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18"/>
  <workbookPr/>
  <mc:AlternateContent xmlns:mc="http://schemas.openxmlformats.org/markup-compatibility/2006">
    <mc:Choice Requires="x15">
      <x15ac:absPath xmlns:x15ac="http://schemas.microsoft.com/office/spreadsheetml/2010/11/ac" url="C:\SVN\项目管理\"/>
    </mc:Choice>
  </mc:AlternateContent>
  <xr:revisionPtr revIDLastSave="0" documentId="13_ncr:1_{FD64A032-2E9F-4844-BA12-80DCA5E39A7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目录" sheetId="3" r:id="rId1"/>
    <sheet name="工期&amp;里程碑&amp;主要工作" sheetId="2" r:id="rId2"/>
    <sheet name="预算" sheetId="14" r:id="rId3"/>
    <sheet name="LTV预估_2021101" sheetId="7" r:id="rId4"/>
    <sheet name="流水预估（搁置）" sheetId="9" r:id="rId5"/>
    <sheet name="策划工作目录" sheetId="10" r:id="rId6"/>
    <sheet name="策划-程序-工作版本计划" sheetId="11" r:id="rId7"/>
    <sheet name="美术资源列表" sheetId="12" r:id="rId8"/>
    <sheet name="美术资源版本计划" sheetId="13" r:id="rId9"/>
  </sheets>
  <definedNames>
    <definedName name="_xlnm._FilterDatabase" localSheetId="7" hidden="1">美术资源列表!$L$3:$S$117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14" l="1"/>
  <c r="C4" i="7" l="1"/>
  <c r="P5" i="7" s="1"/>
  <c r="J10" i="13"/>
  <c r="E12" i="13"/>
  <c r="F12" i="13"/>
  <c r="H12" i="13"/>
  <c r="I12" i="13"/>
  <c r="C13" i="13"/>
  <c r="D13" i="13"/>
  <c r="D14" i="13" s="1"/>
  <c r="D16" i="13" s="1"/>
  <c r="E13" i="13"/>
  <c r="E14" i="13" s="1"/>
  <c r="F13" i="13"/>
  <c r="F14" i="13" s="1"/>
  <c r="F16" i="13" s="1"/>
  <c r="G13" i="13"/>
  <c r="G14" i="13" s="1"/>
  <c r="G16" i="13" s="1"/>
  <c r="H13" i="13"/>
  <c r="H15" i="13" s="1"/>
  <c r="I13" i="13"/>
  <c r="I14" i="13" s="1"/>
  <c r="I16" i="13" s="1"/>
  <c r="J16" i="13" s="1"/>
  <c r="C14" i="13"/>
  <c r="C16" i="13" s="1"/>
  <c r="U14" i="13"/>
  <c r="C15" i="13"/>
  <c r="F15" i="13"/>
  <c r="S15" i="13"/>
  <c r="N16" i="13"/>
  <c r="O16" i="13"/>
  <c r="S21" i="13"/>
  <c r="R22" i="13"/>
  <c r="O23" i="13"/>
  <c r="F24" i="13"/>
  <c r="G24" i="13"/>
  <c r="F25" i="13"/>
  <c r="G25" i="13" s="1"/>
  <c r="I25" i="13"/>
  <c r="S25" i="13"/>
  <c r="F26" i="13"/>
  <c r="G26" i="13"/>
  <c r="I26" i="13"/>
  <c r="S26" i="13"/>
  <c r="F27" i="13"/>
  <c r="G27" i="13"/>
  <c r="H27" i="13" s="1"/>
  <c r="I27" i="13" s="1"/>
  <c r="F28" i="13"/>
  <c r="G28" i="13"/>
  <c r="I28" i="13"/>
  <c r="G29" i="13"/>
  <c r="H29" i="13"/>
  <c r="I29" i="13"/>
  <c r="G30" i="13"/>
  <c r="H30" i="13" s="1"/>
  <c r="I30" i="13" s="1"/>
  <c r="G31" i="13"/>
  <c r="H31" i="13" s="1"/>
  <c r="I31" i="13" s="1"/>
  <c r="I32" i="13"/>
  <c r="D35" i="13"/>
  <c r="E35" i="13"/>
  <c r="E40" i="13"/>
  <c r="F40" i="13" s="1"/>
  <c r="G40" i="13" s="1"/>
  <c r="H40" i="13" s="1"/>
  <c r="E41" i="13"/>
  <c r="F41" i="13" s="1"/>
  <c r="G41" i="13" s="1"/>
  <c r="H41" i="13" s="1"/>
  <c r="D42" i="13"/>
  <c r="E42" i="13"/>
  <c r="F42" i="13"/>
  <c r="H42" i="13"/>
  <c r="G43" i="13"/>
  <c r="G44" i="13"/>
  <c r="G45" i="13"/>
  <c r="G46" i="13"/>
  <c r="H48" i="13"/>
  <c r="AB3" i="12"/>
  <c r="C6" i="12"/>
  <c r="D6" i="12"/>
  <c r="AJ7" i="12"/>
  <c r="AK7" i="12" s="1"/>
  <c r="AJ8" i="12"/>
  <c r="AK8" i="12"/>
  <c r="AM8" i="12"/>
  <c r="AJ9" i="12"/>
  <c r="AK9" i="12"/>
  <c r="AM9" i="12"/>
  <c r="AJ10" i="12"/>
  <c r="AK10" i="12" s="1"/>
  <c r="AL10" i="12" s="1"/>
  <c r="AM10" i="12" s="1"/>
  <c r="H11" i="12"/>
  <c r="AJ11" i="12"/>
  <c r="AK11" i="12" s="1"/>
  <c r="AM11" i="12"/>
  <c r="G12" i="12"/>
  <c r="AK12" i="12"/>
  <c r="AL12" i="12"/>
  <c r="AM12" i="12"/>
  <c r="D13" i="12"/>
  <c r="AK13" i="12"/>
  <c r="AL13" i="12"/>
  <c r="AM13" i="12" s="1"/>
  <c r="AK14" i="12"/>
  <c r="AL14" i="12" s="1"/>
  <c r="AM14" i="12" s="1"/>
  <c r="H15" i="12"/>
  <c r="AM15" i="12"/>
  <c r="H16" i="12"/>
  <c r="AH18" i="12"/>
  <c r="AI18" i="12"/>
  <c r="AI20" i="12"/>
  <c r="AI29" i="12"/>
  <c r="AJ29" i="12" s="1"/>
  <c r="AK29" i="12" s="1"/>
  <c r="AL29" i="12" s="1"/>
  <c r="AI30" i="12"/>
  <c r="AJ30" i="12" s="1"/>
  <c r="AK30" i="12" s="1"/>
  <c r="AL30" i="12" s="1"/>
  <c r="AH31" i="12"/>
  <c r="AI31" i="12"/>
  <c r="AJ31" i="12"/>
  <c r="AK32" i="12"/>
  <c r="AK31" i="12" s="1"/>
  <c r="AK33" i="12"/>
  <c r="AK34" i="12"/>
  <c r="AK35" i="12"/>
  <c r="AL37" i="12"/>
  <c r="AL31" i="12" s="1"/>
  <c r="H33" i="7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H138" i="7" s="1"/>
  <c r="H139" i="7" s="1"/>
  <c r="H140" i="7" s="1"/>
  <c r="H141" i="7" s="1"/>
  <c r="H142" i="7" s="1"/>
  <c r="H143" i="7" s="1"/>
  <c r="H144" i="7" s="1"/>
  <c r="H145" i="7" s="1"/>
  <c r="H146" i="7" s="1"/>
  <c r="H147" i="7" s="1"/>
  <c r="H148" i="7" s="1"/>
  <c r="H149" i="7" s="1"/>
  <c r="H150" i="7" s="1"/>
  <c r="H151" i="7" s="1"/>
  <c r="H152" i="7" s="1"/>
  <c r="H153" i="7" s="1"/>
  <c r="H154" i="7" s="1"/>
  <c r="H155" i="7" s="1"/>
  <c r="H156" i="7" s="1"/>
  <c r="H157" i="7" s="1"/>
  <c r="H158" i="7" s="1"/>
  <c r="H159" i="7" s="1"/>
  <c r="H160" i="7" s="1"/>
  <c r="H161" i="7" s="1"/>
  <c r="H162" i="7" s="1"/>
  <c r="H163" i="7" s="1"/>
  <c r="H164" i="7" s="1"/>
  <c r="H165" i="7" s="1"/>
  <c r="H166" i="7" s="1"/>
  <c r="H167" i="7" s="1"/>
  <c r="H168" i="7" s="1"/>
  <c r="H169" i="7" s="1"/>
  <c r="H170" i="7" s="1"/>
  <c r="H171" i="7" s="1"/>
  <c r="H172" i="7" s="1"/>
  <c r="H173" i="7" s="1"/>
  <c r="H174" i="7" s="1"/>
  <c r="H175" i="7" s="1"/>
  <c r="H176" i="7" s="1"/>
  <c r="H177" i="7" s="1"/>
  <c r="H178" i="7" s="1"/>
  <c r="H179" i="7" s="1"/>
  <c r="H180" i="7" s="1"/>
  <c r="H181" i="7" s="1"/>
  <c r="H182" i="7" s="1"/>
  <c r="H183" i="7" s="1"/>
  <c r="H184" i="7" s="1"/>
  <c r="H185" i="7" s="1"/>
  <c r="H186" i="7" s="1"/>
  <c r="H187" i="7" s="1"/>
  <c r="H188" i="7" s="1"/>
  <c r="H189" i="7" s="1"/>
  <c r="H190" i="7" s="1"/>
  <c r="H191" i="7" s="1"/>
  <c r="H192" i="7" s="1"/>
  <c r="H193" i="7" s="1"/>
  <c r="H194" i="7" s="1"/>
  <c r="H195" i="7" s="1"/>
  <c r="H196" i="7" s="1"/>
  <c r="H197" i="7" s="1"/>
  <c r="H198" i="7" s="1"/>
  <c r="H199" i="7" s="1"/>
  <c r="H200" i="7" s="1"/>
  <c r="H201" i="7" s="1"/>
  <c r="H202" i="7" s="1"/>
  <c r="H203" i="7" s="1"/>
  <c r="H204" i="7" s="1"/>
  <c r="H205" i="7" s="1"/>
  <c r="H206" i="7" s="1"/>
  <c r="H207" i="7" s="1"/>
  <c r="H208" i="7" s="1"/>
  <c r="H209" i="7" s="1"/>
  <c r="H210" i="7" s="1"/>
  <c r="H211" i="7" s="1"/>
  <c r="H212" i="7" s="1"/>
  <c r="H213" i="7" s="1"/>
  <c r="H214" i="7" s="1"/>
  <c r="H215" i="7" s="1"/>
  <c r="H216" i="7" s="1"/>
  <c r="H217" i="7" s="1"/>
  <c r="H218" i="7" s="1"/>
  <c r="H219" i="7" s="1"/>
  <c r="H220" i="7" s="1"/>
  <c r="H221" i="7" s="1"/>
  <c r="H222" i="7" s="1"/>
  <c r="H223" i="7" s="1"/>
  <c r="H224" i="7" s="1"/>
  <c r="H225" i="7" s="1"/>
  <c r="H226" i="7" s="1"/>
  <c r="H227" i="7" s="1"/>
  <c r="H228" i="7" s="1"/>
  <c r="H229" i="7" s="1"/>
  <c r="H230" i="7" s="1"/>
  <c r="H231" i="7" s="1"/>
  <c r="H232" i="7" s="1"/>
  <c r="H233" i="7" s="1"/>
  <c r="H234" i="7" s="1"/>
  <c r="H235" i="7" s="1"/>
  <c r="H236" i="7" s="1"/>
  <c r="H237" i="7" s="1"/>
  <c r="H238" i="7" s="1"/>
  <c r="H239" i="7" s="1"/>
  <c r="H240" i="7" s="1"/>
  <c r="H241" i="7" s="1"/>
  <c r="H242" i="7" s="1"/>
  <c r="H243" i="7" s="1"/>
  <c r="H244" i="7" s="1"/>
  <c r="H245" i="7" s="1"/>
  <c r="H246" i="7" s="1"/>
  <c r="H247" i="7" s="1"/>
  <c r="H248" i="7" s="1"/>
  <c r="H249" i="7" s="1"/>
  <c r="H250" i="7" s="1"/>
  <c r="H251" i="7" s="1"/>
  <c r="H252" i="7" s="1"/>
  <c r="H253" i="7" s="1"/>
  <c r="H254" i="7" s="1"/>
  <c r="H255" i="7" s="1"/>
  <c r="H256" i="7" s="1"/>
  <c r="H257" i="7" s="1"/>
  <c r="H258" i="7" s="1"/>
  <c r="H259" i="7" s="1"/>
  <c r="H260" i="7" s="1"/>
  <c r="H261" i="7" s="1"/>
  <c r="H262" i="7" s="1"/>
  <c r="H263" i="7" s="1"/>
  <c r="H264" i="7" s="1"/>
  <c r="H265" i="7" s="1"/>
  <c r="H266" i="7" s="1"/>
  <c r="H267" i="7" s="1"/>
  <c r="H268" i="7" s="1"/>
  <c r="H269" i="7" s="1"/>
  <c r="H270" i="7" s="1"/>
  <c r="H271" i="7" s="1"/>
  <c r="H272" i="7" s="1"/>
  <c r="H273" i="7" s="1"/>
  <c r="H274" i="7" s="1"/>
  <c r="H275" i="7" s="1"/>
  <c r="H276" i="7" s="1"/>
  <c r="H277" i="7" s="1"/>
  <c r="H278" i="7" s="1"/>
  <c r="H279" i="7" s="1"/>
  <c r="H280" i="7" s="1"/>
  <c r="H281" i="7" s="1"/>
  <c r="H282" i="7" s="1"/>
  <c r="H283" i="7" s="1"/>
  <c r="H284" i="7" s="1"/>
  <c r="H285" i="7" s="1"/>
  <c r="H286" i="7" s="1"/>
  <c r="H287" i="7" s="1"/>
  <c r="H288" i="7" s="1"/>
  <c r="H289" i="7" s="1"/>
  <c r="H290" i="7" s="1"/>
  <c r="H291" i="7" s="1"/>
  <c r="H292" i="7" s="1"/>
  <c r="H293" i="7" s="1"/>
  <c r="H294" i="7" s="1"/>
  <c r="H295" i="7" s="1"/>
  <c r="H296" i="7" s="1"/>
  <c r="H297" i="7" s="1"/>
  <c r="H298" i="7" s="1"/>
  <c r="H299" i="7" s="1"/>
  <c r="H300" i="7" s="1"/>
  <c r="H301" i="7" s="1"/>
  <c r="H302" i="7" s="1"/>
  <c r="H303" i="7" s="1"/>
  <c r="H304" i="7" s="1"/>
  <c r="H305" i="7" s="1"/>
  <c r="H306" i="7" s="1"/>
  <c r="H307" i="7" s="1"/>
  <c r="H308" i="7" s="1"/>
  <c r="H309" i="7" s="1"/>
  <c r="H310" i="7" s="1"/>
  <c r="H311" i="7" s="1"/>
  <c r="H312" i="7" s="1"/>
  <c r="H313" i="7" s="1"/>
  <c r="H314" i="7" s="1"/>
  <c r="H315" i="7" s="1"/>
  <c r="H316" i="7" s="1"/>
  <c r="H317" i="7" s="1"/>
  <c r="H318" i="7" s="1"/>
  <c r="H319" i="7" s="1"/>
  <c r="H320" i="7" s="1"/>
  <c r="H321" i="7" s="1"/>
  <c r="H322" i="7" s="1"/>
  <c r="H323" i="7" s="1"/>
  <c r="H324" i="7" s="1"/>
  <c r="H325" i="7" s="1"/>
  <c r="H326" i="7" s="1"/>
  <c r="H327" i="7" s="1"/>
  <c r="H328" i="7" s="1"/>
  <c r="H329" i="7" s="1"/>
  <c r="H330" i="7" s="1"/>
  <c r="H331" i="7" s="1"/>
  <c r="H332" i="7" s="1"/>
  <c r="H333" i="7" s="1"/>
  <c r="H334" i="7" s="1"/>
  <c r="H335" i="7" s="1"/>
  <c r="H336" i="7" s="1"/>
  <c r="H337" i="7" s="1"/>
  <c r="H338" i="7" s="1"/>
  <c r="H339" i="7" s="1"/>
  <c r="H340" i="7" s="1"/>
  <c r="H341" i="7" s="1"/>
  <c r="H342" i="7" s="1"/>
  <c r="H343" i="7" s="1"/>
  <c r="H344" i="7" s="1"/>
  <c r="H345" i="7" s="1"/>
  <c r="H346" i="7" s="1"/>
  <c r="H347" i="7" s="1"/>
  <c r="H348" i="7" s="1"/>
  <c r="H349" i="7" s="1"/>
  <c r="H350" i="7" s="1"/>
  <c r="H351" i="7" s="1"/>
  <c r="H352" i="7" s="1"/>
  <c r="H353" i="7" s="1"/>
  <c r="H354" i="7" s="1"/>
  <c r="H355" i="7" s="1"/>
  <c r="H356" i="7" s="1"/>
  <c r="H357" i="7" s="1"/>
  <c r="H358" i="7" s="1"/>
  <c r="H359" i="7" s="1"/>
  <c r="H360" i="7" s="1"/>
  <c r="H361" i="7" s="1"/>
  <c r="H362" i="7" s="1"/>
  <c r="H363" i="7" s="1"/>
  <c r="H364" i="7" s="1"/>
  <c r="H365" i="7" s="1"/>
  <c r="H366" i="7" s="1"/>
  <c r="H367" i="7" s="1"/>
  <c r="H368" i="7" s="1"/>
  <c r="H369" i="7" s="1"/>
  <c r="H370" i="7" s="1"/>
  <c r="H371" i="7" s="1"/>
  <c r="H372" i="7" s="1"/>
  <c r="H373" i="7" s="1"/>
  <c r="H374" i="7" s="1"/>
  <c r="H375" i="7" s="1"/>
  <c r="H376" i="7" s="1"/>
  <c r="H377" i="7" s="1"/>
  <c r="H378" i="7" s="1"/>
  <c r="H379" i="7" s="1"/>
  <c r="H380" i="7" s="1"/>
  <c r="H381" i="7" s="1"/>
  <c r="H382" i="7" s="1"/>
  <c r="H383" i="7" s="1"/>
  <c r="H384" i="7" s="1"/>
  <c r="H385" i="7" s="1"/>
  <c r="H386" i="7" s="1"/>
  <c r="H387" i="7" s="1"/>
  <c r="H388" i="7" s="1"/>
  <c r="H389" i="7" s="1"/>
  <c r="H390" i="7" s="1"/>
  <c r="H391" i="7" s="1"/>
  <c r="H392" i="7" s="1"/>
  <c r="H393" i="7" s="1"/>
  <c r="H394" i="7" s="1"/>
  <c r="H395" i="7" s="1"/>
  <c r="H396" i="7" s="1"/>
  <c r="H397" i="7" s="1"/>
  <c r="H398" i="7" s="1"/>
  <c r="H399" i="7" s="1"/>
  <c r="H400" i="7" s="1"/>
  <c r="H401" i="7" s="1"/>
  <c r="H402" i="7" s="1"/>
  <c r="H403" i="7" s="1"/>
  <c r="H404" i="7" s="1"/>
  <c r="H405" i="7" s="1"/>
  <c r="H406" i="7" s="1"/>
  <c r="H407" i="7" s="1"/>
  <c r="H408" i="7" s="1"/>
  <c r="H409" i="7" s="1"/>
  <c r="H410" i="7" s="1"/>
  <c r="H411" i="7" s="1"/>
  <c r="H412" i="7" s="1"/>
  <c r="H413" i="7" s="1"/>
  <c r="H414" i="7" s="1"/>
  <c r="H415" i="7" s="1"/>
  <c r="H416" i="7" s="1"/>
  <c r="H417" i="7" s="1"/>
  <c r="H418" i="7" s="1"/>
  <c r="H419" i="7" s="1"/>
  <c r="H420" i="7" s="1"/>
  <c r="H421" i="7" s="1"/>
  <c r="H422" i="7" s="1"/>
  <c r="H423" i="7" s="1"/>
  <c r="H424" i="7" s="1"/>
  <c r="H425" i="7" s="1"/>
  <c r="H426" i="7" s="1"/>
  <c r="H427" i="7" s="1"/>
  <c r="H428" i="7" s="1"/>
  <c r="H429" i="7" s="1"/>
  <c r="H430" i="7" s="1"/>
  <c r="H431" i="7" s="1"/>
  <c r="H432" i="7" s="1"/>
  <c r="H433" i="7" s="1"/>
  <c r="H434" i="7" s="1"/>
  <c r="H435" i="7" s="1"/>
  <c r="H436" i="7" s="1"/>
  <c r="H437" i="7" s="1"/>
  <c r="H438" i="7" s="1"/>
  <c r="H439" i="7" s="1"/>
  <c r="H440" i="7" s="1"/>
  <c r="H441" i="7" s="1"/>
  <c r="H442" i="7" s="1"/>
  <c r="H443" i="7" s="1"/>
  <c r="H444" i="7" s="1"/>
  <c r="H445" i="7" s="1"/>
  <c r="H446" i="7" s="1"/>
  <c r="H447" i="7" s="1"/>
  <c r="H448" i="7" s="1"/>
  <c r="H449" i="7" s="1"/>
  <c r="H450" i="7" s="1"/>
  <c r="H451" i="7" s="1"/>
  <c r="H452" i="7" s="1"/>
  <c r="H453" i="7" s="1"/>
  <c r="H454" i="7" s="1"/>
  <c r="H455" i="7" s="1"/>
  <c r="H456" i="7" s="1"/>
  <c r="H457" i="7" s="1"/>
  <c r="H458" i="7" s="1"/>
  <c r="H459" i="7" s="1"/>
  <c r="H460" i="7" s="1"/>
  <c r="H461" i="7" s="1"/>
  <c r="H462" i="7" s="1"/>
  <c r="H463" i="7" s="1"/>
  <c r="H464" i="7" s="1"/>
  <c r="H465" i="7" s="1"/>
  <c r="H466" i="7" s="1"/>
  <c r="H467" i="7" s="1"/>
  <c r="H468" i="7" s="1"/>
  <c r="H469" i="7" s="1"/>
  <c r="H470" i="7" s="1"/>
  <c r="H471" i="7" s="1"/>
  <c r="H472" i="7" s="1"/>
  <c r="H473" i="7" s="1"/>
  <c r="H474" i="7" s="1"/>
  <c r="H475" i="7" s="1"/>
  <c r="H476" i="7" s="1"/>
  <c r="H477" i="7" s="1"/>
  <c r="H478" i="7" s="1"/>
  <c r="H479" i="7" s="1"/>
  <c r="H480" i="7" s="1"/>
  <c r="H481" i="7" s="1"/>
  <c r="H482" i="7" s="1"/>
  <c r="H483" i="7" s="1"/>
  <c r="H484" i="7" s="1"/>
  <c r="H485" i="7" s="1"/>
  <c r="H486" i="7" s="1"/>
  <c r="H487" i="7" s="1"/>
  <c r="H488" i="7" s="1"/>
  <c r="H489" i="7" s="1"/>
  <c r="H490" i="7" s="1"/>
  <c r="H491" i="7" s="1"/>
  <c r="H492" i="7" s="1"/>
  <c r="H493" i="7" s="1"/>
  <c r="H494" i="7" s="1"/>
  <c r="H495" i="7" s="1"/>
  <c r="H496" i="7" s="1"/>
  <c r="H497" i="7" s="1"/>
  <c r="H498" i="7" s="1"/>
  <c r="H499" i="7" s="1"/>
  <c r="H500" i="7" s="1"/>
  <c r="H501" i="7" s="1"/>
  <c r="H502" i="7" s="1"/>
  <c r="H503" i="7" s="1"/>
  <c r="H504" i="7" s="1"/>
  <c r="H505" i="7" s="1"/>
  <c r="H506" i="7" s="1"/>
  <c r="H507" i="7" s="1"/>
  <c r="H508" i="7" s="1"/>
  <c r="H509" i="7" s="1"/>
  <c r="H510" i="7" s="1"/>
  <c r="H511" i="7" s="1"/>
  <c r="H512" i="7" s="1"/>
  <c r="H513" i="7" s="1"/>
  <c r="H514" i="7" s="1"/>
  <c r="H515" i="7" s="1"/>
  <c r="H516" i="7" s="1"/>
  <c r="H517" i="7" s="1"/>
  <c r="H518" i="7" s="1"/>
  <c r="H519" i="7" s="1"/>
  <c r="H520" i="7" s="1"/>
  <c r="H521" i="7" s="1"/>
  <c r="H522" i="7" s="1"/>
  <c r="H523" i="7" s="1"/>
  <c r="H524" i="7" s="1"/>
  <c r="H525" i="7" s="1"/>
  <c r="H526" i="7" s="1"/>
  <c r="H527" i="7" s="1"/>
  <c r="H528" i="7" s="1"/>
  <c r="H529" i="7" s="1"/>
  <c r="H530" i="7" s="1"/>
  <c r="H531" i="7" s="1"/>
  <c r="H532" i="7" s="1"/>
  <c r="H533" i="7" s="1"/>
  <c r="H534" i="7" s="1"/>
  <c r="H535" i="7" s="1"/>
  <c r="H536" i="7" s="1"/>
  <c r="H537" i="7" s="1"/>
  <c r="H538" i="7" s="1"/>
  <c r="H539" i="7" s="1"/>
  <c r="H540" i="7" s="1"/>
  <c r="H541" i="7" s="1"/>
  <c r="H542" i="7" s="1"/>
  <c r="H543" i="7" s="1"/>
  <c r="H544" i="7" s="1"/>
  <c r="H545" i="7" s="1"/>
  <c r="H546" i="7" s="1"/>
  <c r="H547" i="7" s="1"/>
  <c r="H548" i="7" s="1"/>
  <c r="H549" i="7" s="1"/>
  <c r="H550" i="7" s="1"/>
  <c r="H551" i="7" s="1"/>
  <c r="H552" i="7" s="1"/>
  <c r="H553" i="7" s="1"/>
  <c r="H554" i="7" s="1"/>
  <c r="H555" i="7" s="1"/>
  <c r="H556" i="7" s="1"/>
  <c r="H557" i="7" s="1"/>
  <c r="H558" i="7" s="1"/>
  <c r="H559" i="7" s="1"/>
  <c r="H560" i="7" s="1"/>
  <c r="H561" i="7" s="1"/>
  <c r="H562" i="7" s="1"/>
  <c r="H563" i="7" s="1"/>
  <c r="H564" i="7" s="1"/>
  <c r="H565" i="7" s="1"/>
  <c r="H566" i="7" s="1"/>
  <c r="H567" i="7" s="1"/>
  <c r="H568" i="7" s="1"/>
  <c r="H569" i="7" s="1"/>
  <c r="H570" i="7" s="1"/>
  <c r="H571" i="7" s="1"/>
  <c r="H572" i="7" s="1"/>
  <c r="H573" i="7" s="1"/>
  <c r="H574" i="7" s="1"/>
  <c r="H575" i="7" s="1"/>
  <c r="H576" i="7" s="1"/>
  <c r="H577" i="7" s="1"/>
  <c r="H578" i="7" s="1"/>
  <c r="H579" i="7" s="1"/>
  <c r="H580" i="7" s="1"/>
  <c r="H581" i="7" s="1"/>
  <c r="H582" i="7" s="1"/>
  <c r="H583" i="7" s="1"/>
  <c r="H584" i="7" s="1"/>
  <c r="H585" i="7" s="1"/>
  <c r="H586" i="7" s="1"/>
  <c r="H587" i="7" s="1"/>
  <c r="H588" i="7" s="1"/>
  <c r="H589" i="7" s="1"/>
  <c r="H590" i="7" s="1"/>
  <c r="H591" i="7" s="1"/>
  <c r="H592" i="7" s="1"/>
  <c r="H593" i="7" s="1"/>
  <c r="H594" i="7" s="1"/>
  <c r="H595" i="7" s="1"/>
  <c r="H596" i="7" s="1"/>
  <c r="H597" i="7" s="1"/>
  <c r="H598" i="7" s="1"/>
  <c r="H599" i="7" s="1"/>
  <c r="H600" i="7" s="1"/>
  <c r="H601" i="7" s="1"/>
  <c r="H602" i="7" s="1"/>
  <c r="H603" i="7" s="1"/>
  <c r="H604" i="7" s="1"/>
  <c r="H605" i="7" s="1"/>
  <c r="H606" i="7" s="1"/>
  <c r="H607" i="7" s="1"/>
  <c r="H608" i="7" s="1"/>
  <c r="H609" i="7" s="1"/>
  <c r="H610" i="7" s="1"/>
  <c r="H611" i="7" s="1"/>
  <c r="H612" i="7" s="1"/>
  <c r="H613" i="7" s="1"/>
  <c r="H614" i="7" s="1"/>
  <c r="H615" i="7" s="1"/>
  <c r="H616" i="7" s="1"/>
  <c r="H617" i="7" s="1"/>
  <c r="H618" i="7" s="1"/>
  <c r="H619" i="7" s="1"/>
  <c r="H620" i="7" s="1"/>
  <c r="H621" i="7" s="1"/>
  <c r="H622" i="7" s="1"/>
  <c r="H623" i="7" s="1"/>
  <c r="H624" i="7" s="1"/>
  <c r="H625" i="7" s="1"/>
  <c r="H626" i="7" s="1"/>
  <c r="H627" i="7" s="1"/>
  <c r="H628" i="7" s="1"/>
  <c r="H629" i="7" s="1"/>
  <c r="H630" i="7" s="1"/>
  <c r="H631" i="7" s="1"/>
  <c r="H632" i="7" s="1"/>
  <c r="H633" i="7" s="1"/>
  <c r="H634" i="7" s="1"/>
  <c r="H635" i="7" s="1"/>
  <c r="H636" i="7" s="1"/>
  <c r="H637" i="7" s="1"/>
  <c r="H638" i="7" s="1"/>
  <c r="H639" i="7" s="1"/>
  <c r="H640" i="7" s="1"/>
  <c r="H641" i="7" s="1"/>
  <c r="H642" i="7" s="1"/>
  <c r="H643" i="7" s="1"/>
  <c r="H644" i="7" s="1"/>
  <c r="H645" i="7" s="1"/>
  <c r="H646" i="7" s="1"/>
  <c r="H647" i="7" s="1"/>
  <c r="H648" i="7" s="1"/>
  <c r="H649" i="7" s="1"/>
  <c r="H650" i="7" s="1"/>
  <c r="H651" i="7" s="1"/>
  <c r="H652" i="7" s="1"/>
  <c r="H653" i="7" s="1"/>
  <c r="H654" i="7" s="1"/>
  <c r="H655" i="7" s="1"/>
  <c r="H656" i="7" s="1"/>
  <c r="H657" i="7" s="1"/>
  <c r="H658" i="7" s="1"/>
  <c r="H659" i="7" s="1"/>
  <c r="H660" i="7" s="1"/>
  <c r="H661" i="7" s="1"/>
  <c r="H662" i="7" s="1"/>
  <c r="H663" i="7" s="1"/>
  <c r="H664" i="7" s="1"/>
  <c r="H665" i="7" s="1"/>
  <c r="H666" i="7" s="1"/>
  <c r="H667" i="7" s="1"/>
  <c r="H668" i="7" s="1"/>
  <c r="H669" i="7" s="1"/>
  <c r="H670" i="7" s="1"/>
  <c r="H671" i="7" s="1"/>
  <c r="H672" i="7" s="1"/>
  <c r="H673" i="7" s="1"/>
  <c r="H674" i="7" s="1"/>
  <c r="H675" i="7" s="1"/>
  <c r="H676" i="7" s="1"/>
  <c r="H677" i="7" s="1"/>
  <c r="H678" i="7" s="1"/>
  <c r="H679" i="7" s="1"/>
  <c r="H680" i="7" s="1"/>
  <c r="H681" i="7" s="1"/>
  <c r="H682" i="7" s="1"/>
  <c r="H683" i="7" s="1"/>
  <c r="H684" i="7" s="1"/>
  <c r="H685" i="7" s="1"/>
  <c r="H686" i="7" s="1"/>
  <c r="H687" i="7" s="1"/>
  <c r="H688" i="7" s="1"/>
  <c r="H689" i="7" s="1"/>
  <c r="H690" i="7" s="1"/>
  <c r="H691" i="7" s="1"/>
  <c r="H692" i="7" s="1"/>
  <c r="H693" i="7" s="1"/>
  <c r="H694" i="7" s="1"/>
  <c r="H695" i="7" s="1"/>
  <c r="H696" i="7" s="1"/>
  <c r="H697" i="7" s="1"/>
  <c r="H698" i="7" s="1"/>
  <c r="H699" i="7" s="1"/>
  <c r="H700" i="7" s="1"/>
  <c r="H701" i="7" s="1"/>
  <c r="H702" i="7" s="1"/>
  <c r="H703" i="7" s="1"/>
  <c r="H704" i="7" s="1"/>
  <c r="H705" i="7" s="1"/>
  <c r="H706" i="7" s="1"/>
  <c r="H707" i="7" s="1"/>
  <c r="H708" i="7" s="1"/>
  <c r="H709" i="7" s="1"/>
  <c r="H710" i="7" s="1"/>
  <c r="H711" i="7" s="1"/>
  <c r="H712" i="7" s="1"/>
  <c r="H713" i="7" s="1"/>
  <c r="H714" i="7" s="1"/>
  <c r="H715" i="7" s="1"/>
  <c r="H716" i="7" s="1"/>
  <c r="H717" i="7" s="1"/>
  <c r="H718" i="7" s="1"/>
  <c r="H719" i="7" s="1"/>
  <c r="H720" i="7" s="1"/>
  <c r="H721" i="7" s="1"/>
  <c r="H722" i="7" s="1"/>
  <c r="H723" i="7" s="1"/>
  <c r="H724" i="7" s="1"/>
  <c r="H725" i="7" s="1"/>
  <c r="H726" i="7" s="1"/>
  <c r="H727" i="7" s="1"/>
  <c r="H728" i="7" s="1"/>
  <c r="H729" i="7" s="1"/>
  <c r="H730" i="7" s="1"/>
  <c r="H731" i="7" s="1"/>
  <c r="H732" i="7" s="1"/>
  <c r="H733" i="7" s="1"/>
  <c r="H734" i="7" s="1"/>
  <c r="H735" i="7" s="1"/>
  <c r="H736" i="7" s="1"/>
  <c r="H737" i="7" s="1"/>
  <c r="H738" i="7" s="1"/>
  <c r="H739" i="7" s="1"/>
  <c r="H740" i="7" s="1"/>
  <c r="H741" i="7" s="1"/>
  <c r="H742" i="7" s="1"/>
  <c r="H743" i="7" s="1"/>
  <c r="H744" i="7" s="1"/>
  <c r="H745" i="7" s="1"/>
  <c r="H746" i="7" s="1"/>
  <c r="H747" i="7" s="1"/>
  <c r="H748" i="7" s="1"/>
  <c r="H749" i="7" s="1"/>
  <c r="H750" i="7" s="1"/>
  <c r="H751" i="7" s="1"/>
  <c r="H752" i="7" s="1"/>
  <c r="H753" i="7" s="1"/>
  <c r="H754" i="7" s="1"/>
  <c r="H755" i="7" s="1"/>
  <c r="H756" i="7" s="1"/>
  <c r="H757" i="7" s="1"/>
  <c r="H758" i="7" s="1"/>
  <c r="H759" i="7" s="1"/>
  <c r="H760" i="7" s="1"/>
  <c r="H761" i="7" s="1"/>
  <c r="H762" i="7" s="1"/>
  <c r="H763" i="7" s="1"/>
  <c r="H764" i="7" s="1"/>
  <c r="H765" i="7" s="1"/>
  <c r="H766" i="7" s="1"/>
  <c r="H767" i="7" s="1"/>
  <c r="H768" i="7" s="1"/>
  <c r="H769" i="7" s="1"/>
  <c r="H770" i="7" s="1"/>
  <c r="H771" i="7" s="1"/>
  <c r="H772" i="7" s="1"/>
  <c r="H773" i="7" s="1"/>
  <c r="H774" i="7" s="1"/>
  <c r="H775" i="7" s="1"/>
  <c r="H776" i="7" s="1"/>
  <c r="H777" i="7" s="1"/>
  <c r="H778" i="7" s="1"/>
  <c r="H779" i="7" s="1"/>
  <c r="H780" i="7" s="1"/>
  <c r="H781" i="7" s="1"/>
  <c r="H782" i="7" s="1"/>
  <c r="H783" i="7" s="1"/>
  <c r="H784" i="7" s="1"/>
  <c r="H785" i="7" s="1"/>
  <c r="H786" i="7" s="1"/>
  <c r="H787" i="7" s="1"/>
  <c r="H788" i="7" s="1"/>
  <c r="H789" i="7" s="1"/>
  <c r="H790" i="7" s="1"/>
  <c r="H791" i="7" s="1"/>
  <c r="H792" i="7" s="1"/>
  <c r="H793" i="7" s="1"/>
  <c r="H794" i="7" s="1"/>
  <c r="H795" i="7" s="1"/>
  <c r="H796" i="7" s="1"/>
  <c r="H797" i="7" s="1"/>
  <c r="H798" i="7" s="1"/>
  <c r="H799" i="7" s="1"/>
  <c r="H800" i="7" s="1"/>
  <c r="H801" i="7" s="1"/>
  <c r="H802" i="7" s="1"/>
  <c r="H803" i="7" s="1"/>
  <c r="H804" i="7" s="1"/>
  <c r="H805" i="7" s="1"/>
  <c r="H806" i="7" s="1"/>
  <c r="H807" i="7" s="1"/>
  <c r="H808" i="7" s="1"/>
  <c r="H809" i="7" s="1"/>
  <c r="H810" i="7" s="1"/>
  <c r="H811" i="7" s="1"/>
  <c r="H812" i="7" s="1"/>
  <c r="H813" i="7" s="1"/>
  <c r="H814" i="7" s="1"/>
  <c r="H815" i="7" s="1"/>
  <c r="H816" i="7" s="1"/>
  <c r="H817" i="7" s="1"/>
  <c r="H818" i="7" s="1"/>
  <c r="H819" i="7" s="1"/>
  <c r="H820" i="7" s="1"/>
  <c r="H821" i="7" s="1"/>
  <c r="H822" i="7" s="1"/>
  <c r="H823" i="7" s="1"/>
  <c r="H824" i="7" s="1"/>
  <c r="H825" i="7" s="1"/>
  <c r="H826" i="7" s="1"/>
  <c r="H827" i="7" s="1"/>
  <c r="H828" i="7" s="1"/>
  <c r="H829" i="7" s="1"/>
  <c r="H830" i="7" s="1"/>
  <c r="H831" i="7" s="1"/>
  <c r="H832" i="7" s="1"/>
  <c r="H833" i="7" s="1"/>
  <c r="H834" i="7" s="1"/>
  <c r="H835" i="7" s="1"/>
  <c r="H836" i="7" s="1"/>
  <c r="H837" i="7" s="1"/>
  <c r="H838" i="7" s="1"/>
  <c r="H839" i="7" s="1"/>
  <c r="H840" i="7" s="1"/>
  <c r="H841" i="7" s="1"/>
  <c r="H842" i="7" s="1"/>
  <c r="H843" i="7" s="1"/>
  <c r="H844" i="7" s="1"/>
  <c r="H845" i="7" s="1"/>
  <c r="H846" i="7" s="1"/>
  <c r="H847" i="7" s="1"/>
  <c r="H848" i="7" s="1"/>
  <c r="H849" i="7" s="1"/>
  <c r="H850" i="7" s="1"/>
  <c r="H851" i="7" s="1"/>
  <c r="H852" i="7" s="1"/>
  <c r="H853" i="7" s="1"/>
  <c r="H854" i="7" s="1"/>
  <c r="H855" i="7" s="1"/>
  <c r="H856" i="7" s="1"/>
  <c r="H857" i="7" s="1"/>
  <c r="H858" i="7" s="1"/>
  <c r="H859" i="7" s="1"/>
  <c r="H860" i="7" s="1"/>
  <c r="H861" i="7" s="1"/>
  <c r="H862" i="7" s="1"/>
  <c r="H863" i="7" s="1"/>
  <c r="H864" i="7" s="1"/>
  <c r="H865" i="7" s="1"/>
  <c r="H866" i="7" s="1"/>
  <c r="H867" i="7" s="1"/>
  <c r="H868" i="7" s="1"/>
  <c r="H869" i="7" s="1"/>
  <c r="H870" i="7" s="1"/>
  <c r="H871" i="7" s="1"/>
  <c r="H872" i="7" s="1"/>
  <c r="H873" i="7" s="1"/>
  <c r="H874" i="7" s="1"/>
  <c r="H875" i="7" s="1"/>
  <c r="H876" i="7" s="1"/>
  <c r="H877" i="7" s="1"/>
  <c r="H878" i="7" s="1"/>
  <c r="H879" i="7" s="1"/>
  <c r="H880" i="7" s="1"/>
  <c r="H881" i="7" s="1"/>
  <c r="H882" i="7" s="1"/>
  <c r="H883" i="7" s="1"/>
  <c r="H884" i="7" s="1"/>
  <c r="H885" i="7" s="1"/>
  <c r="H886" i="7" s="1"/>
  <c r="H887" i="7" s="1"/>
  <c r="H888" i="7" s="1"/>
  <c r="H889" i="7" s="1"/>
  <c r="H890" i="7" s="1"/>
  <c r="H891" i="7" s="1"/>
  <c r="H892" i="7" s="1"/>
  <c r="H893" i="7" s="1"/>
  <c r="H894" i="7" s="1"/>
  <c r="H895" i="7" s="1"/>
  <c r="H896" i="7" s="1"/>
  <c r="H897" i="7" s="1"/>
  <c r="H898" i="7" s="1"/>
  <c r="H899" i="7" s="1"/>
  <c r="H900" i="7" s="1"/>
  <c r="H901" i="7" s="1"/>
  <c r="H902" i="7" s="1"/>
  <c r="H903" i="7" s="1"/>
  <c r="H904" i="7" s="1"/>
  <c r="H905" i="7" s="1"/>
  <c r="H906" i="7" s="1"/>
  <c r="H907" i="7" s="1"/>
  <c r="H908" i="7" s="1"/>
  <c r="H909" i="7" s="1"/>
  <c r="H910" i="7" s="1"/>
  <c r="H911" i="7" s="1"/>
  <c r="H912" i="7" s="1"/>
  <c r="H913" i="7" s="1"/>
  <c r="H914" i="7" s="1"/>
  <c r="H915" i="7" s="1"/>
  <c r="H916" i="7" s="1"/>
  <c r="H917" i="7" s="1"/>
  <c r="H918" i="7" s="1"/>
  <c r="H919" i="7" s="1"/>
  <c r="H920" i="7" s="1"/>
  <c r="H921" i="7" s="1"/>
  <c r="H922" i="7" s="1"/>
  <c r="H923" i="7" s="1"/>
  <c r="H924" i="7" s="1"/>
  <c r="H925" i="7" s="1"/>
  <c r="H926" i="7" s="1"/>
  <c r="H927" i="7" s="1"/>
  <c r="H928" i="7" s="1"/>
  <c r="H929" i="7" s="1"/>
  <c r="H930" i="7" s="1"/>
  <c r="H931" i="7" s="1"/>
  <c r="H932" i="7" s="1"/>
  <c r="H933" i="7" s="1"/>
  <c r="H934" i="7" s="1"/>
  <c r="H935" i="7" s="1"/>
  <c r="H936" i="7" s="1"/>
  <c r="H937" i="7" s="1"/>
  <c r="H938" i="7" s="1"/>
  <c r="H939" i="7" s="1"/>
  <c r="H940" i="7" s="1"/>
  <c r="H941" i="7" s="1"/>
  <c r="H942" i="7" s="1"/>
  <c r="H943" i="7" s="1"/>
  <c r="H944" i="7" s="1"/>
  <c r="H945" i="7" s="1"/>
  <c r="H946" i="7" s="1"/>
  <c r="H947" i="7" s="1"/>
  <c r="H948" i="7" s="1"/>
  <c r="H949" i="7" s="1"/>
  <c r="H950" i="7" s="1"/>
  <c r="H951" i="7" s="1"/>
  <c r="H952" i="7" s="1"/>
  <c r="H953" i="7" s="1"/>
  <c r="H954" i="7" s="1"/>
  <c r="H955" i="7" s="1"/>
  <c r="H956" i="7" s="1"/>
  <c r="H957" i="7" s="1"/>
  <c r="H958" i="7" s="1"/>
  <c r="H959" i="7" s="1"/>
  <c r="H960" i="7" s="1"/>
  <c r="H961" i="7" s="1"/>
  <c r="H962" i="7" s="1"/>
  <c r="H963" i="7" s="1"/>
  <c r="H964" i="7" s="1"/>
  <c r="H965" i="7" s="1"/>
  <c r="H966" i="7" s="1"/>
  <c r="H967" i="7" s="1"/>
  <c r="H968" i="7" s="1"/>
  <c r="H969" i="7" s="1"/>
  <c r="H970" i="7" s="1"/>
  <c r="H971" i="7" s="1"/>
  <c r="H972" i="7" s="1"/>
  <c r="H973" i="7" s="1"/>
  <c r="H974" i="7" s="1"/>
  <c r="H975" i="7" s="1"/>
  <c r="H976" i="7" s="1"/>
  <c r="H977" i="7" s="1"/>
  <c r="H978" i="7" s="1"/>
  <c r="H979" i="7" s="1"/>
  <c r="H980" i="7" s="1"/>
  <c r="H981" i="7" s="1"/>
  <c r="H982" i="7" s="1"/>
  <c r="H983" i="7" s="1"/>
  <c r="H984" i="7" s="1"/>
  <c r="H985" i="7" s="1"/>
  <c r="H986" i="7" s="1"/>
  <c r="H987" i="7" s="1"/>
  <c r="H988" i="7" s="1"/>
  <c r="H989" i="7" s="1"/>
  <c r="H990" i="7" s="1"/>
  <c r="H991" i="7" s="1"/>
  <c r="H992" i="7" s="1"/>
  <c r="H993" i="7" s="1"/>
  <c r="H994" i="7" s="1"/>
  <c r="H995" i="7" s="1"/>
  <c r="H996" i="7" s="1"/>
  <c r="H997" i="7" s="1"/>
  <c r="H998" i="7" s="1"/>
  <c r="H999" i="7" s="1"/>
  <c r="H1000" i="7" s="1"/>
  <c r="H1001" i="7" s="1"/>
  <c r="H1002" i="7" s="1"/>
  <c r="H1003" i="7" s="1"/>
  <c r="H1004" i="7" s="1"/>
  <c r="H1005" i="7" s="1"/>
  <c r="H1006" i="7" s="1"/>
  <c r="H1007" i="7" s="1"/>
  <c r="H1008" i="7" s="1"/>
  <c r="H1009" i="7" s="1"/>
  <c r="H1010" i="7" s="1"/>
  <c r="H1011" i="7" s="1"/>
  <c r="H1012" i="7" s="1"/>
  <c r="H1013" i="7" s="1"/>
  <c r="H1014" i="7" s="1"/>
  <c r="H1015" i="7" s="1"/>
  <c r="H1016" i="7" s="1"/>
  <c r="H1017" i="7" s="1"/>
  <c r="H1018" i="7" s="1"/>
  <c r="H1019" i="7" s="1"/>
  <c r="H1020" i="7" s="1"/>
  <c r="H1021" i="7" s="1"/>
  <c r="H1022" i="7" s="1"/>
  <c r="H1023" i="7" s="1"/>
  <c r="H1024" i="7" s="1"/>
  <c r="H1025" i="7" s="1"/>
  <c r="H1026" i="7" s="1"/>
  <c r="H1027" i="7" s="1"/>
  <c r="H1028" i="7" s="1"/>
  <c r="H1029" i="7" s="1"/>
  <c r="H1030" i="7" s="1"/>
  <c r="H1031" i="7" s="1"/>
  <c r="H1032" i="7" s="1"/>
  <c r="H1033" i="7" s="1"/>
  <c r="H1034" i="7" s="1"/>
  <c r="H1035" i="7" s="1"/>
  <c r="H1036" i="7" s="1"/>
  <c r="H1037" i="7" s="1"/>
  <c r="H1038" i="7" s="1"/>
  <c r="H1039" i="7" s="1"/>
  <c r="H1040" i="7" s="1"/>
  <c r="H1041" i="7" s="1"/>
  <c r="H1042" i="7" s="1"/>
  <c r="H1043" i="7" s="1"/>
  <c r="H1044" i="7" s="1"/>
  <c r="H1045" i="7" s="1"/>
  <c r="H1046" i="7" s="1"/>
  <c r="H1047" i="7" s="1"/>
  <c r="H1048" i="7" s="1"/>
  <c r="H1049" i="7" s="1"/>
  <c r="H1050" i="7" s="1"/>
  <c r="H1051" i="7" s="1"/>
  <c r="H1052" i="7" s="1"/>
  <c r="H1053" i="7" s="1"/>
  <c r="H1054" i="7" s="1"/>
  <c r="H1055" i="7" s="1"/>
  <c r="H1056" i="7" s="1"/>
  <c r="H1057" i="7" s="1"/>
  <c r="H1058" i="7" s="1"/>
  <c r="H1059" i="7" s="1"/>
  <c r="H1060" i="7" s="1"/>
  <c r="H1061" i="7" s="1"/>
  <c r="H1062" i="7" s="1"/>
  <c r="H1063" i="7" s="1"/>
  <c r="H1064" i="7" s="1"/>
  <c r="H1065" i="7" s="1"/>
  <c r="H1066" i="7" s="1"/>
  <c r="H1067" i="7" s="1"/>
  <c r="H1068" i="7" s="1"/>
  <c r="H1069" i="7" s="1"/>
  <c r="H1070" i="7" s="1"/>
  <c r="H1071" i="7" s="1"/>
  <c r="H1072" i="7" s="1"/>
  <c r="H1073" i="7" s="1"/>
  <c r="H1074" i="7" s="1"/>
  <c r="H1075" i="7" s="1"/>
  <c r="H1076" i="7" s="1"/>
  <c r="H1077" i="7" s="1"/>
  <c r="H1078" i="7" s="1"/>
  <c r="H1079" i="7" s="1"/>
  <c r="H1080" i="7" s="1"/>
  <c r="H1081" i="7" s="1"/>
  <c r="H1082" i="7" s="1"/>
  <c r="H1083" i="7" s="1"/>
  <c r="H1084" i="7" s="1"/>
  <c r="H1085" i="7" s="1"/>
  <c r="H1086" i="7" s="1"/>
  <c r="H1087" i="7" s="1"/>
  <c r="H1088" i="7" s="1"/>
  <c r="H1089" i="7" s="1"/>
  <c r="H1090" i="7" s="1"/>
  <c r="H1091" i="7" s="1"/>
  <c r="H1092" i="7" s="1"/>
  <c r="H1093" i="7" s="1"/>
  <c r="H1094" i="7" s="1"/>
  <c r="H1095" i="7" s="1"/>
  <c r="H1096" i="7" s="1"/>
  <c r="H1097" i="7" s="1"/>
  <c r="BA50" i="9"/>
  <c r="AZ50" i="9"/>
  <c r="AY50" i="9"/>
  <c r="AX50" i="9"/>
  <c r="AW50" i="9"/>
  <c r="AV50" i="9"/>
  <c r="AU50" i="9"/>
  <c r="AT50" i="9"/>
  <c r="AS50" i="9"/>
  <c r="AR50" i="9"/>
  <c r="AQ50" i="9"/>
  <c r="AP50" i="9"/>
  <c r="AO50" i="9"/>
  <c r="AN50" i="9"/>
  <c r="AM50" i="9"/>
  <c r="AL50" i="9"/>
  <c r="AK50" i="9"/>
  <c r="AJ50" i="9"/>
  <c r="AI50" i="9"/>
  <c r="AH50" i="9"/>
  <c r="AG50" i="9"/>
  <c r="AF50" i="9"/>
  <c r="AE50" i="9"/>
  <c r="AD50" i="9"/>
  <c r="AC50" i="9"/>
  <c r="AB50" i="9"/>
  <c r="AA50" i="9"/>
  <c r="Z50" i="9"/>
  <c r="Y50" i="9"/>
  <c r="X50" i="9"/>
  <c r="W50" i="9"/>
  <c r="V50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E51" i="9" s="1"/>
  <c r="D49" i="9"/>
  <c r="D48" i="9"/>
  <c r="D47" i="9"/>
  <c r="D46" i="9"/>
  <c r="D45" i="9"/>
  <c r="D44" i="9"/>
  <c r="D33" i="7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F11" i="9"/>
  <c r="K4" i="7"/>
  <c r="K5" i="7" s="1"/>
  <c r="M3" i="7"/>
  <c r="G4" i="7"/>
  <c r="G5" i="7" s="1"/>
  <c r="G6" i="7" s="1"/>
  <c r="I3" i="7"/>
  <c r="V5" i="7" s="1"/>
  <c r="W5" i="7" s="1"/>
  <c r="E3" i="7"/>
  <c r="Q5" i="7" s="1"/>
  <c r="R5" i="7" s="1"/>
  <c r="E16" i="13" l="1"/>
  <c r="G35" i="13"/>
  <c r="G42" i="13"/>
  <c r="H14" i="13"/>
  <c r="H16" i="13" s="1"/>
  <c r="F35" i="13"/>
  <c r="D15" i="13"/>
  <c r="E15" i="13"/>
  <c r="H24" i="13"/>
  <c r="I15" i="13"/>
  <c r="J15" i="13" s="1"/>
  <c r="G15" i="13"/>
  <c r="AL7" i="12"/>
  <c r="AK18" i="12"/>
  <c r="AK20" i="12" s="1"/>
  <c r="AJ18" i="12"/>
  <c r="AJ20" i="12" s="1"/>
  <c r="D50" i="9"/>
  <c r="D51" i="9" s="1"/>
  <c r="F51" i="9"/>
  <c r="G51" i="9" s="1"/>
  <c r="H51" i="9" s="1"/>
  <c r="I51" i="9" s="1"/>
  <c r="J51" i="9" s="1"/>
  <c r="K51" i="9" s="1"/>
  <c r="L51" i="9" s="1"/>
  <c r="M51" i="9" s="1"/>
  <c r="N51" i="9" s="1"/>
  <c r="O51" i="9" s="1"/>
  <c r="P51" i="9" s="1"/>
  <c r="Q51" i="9" s="1"/>
  <c r="R51" i="9" s="1"/>
  <c r="S51" i="9" s="1"/>
  <c r="T51" i="9" s="1"/>
  <c r="U51" i="9" s="1"/>
  <c r="V51" i="9" s="1"/>
  <c r="W51" i="9" s="1"/>
  <c r="X51" i="9" s="1"/>
  <c r="Y51" i="9" s="1"/>
  <c r="Z51" i="9" s="1"/>
  <c r="AA51" i="9" s="1"/>
  <c r="AB51" i="9" s="1"/>
  <c r="AC51" i="9" s="1"/>
  <c r="AD51" i="9" s="1"/>
  <c r="AE51" i="9" s="1"/>
  <c r="AF51" i="9" s="1"/>
  <c r="AG51" i="9" s="1"/>
  <c r="AH51" i="9" s="1"/>
  <c r="AI51" i="9" s="1"/>
  <c r="AJ51" i="9" s="1"/>
  <c r="AK51" i="9" s="1"/>
  <c r="AL51" i="9" s="1"/>
  <c r="AM51" i="9" s="1"/>
  <c r="AN51" i="9" s="1"/>
  <c r="AO51" i="9" s="1"/>
  <c r="AP51" i="9" s="1"/>
  <c r="AQ51" i="9" s="1"/>
  <c r="AR51" i="9" s="1"/>
  <c r="AS51" i="9" s="1"/>
  <c r="AT51" i="9" s="1"/>
  <c r="AU51" i="9" s="1"/>
  <c r="AV51" i="9" s="1"/>
  <c r="AW51" i="9" s="1"/>
  <c r="AX51" i="9" s="1"/>
  <c r="AY51" i="9" s="1"/>
  <c r="AZ51" i="9" s="1"/>
  <c r="BA51" i="9" s="1"/>
  <c r="D65" i="9"/>
  <c r="D64" i="7"/>
  <c r="D65" i="7" s="1"/>
  <c r="D66" i="7" s="1"/>
  <c r="D67" i="7" s="1"/>
  <c r="D68" i="7" s="1"/>
  <c r="D69" i="7" s="1"/>
  <c r="D70" i="7" s="1"/>
  <c r="D71" i="7" s="1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D86" i="7" s="1"/>
  <c r="D87" i="7" s="1"/>
  <c r="D88" i="7" s="1"/>
  <c r="D89" i="7" s="1"/>
  <c r="D90" i="7" s="1"/>
  <c r="D91" i="7" s="1"/>
  <c r="D92" i="7" s="1"/>
  <c r="K6" i="7"/>
  <c r="M4" i="7"/>
  <c r="M5" i="7" s="1"/>
  <c r="I4" i="7"/>
  <c r="I5" i="7" s="1"/>
  <c r="U5" i="7"/>
  <c r="G7" i="7"/>
  <c r="E4" i="7"/>
  <c r="U6" i="7"/>
  <c r="C5" i="7"/>
  <c r="H35" i="13" l="1"/>
  <c r="I24" i="13"/>
  <c r="I35" i="13" s="1"/>
  <c r="AM7" i="12"/>
  <c r="AM18" i="12" s="1"/>
  <c r="AM20" i="12" s="1"/>
  <c r="AL18" i="12"/>
  <c r="AL20" i="12" s="1"/>
  <c r="AI22" i="12" s="1"/>
  <c r="D93" i="7"/>
  <c r="D94" i="7" s="1"/>
  <c r="D95" i="7" s="1"/>
  <c r="D96" i="7" s="1"/>
  <c r="D97" i="7" s="1"/>
  <c r="D98" i="7" s="1"/>
  <c r="D99" i="7" s="1"/>
  <c r="D100" i="7" s="1"/>
  <c r="D101" i="7" s="1"/>
  <c r="D102" i="7" s="1"/>
  <c r="D103" i="7" s="1"/>
  <c r="D104" i="7" s="1"/>
  <c r="D105" i="7" s="1"/>
  <c r="D106" i="7" s="1"/>
  <c r="D107" i="7" s="1"/>
  <c r="D108" i="7" s="1"/>
  <c r="D109" i="7" s="1"/>
  <c r="D110" i="7" s="1"/>
  <c r="D111" i="7" s="1"/>
  <c r="D112" i="7" s="1"/>
  <c r="D113" i="7" s="1"/>
  <c r="D114" i="7" s="1"/>
  <c r="D115" i="7" s="1"/>
  <c r="D116" i="7" s="1"/>
  <c r="D117" i="7" s="1"/>
  <c r="D118" i="7" s="1"/>
  <c r="D119" i="7" s="1"/>
  <c r="D120" i="7" s="1"/>
  <c r="D121" i="7" s="1"/>
  <c r="D122" i="7" s="1"/>
  <c r="D123" i="7" s="1"/>
  <c r="D124" i="7" s="1"/>
  <c r="D125" i="7" s="1"/>
  <c r="D126" i="7" s="1"/>
  <c r="D127" i="7" s="1"/>
  <c r="D128" i="7" s="1"/>
  <c r="D129" i="7" s="1"/>
  <c r="D130" i="7" s="1"/>
  <c r="D131" i="7" s="1"/>
  <c r="D132" i="7" s="1"/>
  <c r="D133" i="7" s="1"/>
  <c r="D134" i="7" s="1"/>
  <c r="D135" i="7" s="1"/>
  <c r="D136" i="7" s="1"/>
  <c r="D137" i="7" s="1"/>
  <c r="D138" i="7" s="1"/>
  <c r="D139" i="7" s="1"/>
  <c r="D140" i="7" s="1"/>
  <c r="D141" i="7" s="1"/>
  <c r="D142" i="7" s="1"/>
  <c r="D143" i="7" s="1"/>
  <c r="D144" i="7" s="1"/>
  <c r="D145" i="7" s="1"/>
  <c r="D146" i="7" s="1"/>
  <c r="D147" i="7" s="1"/>
  <c r="D148" i="7" s="1"/>
  <c r="D149" i="7" s="1"/>
  <c r="D150" i="7" s="1"/>
  <c r="D151" i="7" s="1"/>
  <c r="D152" i="7" s="1"/>
  <c r="M6" i="7"/>
  <c r="K7" i="7"/>
  <c r="V6" i="7"/>
  <c r="W6" i="7" s="1"/>
  <c r="I6" i="7"/>
  <c r="I7" i="7" s="1"/>
  <c r="G8" i="7"/>
  <c r="P6" i="7"/>
  <c r="C6" i="7"/>
  <c r="E5" i="7"/>
  <c r="Q6" i="7" s="1"/>
  <c r="R6" i="7" s="1"/>
  <c r="D153" i="7" l="1"/>
  <c r="D154" i="7" s="1"/>
  <c r="D155" i="7" s="1"/>
  <c r="D156" i="7" s="1"/>
  <c r="D157" i="7" s="1"/>
  <c r="D158" i="7" s="1"/>
  <c r="D159" i="7" s="1"/>
  <c r="D160" i="7" s="1"/>
  <c r="D161" i="7" s="1"/>
  <c r="D162" i="7" s="1"/>
  <c r="D163" i="7" s="1"/>
  <c r="D164" i="7" s="1"/>
  <c r="D165" i="7" s="1"/>
  <c r="D166" i="7" s="1"/>
  <c r="D167" i="7" s="1"/>
  <c r="D168" i="7" s="1"/>
  <c r="D169" i="7" s="1"/>
  <c r="D170" i="7" s="1"/>
  <c r="D171" i="7" s="1"/>
  <c r="D172" i="7" s="1"/>
  <c r="D173" i="7" s="1"/>
  <c r="D174" i="7" s="1"/>
  <c r="D175" i="7" s="1"/>
  <c r="D176" i="7" s="1"/>
  <c r="D177" i="7" s="1"/>
  <c r="D178" i="7" s="1"/>
  <c r="D179" i="7" s="1"/>
  <c r="D180" i="7" s="1"/>
  <c r="D181" i="7" s="1"/>
  <c r="D182" i="7" s="1"/>
  <c r="K8" i="7"/>
  <c r="M7" i="7"/>
  <c r="G9" i="7"/>
  <c r="I8" i="7"/>
  <c r="C7" i="7"/>
  <c r="E6" i="7"/>
  <c r="D183" i="7" l="1"/>
  <c r="D184" i="7" s="1"/>
  <c r="D185" i="7" s="1"/>
  <c r="D186" i="7" s="1"/>
  <c r="D187" i="7" s="1"/>
  <c r="D188" i="7" s="1"/>
  <c r="D189" i="7" s="1"/>
  <c r="D190" i="7" s="1"/>
  <c r="D191" i="7" s="1"/>
  <c r="D192" i="7" s="1"/>
  <c r="D193" i="7" s="1"/>
  <c r="D194" i="7" s="1"/>
  <c r="D195" i="7" s="1"/>
  <c r="D196" i="7" s="1"/>
  <c r="D197" i="7" s="1"/>
  <c r="D198" i="7" s="1"/>
  <c r="D199" i="7" s="1"/>
  <c r="D200" i="7" s="1"/>
  <c r="D201" i="7" s="1"/>
  <c r="D202" i="7" s="1"/>
  <c r="D203" i="7" s="1"/>
  <c r="D204" i="7" s="1"/>
  <c r="D205" i="7" s="1"/>
  <c r="D206" i="7" s="1"/>
  <c r="D207" i="7" s="1"/>
  <c r="D208" i="7" s="1"/>
  <c r="D209" i="7" s="1"/>
  <c r="D210" i="7" s="1"/>
  <c r="D211" i="7" s="1"/>
  <c r="D212" i="7" s="1"/>
  <c r="D213" i="7" s="1"/>
  <c r="D214" i="7" s="1"/>
  <c r="D215" i="7" s="1"/>
  <c r="D216" i="7" s="1"/>
  <c r="D217" i="7" s="1"/>
  <c r="D218" i="7" s="1"/>
  <c r="D219" i="7" s="1"/>
  <c r="D220" i="7" s="1"/>
  <c r="D221" i="7" s="1"/>
  <c r="D222" i="7" s="1"/>
  <c r="D223" i="7" s="1"/>
  <c r="D224" i="7" s="1"/>
  <c r="D225" i="7" s="1"/>
  <c r="D226" i="7" s="1"/>
  <c r="D227" i="7" s="1"/>
  <c r="D228" i="7" s="1"/>
  <c r="D229" i="7" s="1"/>
  <c r="D230" i="7" s="1"/>
  <c r="D231" i="7" s="1"/>
  <c r="D232" i="7" s="1"/>
  <c r="D233" i="7" s="1"/>
  <c r="D234" i="7" s="1"/>
  <c r="D235" i="7" s="1"/>
  <c r="D236" i="7" s="1"/>
  <c r="D237" i="7" s="1"/>
  <c r="D238" i="7" s="1"/>
  <c r="D239" i="7" s="1"/>
  <c r="D240" i="7" s="1"/>
  <c r="D241" i="7" s="1"/>
  <c r="D242" i="7" s="1"/>
  <c r="D243" i="7" s="1"/>
  <c r="D244" i="7" s="1"/>
  <c r="D245" i="7" s="1"/>
  <c r="D246" i="7" s="1"/>
  <c r="D247" i="7" s="1"/>
  <c r="D248" i="7" s="1"/>
  <c r="D249" i="7" s="1"/>
  <c r="D250" i="7" s="1"/>
  <c r="D251" i="7" s="1"/>
  <c r="D252" i="7" s="1"/>
  <c r="D253" i="7" s="1"/>
  <c r="D254" i="7" s="1"/>
  <c r="D255" i="7" s="1"/>
  <c r="D256" i="7" s="1"/>
  <c r="D257" i="7" s="1"/>
  <c r="D258" i="7" s="1"/>
  <c r="D259" i="7" s="1"/>
  <c r="D260" i="7" s="1"/>
  <c r="D261" i="7" s="1"/>
  <c r="D262" i="7" s="1"/>
  <c r="D263" i="7" s="1"/>
  <c r="D264" i="7" s="1"/>
  <c r="D265" i="7" s="1"/>
  <c r="D266" i="7" s="1"/>
  <c r="D267" i="7" s="1"/>
  <c r="D268" i="7" s="1"/>
  <c r="D269" i="7" s="1"/>
  <c r="D270" i="7" s="1"/>
  <c r="D271" i="7" s="1"/>
  <c r="D272" i="7" s="1"/>
  <c r="D273" i="7" s="1"/>
  <c r="D274" i="7" s="1"/>
  <c r="D275" i="7" s="1"/>
  <c r="D276" i="7" s="1"/>
  <c r="D277" i="7" s="1"/>
  <c r="D278" i="7" s="1"/>
  <c r="D279" i="7" s="1"/>
  <c r="D280" i="7" s="1"/>
  <c r="D281" i="7" s="1"/>
  <c r="D282" i="7" s="1"/>
  <c r="D283" i="7" s="1"/>
  <c r="D284" i="7" s="1"/>
  <c r="D285" i="7" s="1"/>
  <c r="D286" i="7" s="1"/>
  <c r="D287" i="7" s="1"/>
  <c r="D288" i="7" s="1"/>
  <c r="D289" i="7" s="1"/>
  <c r="D290" i="7" s="1"/>
  <c r="D291" i="7" s="1"/>
  <c r="D292" i="7" s="1"/>
  <c r="D293" i="7" s="1"/>
  <c r="D294" i="7" s="1"/>
  <c r="D295" i="7" s="1"/>
  <c r="D296" i="7" s="1"/>
  <c r="D297" i="7" s="1"/>
  <c r="D298" i="7" s="1"/>
  <c r="D299" i="7" s="1"/>
  <c r="D300" i="7" s="1"/>
  <c r="D301" i="7" s="1"/>
  <c r="D302" i="7" s="1"/>
  <c r="D303" i="7" s="1"/>
  <c r="D304" i="7" s="1"/>
  <c r="D305" i="7" s="1"/>
  <c r="D306" i="7" s="1"/>
  <c r="D307" i="7" s="1"/>
  <c r="D308" i="7" s="1"/>
  <c r="D309" i="7" s="1"/>
  <c r="D310" i="7" s="1"/>
  <c r="D311" i="7" s="1"/>
  <c r="D312" i="7" s="1"/>
  <c r="D313" i="7" s="1"/>
  <c r="D314" i="7" s="1"/>
  <c r="D315" i="7" s="1"/>
  <c r="D316" i="7" s="1"/>
  <c r="D317" i="7" s="1"/>
  <c r="D318" i="7" s="1"/>
  <c r="D319" i="7" s="1"/>
  <c r="D320" i="7" s="1"/>
  <c r="D321" i="7" s="1"/>
  <c r="D322" i="7" s="1"/>
  <c r="D323" i="7" s="1"/>
  <c r="D324" i="7" s="1"/>
  <c r="D325" i="7" s="1"/>
  <c r="D326" i="7" s="1"/>
  <c r="D327" i="7" s="1"/>
  <c r="D328" i="7" s="1"/>
  <c r="D329" i="7" s="1"/>
  <c r="D330" i="7" s="1"/>
  <c r="D331" i="7" s="1"/>
  <c r="D332" i="7" s="1"/>
  <c r="D333" i="7" s="1"/>
  <c r="D334" i="7" s="1"/>
  <c r="D335" i="7" s="1"/>
  <c r="D336" i="7" s="1"/>
  <c r="D337" i="7" s="1"/>
  <c r="D338" i="7" s="1"/>
  <c r="D339" i="7" s="1"/>
  <c r="D340" i="7" s="1"/>
  <c r="D341" i="7" s="1"/>
  <c r="D342" i="7" s="1"/>
  <c r="D343" i="7" s="1"/>
  <c r="D344" i="7" s="1"/>
  <c r="D345" i="7" s="1"/>
  <c r="D346" i="7" s="1"/>
  <c r="D347" i="7" s="1"/>
  <c r="D348" i="7" s="1"/>
  <c r="D349" i="7" s="1"/>
  <c r="D350" i="7" s="1"/>
  <c r="D351" i="7" s="1"/>
  <c r="D352" i="7" s="1"/>
  <c r="D353" i="7" s="1"/>
  <c r="D354" i="7" s="1"/>
  <c r="D355" i="7" s="1"/>
  <c r="D356" i="7" s="1"/>
  <c r="D357" i="7" s="1"/>
  <c r="D358" i="7" s="1"/>
  <c r="D359" i="7" s="1"/>
  <c r="D360" i="7" s="1"/>
  <c r="D361" i="7" s="1"/>
  <c r="D362" i="7" s="1"/>
  <c r="D363" i="7" s="1"/>
  <c r="D364" i="7" s="1"/>
  <c r="D365" i="7" s="1"/>
  <c r="D366" i="7" s="1"/>
  <c r="D367" i="7" s="1"/>
  <c r="K9" i="7"/>
  <c r="M8" i="7"/>
  <c r="C8" i="7"/>
  <c r="E7" i="7"/>
  <c r="G10" i="7"/>
  <c r="I9" i="7"/>
  <c r="V7" i="7" s="1"/>
  <c r="W7" i="7" s="1"/>
  <c r="U7" i="7"/>
  <c r="D368" i="7" l="1"/>
  <c r="D369" i="7" s="1"/>
  <c r="D370" i="7" s="1"/>
  <c r="D371" i="7" s="1"/>
  <c r="D372" i="7" s="1"/>
  <c r="D373" i="7" s="1"/>
  <c r="D374" i="7" s="1"/>
  <c r="D375" i="7" s="1"/>
  <c r="D376" i="7" s="1"/>
  <c r="D377" i="7" s="1"/>
  <c r="D378" i="7" s="1"/>
  <c r="D379" i="7" s="1"/>
  <c r="D380" i="7" s="1"/>
  <c r="D381" i="7" s="1"/>
  <c r="D382" i="7" s="1"/>
  <c r="D383" i="7" s="1"/>
  <c r="D384" i="7" s="1"/>
  <c r="D385" i="7" s="1"/>
  <c r="D386" i="7" s="1"/>
  <c r="D387" i="7" s="1"/>
  <c r="D388" i="7" s="1"/>
  <c r="D389" i="7" s="1"/>
  <c r="D390" i="7" s="1"/>
  <c r="D391" i="7" s="1"/>
  <c r="D392" i="7" s="1"/>
  <c r="D393" i="7" s="1"/>
  <c r="D394" i="7" s="1"/>
  <c r="D395" i="7" s="1"/>
  <c r="D396" i="7" s="1"/>
  <c r="D397" i="7" s="1"/>
  <c r="D398" i="7" s="1"/>
  <c r="D399" i="7" s="1"/>
  <c r="D400" i="7" s="1"/>
  <c r="D401" i="7" s="1"/>
  <c r="D402" i="7" s="1"/>
  <c r="D403" i="7" s="1"/>
  <c r="D404" i="7" s="1"/>
  <c r="D405" i="7" s="1"/>
  <c r="D406" i="7" s="1"/>
  <c r="D407" i="7" s="1"/>
  <c r="D408" i="7" s="1"/>
  <c r="D409" i="7" s="1"/>
  <c r="D410" i="7" s="1"/>
  <c r="D411" i="7" s="1"/>
  <c r="D412" i="7" s="1"/>
  <c r="D413" i="7" s="1"/>
  <c r="D414" i="7" s="1"/>
  <c r="D415" i="7" s="1"/>
  <c r="D416" i="7" s="1"/>
  <c r="D417" i="7" s="1"/>
  <c r="D418" i="7" s="1"/>
  <c r="D419" i="7" s="1"/>
  <c r="D420" i="7" s="1"/>
  <c r="D421" i="7" s="1"/>
  <c r="D422" i="7" s="1"/>
  <c r="D423" i="7" s="1"/>
  <c r="D424" i="7" s="1"/>
  <c r="D425" i="7" s="1"/>
  <c r="D426" i="7" s="1"/>
  <c r="D427" i="7" s="1"/>
  <c r="D428" i="7" s="1"/>
  <c r="D429" i="7" s="1"/>
  <c r="D430" i="7" s="1"/>
  <c r="D431" i="7" s="1"/>
  <c r="D432" i="7" s="1"/>
  <c r="D433" i="7" s="1"/>
  <c r="D434" i="7" s="1"/>
  <c r="D435" i="7" s="1"/>
  <c r="D436" i="7" s="1"/>
  <c r="D437" i="7" s="1"/>
  <c r="D438" i="7" s="1"/>
  <c r="D439" i="7" s="1"/>
  <c r="D440" i="7" s="1"/>
  <c r="D441" i="7" s="1"/>
  <c r="D442" i="7" s="1"/>
  <c r="D443" i="7" s="1"/>
  <c r="D444" i="7" s="1"/>
  <c r="D445" i="7" s="1"/>
  <c r="D446" i="7" s="1"/>
  <c r="D447" i="7" s="1"/>
  <c r="D448" i="7" s="1"/>
  <c r="D449" i="7" s="1"/>
  <c r="D450" i="7" s="1"/>
  <c r="D451" i="7" s="1"/>
  <c r="D452" i="7" s="1"/>
  <c r="D453" i="7" s="1"/>
  <c r="D454" i="7" s="1"/>
  <c r="D455" i="7" s="1"/>
  <c r="D456" i="7" s="1"/>
  <c r="D457" i="7" s="1"/>
  <c r="D458" i="7" s="1"/>
  <c r="D459" i="7" s="1"/>
  <c r="D460" i="7" s="1"/>
  <c r="D461" i="7" s="1"/>
  <c r="D462" i="7" s="1"/>
  <c r="D463" i="7" s="1"/>
  <c r="D464" i="7" s="1"/>
  <c r="D465" i="7" s="1"/>
  <c r="D466" i="7" s="1"/>
  <c r="D467" i="7" s="1"/>
  <c r="D468" i="7" s="1"/>
  <c r="D469" i="7" s="1"/>
  <c r="D470" i="7" s="1"/>
  <c r="D471" i="7" s="1"/>
  <c r="D472" i="7" s="1"/>
  <c r="D473" i="7" s="1"/>
  <c r="D474" i="7" s="1"/>
  <c r="D475" i="7" s="1"/>
  <c r="D476" i="7" s="1"/>
  <c r="D477" i="7" s="1"/>
  <c r="D478" i="7" s="1"/>
  <c r="D479" i="7" s="1"/>
  <c r="D480" i="7" s="1"/>
  <c r="D481" i="7" s="1"/>
  <c r="D482" i="7" s="1"/>
  <c r="D483" i="7" s="1"/>
  <c r="D484" i="7" s="1"/>
  <c r="D485" i="7" s="1"/>
  <c r="D486" i="7" s="1"/>
  <c r="D487" i="7" s="1"/>
  <c r="D488" i="7" s="1"/>
  <c r="D489" i="7" s="1"/>
  <c r="D490" i="7" s="1"/>
  <c r="D491" i="7" s="1"/>
  <c r="D492" i="7" s="1"/>
  <c r="D493" i="7" s="1"/>
  <c r="D494" i="7" s="1"/>
  <c r="D495" i="7" s="1"/>
  <c r="D496" i="7" s="1"/>
  <c r="D497" i="7" s="1"/>
  <c r="D498" i="7" s="1"/>
  <c r="D499" i="7" s="1"/>
  <c r="D500" i="7" s="1"/>
  <c r="D501" i="7" s="1"/>
  <c r="D502" i="7" s="1"/>
  <c r="D503" i="7" s="1"/>
  <c r="D504" i="7" s="1"/>
  <c r="D505" i="7" s="1"/>
  <c r="D506" i="7" s="1"/>
  <c r="D507" i="7" s="1"/>
  <c r="D508" i="7" s="1"/>
  <c r="D509" i="7" s="1"/>
  <c r="D510" i="7" s="1"/>
  <c r="D511" i="7" s="1"/>
  <c r="D512" i="7" s="1"/>
  <c r="D513" i="7" s="1"/>
  <c r="D514" i="7" s="1"/>
  <c r="D515" i="7" s="1"/>
  <c r="D516" i="7" s="1"/>
  <c r="D517" i="7" s="1"/>
  <c r="D518" i="7" s="1"/>
  <c r="D519" i="7" s="1"/>
  <c r="D520" i="7" s="1"/>
  <c r="D521" i="7" s="1"/>
  <c r="D522" i="7" s="1"/>
  <c r="D523" i="7" s="1"/>
  <c r="D524" i="7" s="1"/>
  <c r="D525" i="7" s="1"/>
  <c r="D526" i="7" s="1"/>
  <c r="D527" i="7" s="1"/>
  <c r="D528" i="7" s="1"/>
  <c r="D529" i="7" s="1"/>
  <c r="D530" i="7" s="1"/>
  <c r="D531" i="7" s="1"/>
  <c r="D532" i="7" s="1"/>
  <c r="D533" i="7" s="1"/>
  <c r="D534" i="7" s="1"/>
  <c r="D535" i="7" s="1"/>
  <c r="D536" i="7" s="1"/>
  <c r="D537" i="7" s="1"/>
  <c r="D538" i="7" s="1"/>
  <c r="D539" i="7" s="1"/>
  <c r="D540" i="7" s="1"/>
  <c r="D541" i="7" s="1"/>
  <c r="D542" i="7" s="1"/>
  <c r="K10" i="7"/>
  <c r="M9" i="7"/>
  <c r="C9" i="7"/>
  <c r="E8" i="7"/>
  <c r="G11" i="7"/>
  <c r="I10" i="7"/>
  <c r="D543" i="7" l="1"/>
  <c r="D544" i="7" s="1"/>
  <c r="D545" i="7" s="1"/>
  <c r="D546" i="7" s="1"/>
  <c r="D547" i="7" s="1"/>
  <c r="D548" i="7" s="1"/>
  <c r="D549" i="7" s="1"/>
  <c r="D550" i="7" s="1"/>
  <c r="D551" i="7" s="1"/>
  <c r="D552" i="7" s="1"/>
  <c r="D553" i="7" s="1"/>
  <c r="D554" i="7" s="1"/>
  <c r="D555" i="7" s="1"/>
  <c r="D556" i="7" s="1"/>
  <c r="D557" i="7" s="1"/>
  <c r="D558" i="7" s="1"/>
  <c r="D559" i="7" s="1"/>
  <c r="D560" i="7" s="1"/>
  <c r="D561" i="7" s="1"/>
  <c r="D562" i="7" s="1"/>
  <c r="D563" i="7" s="1"/>
  <c r="D564" i="7" s="1"/>
  <c r="D565" i="7" s="1"/>
  <c r="D566" i="7" s="1"/>
  <c r="D567" i="7" s="1"/>
  <c r="D568" i="7" s="1"/>
  <c r="D569" i="7" s="1"/>
  <c r="D570" i="7" s="1"/>
  <c r="D571" i="7" s="1"/>
  <c r="D572" i="7" s="1"/>
  <c r="D573" i="7" s="1"/>
  <c r="D574" i="7" s="1"/>
  <c r="D575" i="7" s="1"/>
  <c r="D576" i="7" s="1"/>
  <c r="D577" i="7" s="1"/>
  <c r="D578" i="7" s="1"/>
  <c r="D579" i="7" s="1"/>
  <c r="D580" i="7" s="1"/>
  <c r="D581" i="7" s="1"/>
  <c r="D582" i="7" s="1"/>
  <c r="D583" i="7" s="1"/>
  <c r="D584" i="7" s="1"/>
  <c r="D585" i="7" s="1"/>
  <c r="D586" i="7" s="1"/>
  <c r="D587" i="7" s="1"/>
  <c r="D588" i="7" s="1"/>
  <c r="D589" i="7" s="1"/>
  <c r="D590" i="7" s="1"/>
  <c r="D591" i="7" s="1"/>
  <c r="D592" i="7" s="1"/>
  <c r="D593" i="7" s="1"/>
  <c r="D594" i="7" s="1"/>
  <c r="D595" i="7" s="1"/>
  <c r="D596" i="7" s="1"/>
  <c r="D597" i="7" s="1"/>
  <c r="D598" i="7" s="1"/>
  <c r="D599" i="7" s="1"/>
  <c r="D600" i="7" s="1"/>
  <c r="D601" i="7" s="1"/>
  <c r="D602" i="7" s="1"/>
  <c r="D603" i="7" s="1"/>
  <c r="D604" i="7" s="1"/>
  <c r="D605" i="7" s="1"/>
  <c r="D606" i="7" s="1"/>
  <c r="D607" i="7" s="1"/>
  <c r="D608" i="7" s="1"/>
  <c r="D609" i="7" s="1"/>
  <c r="D610" i="7" s="1"/>
  <c r="D611" i="7" s="1"/>
  <c r="D612" i="7" s="1"/>
  <c r="D613" i="7" s="1"/>
  <c r="D614" i="7" s="1"/>
  <c r="D615" i="7" s="1"/>
  <c r="D616" i="7" s="1"/>
  <c r="D617" i="7" s="1"/>
  <c r="D618" i="7" s="1"/>
  <c r="D619" i="7" s="1"/>
  <c r="D620" i="7" s="1"/>
  <c r="D621" i="7" s="1"/>
  <c r="D622" i="7" s="1"/>
  <c r="D623" i="7" s="1"/>
  <c r="D624" i="7" s="1"/>
  <c r="D625" i="7" s="1"/>
  <c r="D626" i="7" s="1"/>
  <c r="D627" i="7" s="1"/>
  <c r="D628" i="7" s="1"/>
  <c r="D629" i="7" s="1"/>
  <c r="D630" i="7" s="1"/>
  <c r="D631" i="7" s="1"/>
  <c r="D632" i="7" s="1"/>
  <c r="D633" i="7" s="1"/>
  <c r="D634" i="7" s="1"/>
  <c r="D635" i="7" s="1"/>
  <c r="D636" i="7" s="1"/>
  <c r="D637" i="7" s="1"/>
  <c r="D638" i="7" s="1"/>
  <c r="D639" i="7" s="1"/>
  <c r="D640" i="7" s="1"/>
  <c r="D641" i="7" s="1"/>
  <c r="D642" i="7" s="1"/>
  <c r="D643" i="7" s="1"/>
  <c r="D644" i="7" s="1"/>
  <c r="D645" i="7" s="1"/>
  <c r="D646" i="7" s="1"/>
  <c r="D647" i="7" s="1"/>
  <c r="D648" i="7" s="1"/>
  <c r="D649" i="7" s="1"/>
  <c r="D650" i="7" s="1"/>
  <c r="D651" i="7" s="1"/>
  <c r="D652" i="7" s="1"/>
  <c r="D653" i="7" s="1"/>
  <c r="D654" i="7" s="1"/>
  <c r="D655" i="7" s="1"/>
  <c r="D656" i="7" s="1"/>
  <c r="D657" i="7" s="1"/>
  <c r="D658" i="7" s="1"/>
  <c r="D659" i="7" s="1"/>
  <c r="D660" i="7" s="1"/>
  <c r="D661" i="7" s="1"/>
  <c r="D662" i="7" s="1"/>
  <c r="D663" i="7" s="1"/>
  <c r="D664" i="7" s="1"/>
  <c r="D665" i="7" s="1"/>
  <c r="D666" i="7" s="1"/>
  <c r="D667" i="7" s="1"/>
  <c r="D668" i="7" s="1"/>
  <c r="D669" i="7" s="1"/>
  <c r="D670" i="7" s="1"/>
  <c r="D671" i="7" s="1"/>
  <c r="D672" i="7" s="1"/>
  <c r="D673" i="7" s="1"/>
  <c r="D674" i="7" s="1"/>
  <c r="D675" i="7" s="1"/>
  <c r="D676" i="7" s="1"/>
  <c r="D677" i="7" s="1"/>
  <c r="D678" i="7" s="1"/>
  <c r="D679" i="7" s="1"/>
  <c r="D680" i="7" s="1"/>
  <c r="D681" i="7" s="1"/>
  <c r="D682" i="7" s="1"/>
  <c r="D683" i="7" s="1"/>
  <c r="D684" i="7" s="1"/>
  <c r="D685" i="7" s="1"/>
  <c r="D686" i="7" s="1"/>
  <c r="D687" i="7" s="1"/>
  <c r="D688" i="7" s="1"/>
  <c r="D689" i="7" s="1"/>
  <c r="D690" i="7" s="1"/>
  <c r="D691" i="7" s="1"/>
  <c r="D692" i="7" s="1"/>
  <c r="D693" i="7" s="1"/>
  <c r="D694" i="7" s="1"/>
  <c r="D695" i="7" s="1"/>
  <c r="D696" i="7" s="1"/>
  <c r="D697" i="7" s="1"/>
  <c r="D698" i="7" s="1"/>
  <c r="D699" i="7" s="1"/>
  <c r="D700" i="7" s="1"/>
  <c r="D701" i="7" s="1"/>
  <c r="D702" i="7" s="1"/>
  <c r="D703" i="7" s="1"/>
  <c r="D704" i="7" s="1"/>
  <c r="D705" i="7" s="1"/>
  <c r="D706" i="7" s="1"/>
  <c r="D707" i="7" s="1"/>
  <c r="D708" i="7" s="1"/>
  <c r="D709" i="7" s="1"/>
  <c r="D710" i="7" s="1"/>
  <c r="D711" i="7" s="1"/>
  <c r="D712" i="7" s="1"/>
  <c r="D713" i="7" s="1"/>
  <c r="D714" i="7" s="1"/>
  <c r="D715" i="7" s="1"/>
  <c r="D716" i="7" s="1"/>
  <c r="D717" i="7" s="1"/>
  <c r="D718" i="7" s="1"/>
  <c r="D719" i="7" s="1"/>
  <c r="D720" i="7" s="1"/>
  <c r="D721" i="7" s="1"/>
  <c r="D722" i="7" s="1"/>
  <c r="K11" i="7"/>
  <c r="M10" i="7"/>
  <c r="G12" i="7"/>
  <c r="I11" i="7"/>
  <c r="E9" i="7"/>
  <c r="Q7" i="7" s="1"/>
  <c r="R7" i="7" s="1"/>
  <c r="P7" i="7"/>
  <c r="C10" i="7"/>
  <c r="D723" i="7" l="1"/>
  <c r="D724" i="7" s="1"/>
  <c r="D725" i="7" s="1"/>
  <c r="D726" i="7" s="1"/>
  <c r="D727" i="7" s="1"/>
  <c r="D728" i="7" s="1"/>
  <c r="D729" i="7" s="1"/>
  <c r="D730" i="7" s="1"/>
  <c r="D731" i="7" s="1"/>
  <c r="D732" i="7" s="1"/>
  <c r="D733" i="7" s="1"/>
  <c r="D734" i="7" s="1"/>
  <c r="D735" i="7" s="1"/>
  <c r="D736" i="7" s="1"/>
  <c r="D737" i="7" s="1"/>
  <c r="D738" i="7" s="1"/>
  <c r="D739" i="7" s="1"/>
  <c r="D740" i="7" s="1"/>
  <c r="D741" i="7" s="1"/>
  <c r="D742" i="7" s="1"/>
  <c r="D743" i="7" s="1"/>
  <c r="D744" i="7" s="1"/>
  <c r="D745" i="7" s="1"/>
  <c r="D746" i="7" s="1"/>
  <c r="D747" i="7" s="1"/>
  <c r="D748" i="7" s="1"/>
  <c r="D749" i="7" s="1"/>
  <c r="D750" i="7" s="1"/>
  <c r="D751" i="7" s="1"/>
  <c r="D752" i="7" s="1"/>
  <c r="D753" i="7" s="1"/>
  <c r="D754" i="7" s="1"/>
  <c r="D755" i="7" s="1"/>
  <c r="D756" i="7" s="1"/>
  <c r="D757" i="7" s="1"/>
  <c r="D758" i="7" s="1"/>
  <c r="D759" i="7" s="1"/>
  <c r="D760" i="7" s="1"/>
  <c r="D761" i="7" s="1"/>
  <c r="D762" i="7" s="1"/>
  <c r="D763" i="7" s="1"/>
  <c r="D764" i="7" s="1"/>
  <c r="D765" i="7" s="1"/>
  <c r="D766" i="7" s="1"/>
  <c r="D767" i="7" s="1"/>
  <c r="D768" i="7" s="1"/>
  <c r="D769" i="7" s="1"/>
  <c r="D770" i="7" s="1"/>
  <c r="D771" i="7" s="1"/>
  <c r="D772" i="7" s="1"/>
  <c r="D773" i="7" s="1"/>
  <c r="D774" i="7" s="1"/>
  <c r="D775" i="7" s="1"/>
  <c r="D776" i="7" s="1"/>
  <c r="D777" i="7" s="1"/>
  <c r="D778" i="7" s="1"/>
  <c r="D779" i="7" s="1"/>
  <c r="D780" i="7" s="1"/>
  <c r="D781" i="7" s="1"/>
  <c r="D782" i="7" s="1"/>
  <c r="D783" i="7" s="1"/>
  <c r="D784" i="7" s="1"/>
  <c r="D785" i="7" s="1"/>
  <c r="D786" i="7" s="1"/>
  <c r="D787" i="7" s="1"/>
  <c r="D788" i="7" s="1"/>
  <c r="D789" i="7" s="1"/>
  <c r="D790" i="7" s="1"/>
  <c r="D791" i="7" s="1"/>
  <c r="D792" i="7" s="1"/>
  <c r="D793" i="7" s="1"/>
  <c r="D794" i="7" s="1"/>
  <c r="D795" i="7" s="1"/>
  <c r="D796" i="7" s="1"/>
  <c r="D797" i="7" s="1"/>
  <c r="D798" i="7" s="1"/>
  <c r="D799" i="7" s="1"/>
  <c r="D800" i="7" s="1"/>
  <c r="D801" i="7" s="1"/>
  <c r="D802" i="7" s="1"/>
  <c r="D803" i="7" s="1"/>
  <c r="D804" i="7" s="1"/>
  <c r="D805" i="7" s="1"/>
  <c r="D806" i="7" s="1"/>
  <c r="D807" i="7" s="1"/>
  <c r="D808" i="7" s="1"/>
  <c r="D809" i="7" s="1"/>
  <c r="D810" i="7" s="1"/>
  <c r="D811" i="7" s="1"/>
  <c r="D812" i="7" s="1"/>
  <c r="D813" i="7" s="1"/>
  <c r="D814" i="7" s="1"/>
  <c r="D815" i="7" s="1"/>
  <c r="D816" i="7" s="1"/>
  <c r="D817" i="7" s="1"/>
  <c r="D818" i="7" s="1"/>
  <c r="D819" i="7" s="1"/>
  <c r="D820" i="7" s="1"/>
  <c r="D821" i="7" s="1"/>
  <c r="D822" i="7" s="1"/>
  <c r="D823" i="7" s="1"/>
  <c r="D824" i="7" s="1"/>
  <c r="D825" i="7" s="1"/>
  <c r="D826" i="7" s="1"/>
  <c r="D827" i="7" s="1"/>
  <c r="D828" i="7" s="1"/>
  <c r="D829" i="7" s="1"/>
  <c r="D830" i="7" s="1"/>
  <c r="D831" i="7" s="1"/>
  <c r="D832" i="7" s="1"/>
  <c r="D833" i="7" s="1"/>
  <c r="D834" i="7" s="1"/>
  <c r="D835" i="7" s="1"/>
  <c r="D836" i="7" s="1"/>
  <c r="D837" i="7" s="1"/>
  <c r="D838" i="7" s="1"/>
  <c r="D839" i="7" s="1"/>
  <c r="D840" i="7" s="1"/>
  <c r="D841" i="7" s="1"/>
  <c r="D842" i="7" s="1"/>
  <c r="D843" i="7" s="1"/>
  <c r="D844" i="7" s="1"/>
  <c r="D845" i="7" s="1"/>
  <c r="D846" i="7" s="1"/>
  <c r="D847" i="7" s="1"/>
  <c r="D848" i="7" s="1"/>
  <c r="D849" i="7" s="1"/>
  <c r="D850" i="7" s="1"/>
  <c r="D851" i="7" s="1"/>
  <c r="D852" i="7" s="1"/>
  <c r="D853" i="7" s="1"/>
  <c r="D854" i="7" s="1"/>
  <c r="D855" i="7" s="1"/>
  <c r="D856" i="7" s="1"/>
  <c r="D857" i="7" s="1"/>
  <c r="D858" i="7" s="1"/>
  <c r="D859" i="7" s="1"/>
  <c r="D860" i="7" s="1"/>
  <c r="D861" i="7" s="1"/>
  <c r="D862" i="7" s="1"/>
  <c r="D863" i="7" s="1"/>
  <c r="D864" i="7" s="1"/>
  <c r="D865" i="7" s="1"/>
  <c r="D866" i="7" s="1"/>
  <c r="D867" i="7" s="1"/>
  <c r="D868" i="7" s="1"/>
  <c r="D869" i="7" s="1"/>
  <c r="D870" i="7" s="1"/>
  <c r="D871" i="7" s="1"/>
  <c r="D872" i="7" s="1"/>
  <c r="D873" i="7" s="1"/>
  <c r="D874" i="7" s="1"/>
  <c r="D875" i="7" s="1"/>
  <c r="D876" i="7" s="1"/>
  <c r="D877" i="7" s="1"/>
  <c r="D878" i="7" s="1"/>
  <c r="D879" i="7" s="1"/>
  <c r="D880" i="7" s="1"/>
  <c r="D881" i="7" s="1"/>
  <c r="D882" i="7" s="1"/>
  <c r="D883" i="7" s="1"/>
  <c r="D884" i="7" s="1"/>
  <c r="D885" i="7" s="1"/>
  <c r="D886" i="7" s="1"/>
  <c r="D887" i="7" s="1"/>
  <c r="D888" i="7" s="1"/>
  <c r="D889" i="7" s="1"/>
  <c r="D890" i="7" s="1"/>
  <c r="D891" i="7" s="1"/>
  <c r="D892" i="7" s="1"/>
  <c r="D893" i="7" s="1"/>
  <c r="D894" i="7" s="1"/>
  <c r="D895" i="7" s="1"/>
  <c r="D896" i="7" s="1"/>
  <c r="D897" i="7" s="1"/>
  <c r="D898" i="7" s="1"/>
  <c r="D899" i="7" s="1"/>
  <c r="D900" i="7" s="1"/>
  <c r="D901" i="7" s="1"/>
  <c r="D902" i="7" s="1"/>
  <c r="K12" i="7"/>
  <c r="M11" i="7"/>
  <c r="G13" i="7"/>
  <c r="I12" i="7"/>
  <c r="E10" i="7"/>
  <c r="C11" i="7"/>
  <c r="D903" i="7" l="1"/>
  <c r="D904" i="7" s="1"/>
  <c r="D905" i="7" s="1"/>
  <c r="D906" i="7" s="1"/>
  <c r="D907" i="7" s="1"/>
  <c r="D908" i="7" s="1"/>
  <c r="D909" i="7" s="1"/>
  <c r="D910" i="7" s="1"/>
  <c r="D911" i="7" s="1"/>
  <c r="D912" i="7" s="1"/>
  <c r="D913" i="7" s="1"/>
  <c r="D914" i="7" s="1"/>
  <c r="D915" i="7" s="1"/>
  <c r="D916" i="7" s="1"/>
  <c r="D917" i="7" s="1"/>
  <c r="D918" i="7" s="1"/>
  <c r="D919" i="7" s="1"/>
  <c r="D920" i="7" s="1"/>
  <c r="D921" i="7" s="1"/>
  <c r="D922" i="7" s="1"/>
  <c r="D923" i="7" s="1"/>
  <c r="D924" i="7" s="1"/>
  <c r="D925" i="7" s="1"/>
  <c r="D926" i="7" s="1"/>
  <c r="D927" i="7" s="1"/>
  <c r="D928" i="7" s="1"/>
  <c r="D929" i="7" s="1"/>
  <c r="D930" i="7" s="1"/>
  <c r="D931" i="7" s="1"/>
  <c r="D932" i="7" s="1"/>
  <c r="D933" i="7" s="1"/>
  <c r="D934" i="7" s="1"/>
  <c r="D935" i="7" s="1"/>
  <c r="D936" i="7" s="1"/>
  <c r="D937" i="7" s="1"/>
  <c r="D938" i="7" s="1"/>
  <c r="D939" i="7" s="1"/>
  <c r="D940" i="7" s="1"/>
  <c r="D941" i="7" s="1"/>
  <c r="D942" i="7" s="1"/>
  <c r="D943" i="7" s="1"/>
  <c r="D944" i="7" s="1"/>
  <c r="D945" i="7" s="1"/>
  <c r="D946" i="7" s="1"/>
  <c r="D947" i="7" s="1"/>
  <c r="D948" i="7" s="1"/>
  <c r="D949" i="7" s="1"/>
  <c r="D950" i="7" s="1"/>
  <c r="D951" i="7" s="1"/>
  <c r="D952" i="7" s="1"/>
  <c r="D953" i="7" s="1"/>
  <c r="D954" i="7" s="1"/>
  <c r="D955" i="7" s="1"/>
  <c r="D956" i="7" s="1"/>
  <c r="D957" i="7" s="1"/>
  <c r="D958" i="7" s="1"/>
  <c r="D959" i="7" s="1"/>
  <c r="D960" i="7" s="1"/>
  <c r="D961" i="7" s="1"/>
  <c r="D962" i="7" s="1"/>
  <c r="D963" i="7" s="1"/>
  <c r="D964" i="7" s="1"/>
  <c r="D965" i="7" s="1"/>
  <c r="D966" i="7" s="1"/>
  <c r="D967" i="7" s="1"/>
  <c r="D968" i="7" s="1"/>
  <c r="D969" i="7" s="1"/>
  <c r="D970" i="7" s="1"/>
  <c r="D971" i="7" s="1"/>
  <c r="D972" i="7" s="1"/>
  <c r="D973" i="7" s="1"/>
  <c r="D974" i="7" s="1"/>
  <c r="D975" i="7" s="1"/>
  <c r="D976" i="7" s="1"/>
  <c r="D977" i="7" s="1"/>
  <c r="D978" i="7" s="1"/>
  <c r="D979" i="7" s="1"/>
  <c r="D980" i="7" s="1"/>
  <c r="D981" i="7" s="1"/>
  <c r="D982" i="7" s="1"/>
  <c r="D983" i="7" s="1"/>
  <c r="D984" i="7" s="1"/>
  <c r="D985" i="7" s="1"/>
  <c r="D986" i="7" s="1"/>
  <c r="D987" i="7" s="1"/>
  <c r="D988" i="7" s="1"/>
  <c r="D989" i="7" s="1"/>
  <c r="D990" i="7" s="1"/>
  <c r="D991" i="7" s="1"/>
  <c r="D992" i="7" s="1"/>
  <c r="D993" i="7" s="1"/>
  <c r="D994" i="7" s="1"/>
  <c r="D995" i="7" s="1"/>
  <c r="D996" i="7" s="1"/>
  <c r="D997" i="7" s="1"/>
  <c r="D998" i="7" s="1"/>
  <c r="D999" i="7" s="1"/>
  <c r="D1000" i="7" s="1"/>
  <c r="D1001" i="7" s="1"/>
  <c r="D1002" i="7" s="1"/>
  <c r="D1003" i="7" s="1"/>
  <c r="D1004" i="7" s="1"/>
  <c r="D1005" i="7" s="1"/>
  <c r="D1006" i="7" s="1"/>
  <c r="D1007" i="7" s="1"/>
  <c r="D1008" i="7" s="1"/>
  <c r="D1009" i="7" s="1"/>
  <c r="D1010" i="7" s="1"/>
  <c r="D1011" i="7" s="1"/>
  <c r="D1012" i="7" s="1"/>
  <c r="D1013" i="7" s="1"/>
  <c r="D1014" i="7" s="1"/>
  <c r="D1015" i="7" s="1"/>
  <c r="D1016" i="7" s="1"/>
  <c r="D1017" i="7" s="1"/>
  <c r="D1018" i="7" s="1"/>
  <c r="D1019" i="7" s="1"/>
  <c r="D1020" i="7" s="1"/>
  <c r="D1021" i="7" s="1"/>
  <c r="D1022" i="7" s="1"/>
  <c r="D1023" i="7" s="1"/>
  <c r="D1024" i="7" s="1"/>
  <c r="D1025" i="7" s="1"/>
  <c r="D1026" i="7" s="1"/>
  <c r="D1027" i="7" s="1"/>
  <c r="D1028" i="7" s="1"/>
  <c r="D1029" i="7" s="1"/>
  <c r="D1030" i="7" s="1"/>
  <c r="D1031" i="7" s="1"/>
  <c r="D1032" i="7" s="1"/>
  <c r="D1033" i="7" s="1"/>
  <c r="D1034" i="7" s="1"/>
  <c r="D1035" i="7" s="1"/>
  <c r="D1036" i="7" s="1"/>
  <c r="D1037" i="7" s="1"/>
  <c r="D1038" i="7" s="1"/>
  <c r="D1039" i="7" s="1"/>
  <c r="D1040" i="7" s="1"/>
  <c r="D1041" i="7" s="1"/>
  <c r="D1042" i="7" s="1"/>
  <c r="D1043" i="7" s="1"/>
  <c r="D1044" i="7" s="1"/>
  <c r="D1045" i="7" s="1"/>
  <c r="D1046" i="7" s="1"/>
  <c r="D1047" i="7" s="1"/>
  <c r="D1048" i="7" s="1"/>
  <c r="D1049" i="7" s="1"/>
  <c r="D1050" i="7" s="1"/>
  <c r="D1051" i="7" s="1"/>
  <c r="D1052" i="7" s="1"/>
  <c r="D1053" i="7" s="1"/>
  <c r="D1054" i="7" s="1"/>
  <c r="D1055" i="7" s="1"/>
  <c r="D1056" i="7" s="1"/>
  <c r="D1057" i="7" s="1"/>
  <c r="D1058" i="7" s="1"/>
  <c r="D1059" i="7" s="1"/>
  <c r="D1060" i="7" s="1"/>
  <c r="D1061" i="7" s="1"/>
  <c r="D1062" i="7" s="1"/>
  <c r="D1063" i="7" s="1"/>
  <c r="D1064" i="7" s="1"/>
  <c r="D1065" i="7" s="1"/>
  <c r="D1066" i="7" s="1"/>
  <c r="D1067" i="7" s="1"/>
  <c r="D1068" i="7" s="1"/>
  <c r="D1069" i="7" s="1"/>
  <c r="D1070" i="7" s="1"/>
  <c r="D1071" i="7" s="1"/>
  <c r="D1072" i="7" s="1"/>
  <c r="D1073" i="7" s="1"/>
  <c r="D1074" i="7" s="1"/>
  <c r="D1075" i="7" s="1"/>
  <c r="D1076" i="7" s="1"/>
  <c r="D1077" i="7" s="1"/>
  <c r="D1078" i="7" s="1"/>
  <c r="D1079" i="7" s="1"/>
  <c r="D1080" i="7" s="1"/>
  <c r="D1081" i="7" s="1"/>
  <c r="D1082" i="7" s="1"/>
  <c r="D1083" i="7" s="1"/>
  <c r="D1084" i="7" s="1"/>
  <c r="D1085" i="7" s="1"/>
  <c r="D1086" i="7" s="1"/>
  <c r="D1087" i="7" s="1"/>
  <c r="D1088" i="7" s="1"/>
  <c r="D1089" i="7" s="1"/>
  <c r="D1090" i="7" s="1"/>
  <c r="D1091" i="7" s="1"/>
  <c r="D1092" i="7" s="1"/>
  <c r="D1093" i="7" s="1"/>
  <c r="D1094" i="7" s="1"/>
  <c r="D1095" i="7" s="1"/>
  <c r="D1096" i="7" s="1"/>
  <c r="D1097" i="7" s="1"/>
  <c r="K13" i="7"/>
  <c r="M12" i="7"/>
  <c r="I13" i="7"/>
  <c r="G14" i="7"/>
  <c r="C12" i="7"/>
  <c r="E11" i="7"/>
  <c r="K14" i="7" l="1"/>
  <c r="M13" i="7"/>
  <c r="E12" i="7"/>
  <c r="C13" i="7"/>
  <c r="I14" i="7"/>
  <c r="G15" i="7"/>
  <c r="K15" i="7" l="1"/>
  <c r="M14" i="7"/>
  <c r="C14" i="7"/>
  <c r="E13" i="7"/>
  <c r="G16" i="7"/>
  <c r="I15" i="7"/>
  <c r="K16" i="7" l="1"/>
  <c r="M15" i="7"/>
  <c r="E14" i="7"/>
  <c r="C15" i="7"/>
  <c r="I16" i="7"/>
  <c r="V8" i="7" s="1"/>
  <c r="W8" i="7" s="1"/>
  <c r="U8" i="7"/>
  <c r="G17" i="7"/>
  <c r="K17" i="7" l="1"/>
  <c r="M16" i="7"/>
  <c r="C16" i="7"/>
  <c r="E15" i="7"/>
  <c r="I17" i="7"/>
  <c r="G18" i="7"/>
  <c r="K18" i="7" l="1"/>
  <c r="M17" i="7"/>
  <c r="E16" i="7"/>
  <c r="Q8" i="7" s="1"/>
  <c r="R8" i="7" s="1"/>
  <c r="P8" i="7"/>
  <c r="C17" i="7"/>
  <c r="G19" i="7"/>
  <c r="I18" i="7"/>
  <c r="K19" i="7" l="1"/>
  <c r="M18" i="7"/>
  <c r="C18" i="7"/>
  <c r="E17" i="7"/>
  <c r="I19" i="7"/>
  <c r="G20" i="7"/>
  <c r="K20" i="7" l="1"/>
  <c r="M19" i="7"/>
  <c r="E18" i="7"/>
  <c r="C19" i="7"/>
  <c r="G21" i="7"/>
  <c r="I20" i="7"/>
  <c r="K21" i="7" l="1"/>
  <c r="M20" i="7"/>
  <c r="C20" i="7"/>
  <c r="E19" i="7"/>
  <c r="I21" i="7"/>
  <c r="G22" i="7"/>
  <c r="K22" i="7" l="1"/>
  <c r="M21" i="7"/>
  <c r="E20" i="7"/>
  <c r="C21" i="7"/>
  <c r="I22" i="7"/>
  <c r="G23" i="7"/>
  <c r="K23" i="7" l="1"/>
  <c r="M22" i="7"/>
  <c r="C22" i="7"/>
  <c r="E21" i="7"/>
  <c r="G24" i="7"/>
  <c r="I23" i="7"/>
  <c r="K24" i="7" l="1"/>
  <c r="M23" i="7"/>
  <c r="I24" i="7"/>
  <c r="G25" i="7"/>
  <c r="E22" i="7"/>
  <c r="C23" i="7"/>
  <c r="K25" i="7" l="1"/>
  <c r="M24" i="7"/>
  <c r="G26" i="7"/>
  <c r="I25" i="7"/>
  <c r="C24" i="7"/>
  <c r="E23" i="7"/>
  <c r="K26" i="7" l="1"/>
  <c r="M25" i="7"/>
  <c r="E24" i="7"/>
  <c r="C25" i="7"/>
  <c r="I26" i="7"/>
  <c r="G27" i="7"/>
  <c r="K27" i="7" l="1"/>
  <c r="M26" i="7"/>
  <c r="C26" i="7"/>
  <c r="E25" i="7"/>
  <c r="I27" i="7"/>
  <c r="G28" i="7"/>
  <c r="K28" i="7" l="1"/>
  <c r="M27" i="7"/>
  <c r="E26" i="7"/>
  <c r="C27" i="7"/>
  <c r="G29" i="7"/>
  <c r="I28" i="7"/>
  <c r="K29" i="7" l="1"/>
  <c r="M28" i="7"/>
  <c r="I29" i="7"/>
  <c r="G30" i="7"/>
  <c r="C28" i="7"/>
  <c r="E27" i="7"/>
  <c r="K30" i="7" l="1"/>
  <c r="M29" i="7"/>
  <c r="E28" i="7"/>
  <c r="C29" i="7"/>
  <c r="I30" i="7"/>
  <c r="G31" i="7"/>
  <c r="K31" i="7" l="1"/>
  <c r="M30" i="7"/>
  <c r="C30" i="7"/>
  <c r="E29" i="7"/>
  <c r="I31" i="7"/>
  <c r="G32" i="7"/>
  <c r="U9" i="7" s="1"/>
  <c r="K32" i="7" l="1"/>
  <c r="M31" i="7"/>
  <c r="E30" i="7"/>
  <c r="C31" i="7"/>
  <c r="I32" i="7"/>
  <c r="G33" i="7"/>
  <c r="V9" i="7" l="1"/>
  <c r="K33" i="7"/>
  <c r="M32" i="7"/>
  <c r="C32" i="7"/>
  <c r="P9" i="7" s="1"/>
  <c r="E31" i="7"/>
  <c r="G34" i="7"/>
  <c r="I33" i="7"/>
  <c r="W9" i="7" l="1"/>
  <c r="M5" i="9"/>
  <c r="P5" i="9"/>
  <c r="V5" i="9" s="1"/>
  <c r="K34" i="7"/>
  <c r="M33" i="7"/>
  <c r="I34" i="7"/>
  <c r="G35" i="7"/>
  <c r="E32" i="7"/>
  <c r="C33" i="7"/>
  <c r="Q9" i="7" l="1"/>
  <c r="L5" i="9" s="1"/>
  <c r="R5" i="9" s="1"/>
  <c r="E54" i="9" s="1"/>
  <c r="S5" i="9"/>
  <c r="O5" i="9"/>
  <c r="U5" i="9" s="1"/>
  <c r="E53" i="9"/>
  <c r="M34" i="7"/>
  <c r="K35" i="7"/>
  <c r="I35" i="7"/>
  <c r="G36" i="7"/>
  <c r="C34" i="7"/>
  <c r="E33" i="7"/>
  <c r="R9" i="7" l="1"/>
  <c r="E57" i="9"/>
  <c r="E55" i="9"/>
  <c r="K36" i="7"/>
  <c r="M35" i="7"/>
  <c r="E34" i="7"/>
  <c r="C35" i="7"/>
  <c r="G37" i="7"/>
  <c r="I36" i="7"/>
  <c r="K37" i="7" l="1"/>
  <c r="M36" i="7"/>
  <c r="I37" i="7"/>
  <c r="G38" i="7"/>
  <c r="C36" i="7"/>
  <c r="E35" i="7"/>
  <c r="K38" i="7" l="1"/>
  <c r="M37" i="7"/>
  <c r="I38" i="7"/>
  <c r="G39" i="7"/>
  <c r="E36" i="7"/>
  <c r="C37" i="7"/>
  <c r="M38" i="7" l="1"/>
  <c r="K39" i="7"/>
  <c r="G40" i="7"/>
  <c r="I39" i="7"/>
  <c r="C38" i="7"/>
  <c r="E37" i="7"/>
  <c r="K40" i="7" l="1"/>
  <c r="M39" i="7"/>
  <c r="E38" i="7"/>
  <c r="C39" i="7"/>
  <c r="I40" i="7"/>
  <c r="G41" i="7"/>
  <c r="K41" i="7" l="1"/>
  <c r="M40" i="7"/>
  <c r="C40" i="7"/>
  <c r="E39" i="7"/>
  <c r="G42" i="7"/>
  <c r="I41" i="7"/>
  <c r="K42" i="7" l="1"/>
  <c r="M41" i="7"/>
  <c r="I42" i="7"/>
  <c r="G43" i="7"/>
  <c r="E40" i="7"/>
  <c r="C41" i="7"/>
  <c r="K43" i="7" l="1"/>
  <c r="M42" i="7"/>
  <c r="I43" i="7"/>
  <c r="G44" i="7"/>
  <c r="C42" i="7"/>
  <c r="E41" i="7"/>
  <c r="K44" i="7" l="1"/>
  <c r="M43" i="7"/>
  <c r="E42" i="7"/>
  <c r="C43" i="7"/>
  <c r="G45" i="7"/>
  <c r="I44" i="7"/>
  <c r="K45" i="7" l="1"/>
  <c r="M44" i="7"/>
  <c r="I45" i="7"/>
  <c r="G46" i="7"/>
  <c r="C44" i="7"/>
  <c r="E43" i="7"/>
  <c r="M45" i="7" l="1"/>
  <c r="K46" i="7"/>
  <c r="E44" i="7"/>
  <c r="C45" i="7"/>
  <c r="I46" i="7"/>
  <c r="G47" i="7"/>
  <c r="K47" i="7" l="1"/>
  <c r="M46" i="7"/>
  <c r="C46" i="7"/>
  <c r="E45" i="7"/>
  <c r="I47" i="7"/>
  <c r="G48" i="7"/>
  <c r="K48" i="7" l="1"/>
  <c r="M47" i="7"/>
  <c r="E46" i="7"/>
  <c r="C47" i="7"/>
  <c r="I48" i="7"/>
  <c r="G49" i="7"/>
  <c r="K49" i="7" l="1"/>
  <c r="M48" i="7"/>
  <c r="C48" i="7"/>
  <c r="E47" i="7"/>
  <c r="G50" i="7"/>
  <c r="I49" i="7"/>
  <c r="K50" i="7" l="1"/>
  <c r="M49" i="7"/>
  <c r="G51" i="7"/>
  <c r="I50" i="7"/>
  <c r="E48" i="7"/>
  <c r="C49" i="7"/>
  <c r="K51" i="7" l="1"/>
  <c r="M50" i="7"/>
  <c r="I51" i="7"/>
  <c r="G52" i="7"/>
  <c r="C50" i="7"/>
  <c r="E49" i="7"/>
  <c r="K52" i="7" l="1"/>
  <c r="M51" i="7"/>
  <c r="G53" i="7"/>
  <c r="I52" i="7"/>
  <c r="E50" i="7"/>
  <c r="C51" i="7"/>
  <c r="K53" i="7" l="1"/>
  <c r="M52" i="7"/>
  <c r="G54" i="7"/>
  <c r="I53" i="7"/>
  <c r="C52" i="7"/>
  <c r="E51" i="7"/>
  <c r="M53" i="7" l="1"/>
  <c r="K54" i="7"/>
  <c r="E52" i="7"/>
  <c r="C53" i="7"/>
  <c r="I54" i="7"/>
  <c r="G55" i="7"/>
  <c r="K55" i="7" l="1"/>
  <c r="M54" i="7"/>
  <c r="G56" i="7"/>
  <c r="I55" i="7"/>
  <c r="C54" i="7"/>
  <c r="E53" i="7"/>
  <c r="K56" i="7" l="1"/>
  <c r="M55" i="7"/>
  <c r="E54" i="7"/>
  <c r="C55" i="7"/>
  <c r="I56" i="7"/>
  <c r="G57" i="7"/>
  <c r="M56" i="7" l="1"/>
  <c r="K57" i="7"/>
  <c r="G58" i="7"/>
  <c r="I57" i="7"/>
  <c r="C56" i="7"/>
  <c r="E55" i="7"/>
  <c r="M57" i="7" l="1"/>
  <c r="K58" i="7"/>
  <c r="E56" i="7"/>
  <c r="C57" i="7"/>
  <c r="G59" i="7"/>
  <c r="I58" i="7"/>
  <c r="K59" i="7" l="1"/>
  <c r="M58" i="7"/>
  <c r="I59" i="7"/>
  <c r="G60" i="7"/>
  <c r="C58" i="7"/>
  <c r="E57" i="7"/>
  <c r="K60" i="7" l="1"/>
  <c r="M59" i="7"/>
  <c r="E58" i="7"/>
  <c r="C59" i="7"/>
  <c r="G61" i="7"/>
  <c r="I60" i="7"/>
  <c r="M60" i="7" l="1"/>
  <c r="K61" i="7"/>
  <c r="G62" i="7"/>
  <c r="U10" i="7" s="1"/>
  <c r="I61" i="7"/>
  <c r="C60" i="7"/>
  <c r="E59" i="7"/>
  <c r="M61" i="7" l="1"/>
  <c r="K62" i="7"/>
  <c r="I62" i="7"/>
  <c r="G63" i="7"/>
  <c r="E60" i="7"/>
  <c r="C61" i="7"/>
  <c r="V10" i="7" l="1"/>
  <c r="K63" i="7"/>
  <c r="M62" i="7"/>
  <c r="C62" i="7"/>
  <c r="P10" i="7" s="1"/>
  <c r="E61" i="7"/>
  <c r="G64" i="7"/>
  <c r="I63" i="7"/>
  <c r="W10" i="7" l="1"/>
  <c r="M6" i="9"/>
  <c r="P6" i="9"/>
  <c r="V6" i="9" s="1"/>
  <c r="K64" i="7"/>
  <c r="M63" i="7"/>
  <c r="I64" i="7"/>
  <c r="G65" i="7"/>
  <c r="E62" i="7"/>
  <c r="C63" i="7"/>
  <c r="Q10" i="7" l="1"/>
  <c r="L6" i="9" s="1"/>
  <c r="R6" i="9" s="1"/>
  <c r="F54" i="9" s="1"/>
  <c r="O6" i="9"/>
  <c r="U6" i="9" s="1"/>
  <c r="S6" i="9"/>
  <c r="F53" i="9"/>
  <c r="M64" i="7"/>
  <c r="K65" i="7"/>
  <c r="C64" i="7"/>
  <c r="E63" i="7"/>
  <c r="G66" i="7"/>
  <c r="I65" i="7"/>
  <c r="R10" i="7" l="1"/>
  <c r="F55" i="9"/>
  <c r="F57" i="9"/>
  <c r="M65" i="7"/>
  <c r="K66" i="7"/>
  <c r="G67" i="7"/>
  <c r="I66" i="7"/>
  <c r="E64" i="7"/>
  <c r="C65" i="7"/>
  <c r="K67" i="7" l="1"/>
  <c r="M66" i="7"/>
  <c r="C66" i="7"/>
  <c r="E65" i="7"/>
  <c r="I67" i="7"/>
  <c r="G68" i="7"/>
  <c r="K68" i="7" l="1"/>
  <c r="M67" i="7"/>
  <c r="I68" i="7"/>
  <c r="G69" i="7"/>
  <c r="E66" i="7"/>
  <c r="C67" i="7"/>
  <c r="K69" i="7" l="1"/>
  <c r="M68" i="7"/>
  <c r="C68" i="7"/>
  <c r="E67" i="7"/>
  <c r="G70" i="7"/>
  <c r="I69" i="7"/>
  <c r="M69" i="7" l="1"/>
  <c r="K70" i="7"/>
  <c r="E68" i="7"/>
  <c r="C69" i="7"/>
  <c r="I70" i="7"/>
  <c r="G71" i="7"/>
  <c r="K71" i="7" l="1"/>
  <c r="M70" i="7"/>
  <c r="G72" i="7"/>
  <c r="I71" i="7"/>
  <c r="C70" i="7"/>
  <c r="E69" i="7"/>
  <c r="K72" i="7" l="1"/>
  <c r="M71" i="7"/>
  <c r="I72" i="7"/>
  <c r="G73" i="7"/>
  <c r="E70" i="7"/>
  <c r="C71" i="7"/>
  <c r="M72" i="7" l="1"/>
  <c r="K73" i="7"/>
  <c r="C72" i="7"/>
  <c r="E71" i="7"/>
  <c r="G74" i="7"/>
  <c r="I73" i="7"/>
  <c r="M73" i="7" l="1"/>
  <c r="K74" i="7"/>
  <c r="I74" i="7"/>
  <c r="G75" i="7"/>
  <c r="E72" i="7"/>
  <c r="C73" i="7"/>
  <c r="K75" i="7" l="1"/>
  <c r="M74" i="7"/>
  <c r="G76" i="7"/>
  <c r="I75" i="7"/>
  <c r="C74" i="7"/>
  <c r="E73" i="7"/>
  <c r="K76" i="7" l="1"/>
  <c r="M75" i="7"/>
  <c r="E74" i="7"/>
  <c r="C75" i="7"/>
  <c r="I76" i="7"/>
  <c r="G77" i="7"/>
  <c r="M76" i="7" l="1"/>
  <c r="K77" i="7"/>
  <c r="G78" i="7"/>
  <c r="I77" i="7"/>
  <c r="C76" i="7"/>
  <c r="E75" i="7"/>
  <c r="M77" i="7" l="1"/>
  <c r="K78" i="7"/>
  <c r="I78" i="7"/>
  <c r="G79" i="7"/>
  <c r="E76" i="7"/>
  <c r="C77" i="7"/>
  <c r="K79" i="7" l="1"/>
  <c r="M78" i="7"/>
  <c r="C78" i="7"/>
  <c r="E77" i="7"/>
  <c r="G80" i="7"/>
  <c r="I79" i="7"/>
  <c r="K80" i="7" l="1"/>
  <c r="M79" i="7"/>
  <c r="E78" i="7"/>
  <c r="C79" i="7"/>
  <c r="I80" i="7"/>
  <c r="G81" i="7"/>
  <c r="M80" i="7" l="1"/>
  <c r="K81" i="7"/>
  <c r="C80" i="7"/>
  <c r="E79" i="7"/>
  <c r="I81" i="7"/>
  <c r="G82" i="7"/>
  <c r="M81" i="7" l="1"/>
  <c r="K82" i="7"/>
  <c r="I82" i="7"/>
  <c r="G83" i="7"/>
  <c r="E80" i="7"/>
  <c r="C81" i="7"/>
  <c r="K83" i="7" l="1"/>
  <c r="M82" i="7"/>
  <c r="C82" i="7"/>
  <c r="E81" i="7"/>
  <c r="G84" i="7"/>
  <c r="I83" i="7"/>
  <c r="K84" i="7" l="1"/>
  <c r="M83" i="7"/>
  <c r="I84" i="7"/>
  <c r="G85" i="7"/>
  <c r="E82" i="7"/>
  <c r="C83" i="7"/>
  <c r="K85" i="7" l="1"/>
  <c r="M84" i="7"/>
  <c r="C84" i="7"/>
  <c r="E83" i="7"/>
  <c r="G86" i="7"/>
  <c r="I85" i="7"/>
  <c r="M85" i="7" l="1"/>
  <c r="K86" i="7"/>
  <c r="E84" i="7"/>
  <c r="C85" i="7"/>
  <c r="I86" i="7"/>
  <c r="G87" i="7"/>
  <c r="K87" i="7" l="1"/>
  <c r="M86" i="7"/>
  <c r="G88" i="7"/>
  <c r="I87" i="7"/>
  <c r="C86" i="7"/>
  <c r="E85" i="7"/>
  <c r="K88" i="7" l="1"/>
  <c r="M87" i="7"/>
  <c r="E86" i="7"/>
  <c r="C87" i="7"/>
  <c r="I88" i="7"/>
  <c r="G89" i="7"/>
  <c r="M88" i="7" l="1"/>
  <c r="K89" i="7"/>
  <c r="C88" i="7"/>
  <c r="E87" i="7"/>
  <c r="G90" i="7"/>
  <c r="I89" i="7"/>
  <c r="M89" i="7" l="1"/>
  <c r="K90" i="7"/>
  <c r="I90" i="7"/>
  <c r="G91" i="7"/>
  <c r="E88" i="7"/>
  <c r="C89" i="7"/>
  <c r="K91" i="7" l="1"/>
  <c r="M90" i="7"/>
  <c r="C90" i="7"/>
  <c r="E89" i="7"/>
  <c r="I91" i="7"/>
  <c r="G92" i="7"/>
  <c r="U11" i="7" s="1"/>
  <c r="K92" i="7" l="1"/>
  <c r="M91" i="7"/>
  <c r="I92" i="7"/>
  <c r="G93" i="7"/>
  <c r="E90" i="7"/>
  <c r="C91" i="7"/>
  <c r="V11" i="7" l="1"/>
  <c r="K93" i="7"/>
  <c r="M92" i="7"/>
  <c r="C92" i="7"/>
  <c r="P11" i="7" s="1"/>
  <c r="E91" i="7"/>
  <c r="G94" i="7"/>
  <c r="I93" i="7"/>
  <c r="W11" i="7" l="1"/>
  <c r="M7" i="9"/>
  <c r="P7" i="9"/>
  <c r="V7" i="9" s="1"/>
  <c r="M93" i="7"/>
  <c r="K94" i="7"/>
  <c r="I94" i="7"/>
  <c r="G95" i="7"/>
  <c r="E92" i="7"/>
  <c r="C93" i="7"/>
  <c r="O7" i="9" l="1"/>
  <c r="U7" i="9" s="1"/>
  <c r="S7" i="9"/>
  <c r="Q11" i="7"/>
  <c r="L7" i="9" s="1"/>
  <c r="R7" i="9" s="1"/>
  <c r="G53" i="9"/>
  <c r="K95" i="7"/>
  <c r="M94" i="7"/>
  <c r="C94" i="7"/>
  <c r="E93" i="7"/>
  <c r="G96" i="7"/>
  <c r="I95" i="7"/>
  <c r="G55" i="9" l="1"/>
  <c r="G57" i="9"/>
  <c r="G54" i="9"/>
  <c r="R11" i="7"/>
  <c r="K96" i="7"/>
  <c r="M95" i="7"/>
  <c r="I96" i="7"/>
  <c r="G97" i="7"/>
  <c r="E94" i="7"/>
  <c r="C95" i="7"/>
  <c r="M96" i="7" l="1"/>
  <c r="K97" i="7"/>
  <c r="I97" i="7"/>
  <c r="G98" i="7"/>
  <c r="C96" i="7"/>
  <c r="E95" i="7"/>
  <c r="M97" i="7" l="1"/>
  <c r="K98" i="7"/>
  <c r="E96" i="7"/>
  <c r="C97" i="7"/>
  <c r="I98" i="7"/>
  <c r="G99" i="7"/>
  <c r="K99" i="7" l="1"/>
  <c r="M98" i="7"/>
  <c r="G100" i="7"/>
  <c r="I99" i="7"/>
  <c r="C98" i="7"/>
  <c r="E97" i="7"/>
  <c r="K100" i="7" l="1"/>
  <c r="M99" i="7"/>
  <c r="E98" i="7"/>
  <c r="C99" i="7"/>
  <c r="I100" i="7"/>
  <c r="G101" i="7"/>
  <c r="M100" i="7" l="1"/>
  <c r="K101" i="7"/>
  <c r="C100" i="7"/>
  <c r="E99" i="7"/>
  <c r="G102" i="7"/>
  <c r="I101" i="7"/>
  <c r="M101" i="7" l="1"/>
  <c r="K102" i="7"/>
  <c r="I102" i="7"/>
  <c r="G103" i="7"/>
  <c r="E100" i="7"/>
  <c r="C101" i="7"/>
  <c r="K103" i="7" l="1"/>
  <c r="M102" i="7"/>
  <c r="C102" i="7"/>
  <c r="E101" i="7"/>
  <c r="G104" i="7"/>
  <c r="I103" i="7"/>
  <c r="K104" i="7" l="1"/>
  <c r="M103" i="7"/>
  <c r="I104" i="7"/>
  <c r="G105" i="7"/>
  <c r="E102" i="7"/>
  <c r="C103" i="7"/>
  <c r="M104" i="7" l="1"/>
  <c r="K105" i="7"/>
  <c r="G106" i="7"/>
  <c r="I105" i="7"/>
  <c r="C104" i="7"/>
  <c r="E103" i="7"/>
  <c r="M105" i="7" l="1"/>
  <c r="K106" i="7"/>
  <c r="E104" i="7"/>
  <c r="C105" i="7"/>
  <c r="I106" i="7"/>
  <c r="G107" i="7"/>
  <c r="K107" i="7" l="1"/>
  <c r="M106" i="7"/>
  <c r="C106" i="7"/>
  <c r="E105" i="7"/>
  <c r="G108" i="7"/>
  <c r="I107" i="7"/>
  <c r="K108" i="7" l="1"/>
  <c r="M107" i="7"/>
  <c r="I108" i="7"/>
  <c r="G109" i="7"/>
  <c r="E106" i="7"/>
  <c r="C107" i="7"/>
  <c r="K109" i="7" l="1"/>
  <c r="M108" i="7"/>
  <c r="G110" i="7"/>
  <c r="I109" i="7"/>
  <c r="C108" i="7"/>
  <c r="E107" i="7"/>
  <c r="M109" i="7" l="1"/>
  <c r="K110" i="7"/>
  <c r="E108" i="7"/>
  <c r="C109" i="7"/>
  <c r="I110" i="7"/>
  <c r="G111" i="7"/>
  <c r="K111" i="7" l="1"/>
  <c r="M110" i="7"/>
  <c r="C110" i="7"/>
  <c r="E109" i="7"/>
  <c r="G112" i="7"/>
  <c r="I111" i="7"/>
  <c r="K112" i="7" l="1"/>
  <c r="M111" i="7"/>
  <c r="I112" i="7"/>
  <c r="G113" i="7"/>
  <c r="E110" i="7"/>
  <c r="C111" i="7"/>
  <c r="M112" i="7" l="1"/>
  <c r="K113" i="7"/>
  <c r="I113" i="7"/>
  <c r="G114" i="7"/>
  <c r="C112" i="7"/>
  <c r="E111" i="7"/>
  <c r="M113" i="7" l="1"/>
  <c r="K114" i="7"/>
  <c r="I114" i="7"/>
  <c r="G115" i="7"/>
  <c r="E112" i="7"/>
  <c r="C113" i="7"/>
  <c r="K115" i="7" l="1"/>
  <c r="M114" i="7"/>
  <c r="C114" i="7"/>
  <c r="E113" i="7"/>
  <c r="G116" i="7"/>
  <c r="I115" i="7"/>
  <c r="K116" i="7" l="1"/>
  <c r="M115" i="7"/>
  <c r="I116" i="7"/>
  <c r="G117" i="7"/>
  <c r="E114" i="7"/>
  <c r="C115" i="7"/>
  <c r="M116" i="7" l="1"/>
  <c r="K117" i="7"/>
  <c r="C116" i="7"/>
  <c r="E115" i="7"/>
  <c r="G118" i="7"/>
  <c r="I117" i="7"/>
  <c r="M117" i="7" l="1"/>
  <c r="K118" i="7"/>
  <c r="I118" i="7"/>
  <c r="G119" i="7"/>
  <c r="E116" i="7"/>
  <c r="C117" i="7"/>
  <c r="K119" i="7" l="1"/>
  <c r="M118" i="7"/>
  <c r="G120" i="7"/>
  <c r="I119" i="7"/>
  <c r="C118" i="7"/>
  <c r="E117" i="7"/>
  <c r="K120" i="7" l="1"/>
  <c r="M119" i="7"/>
  <c r="E118" i="7"/>
  <c r="C119" i="7"/>
  <c r="I120" i="7"/>
  <c r="G121" i="7"/>
  <c r="M120" i="7" l="1"/>
  <c r="K121" i="7"/>
  <c r="C120" i="7"/>
  <c r="E119" i="7"/>
  <c r="G122" i="7"/>
  <c r="U12" i="7" s="1"/>
  <c r="I121" i="7"/>
  <c r="M121" i="7" l="1"/>
  <c r="K122" i="7"/>
  <c r="I122" i="7"/>
  <c r="V12" i="7" s="1"/>
  <c r="M8" i="9" s="1"/>
  <c r="G123" i="7"/>
  <c r="E120" i="7"/>
  <c r="C121" i="7"/>
  <c r="O8" i="9" l="1"/>
  <c r="U8" i="9" s="1"/>
  <c r="S8" i="9"/>
  <c r="P8" i="9"/>
  <c r="V8" i="9" s="1"/>
  <c r="K123" i="7"/>
  <c r="M122" i="7"/>
  <c r="C122" i="7"/>
  <c r="P12" i="7" s="1"/>
  <c r="E121" i="7"/>
  <c r="I123" i="7"/>
  <c r="G124" i="7"/>
  <c r="H55" i="9" l="1"/>
  <c r="H57" i="9"/>
  <c r="H53" i="9"/>
  <c r="K124" i="7"/>
  <c r="M123" i="7"/>
  <c r="I124" i="7"/>
  <c r="G125" i="7"/>
  <c r="E122" i="7"/>
  <c r="Q12" i="7" s="1"/>
  <c r="C123" i="7"/>
  <c r="L8" i="9" l="1"/>
  <c r="R8" i="9" s="1"/>
  <c r="R12" i="7"/>
  <c r="K125" i="7"/>
  <c r="M124" i="7"/>
  <c r="C124" i="7"/>
  <c r="E123" i="7"/>
  <c r="G126" i="7"/>
  <c r="I125" i="7"/>
  <c r="H54" i="9" l="1"/>
  <c r="M125" i="7"/>
  <c r="K126" i="7"/>
  <c r="I126" i="7"/>
  <c r="G127" i="7"/>
  <c r="E124" i="7"/>
  <c r="C125" i="7"/>
  <c r="K127" i="7" l="1"/>
  <c r="M126" i="7"/>
  <c r="C126" i="7"/>
  <c r="E125" i="7"/>
  <c r="G128" i="7"/>
  <c r="I127" i="7"/>
  <c r="K128" i="7" l="1"/>
  <c r="M127" i="7"/>
  <c r="I128" i="7"/>
  <c r="G129" i="7"/>
  <c r="E126" i="7"/>
  <c r="C127" i="7"/>
  <c r="M128" i="7" l="1"/>
  <c r="K129" i="7"/>
  <c r="C128" i="7"/>
  <c r="E127" i="7"/>
  <c r="I129" i="7"/>
  <c r="G130" i="7"/>
  <c r="M129" i="7" l="1"/>
  <c r="K130" i="7"/>
  <c r="I130" i="7"/>
  <c r="G131" i="7"/>
  <c r="E128" i="7"/>
  <c r="C129" i="7"/>
  <c r="K131" i="7" l="1"/>
  <c r="M130" i="7"/>
  <c r="C130" i="7"/>
  <c r="E129" i="7"/>
  <c r="G132" i="7"/>
  <c r="I131" i="7"/>
  <c r="K132" i="7" l="1"/>
  <c r="M131" i="7"/>
  <c r="I132" i="7"/>
  <c r="G133" i="7"/>
  <c r="E130" i="7"/>
  <c r="C131" i="7"/>
  <c r="M132" i="7" l="1"/>
  <c r="K133" i="7"/>
  <c r="G134" i="7"/>
  <c r="I133" i="7"/>
  <c r="C132" i="7"/>
  <c r="E131" i="7"/>
  <c r="M133" i="7" l="1"/>
  <c r="K134" i="7"/>
  <c r="E132" i="7"/>
  <c r="C133" i="7"/>
  <c r="I134" i="7"/>
  <c r="G135" i="7"/>
  <c r="K135" i="7" l="1"/>
  <c r="M134" i="7"/>
  <c r="G136" i="7"/>
  <c r="I135" i="7"/>
  <c r="C134" i="7"/>
  <c r="E133" i="7"/>
  <c r="M135" i="7" l="1"/>
  <c r="K136" i="7"/>
  <c r="E134" i="7"/>
  <c r="C135" i="7"/>
  <c r="I136" i="7"/>
  <c r="G137" i="7"/>
  <c r="M136" i="7" l="1"/>
  <c r="K137" i="7"/>
  <c r="G138" i="7"/>
  <c r="I137" i="7"/>
  <c r="C136" i="7"/>
  <c r="E135" i="7"/>
  <c r="K138" i="7" l="1"/>
  <c r="M137" i="7"/>
  <c r="E136" i="7"/>
  <c r="C137" i="7"/>
  <c r="I138" i="7"/>
  <c r="G139" i="7"/>
  <c r="K139" i="7" l="1"/>
  <c r="M138" i="7"/>
  <c r="G140" i="7"/>
  <c r="I139" i="7"/>
  <c r="C138" i="7"/>
  <c r="E137" i="7"/>
  <c r="K140" i="7" l="1"/>
  <c r="M139" i="7"/>
  <c r="E138" i="7"/>
  <c r="C139" i="7"/>
  <c r="I140" i="7"/>
  <c r="G141" i="7"/>
  <c r="M140" i="7" l="1"/>
  <c r="K141" i="7"/>
  <c r="G142" i="7"/>
  <c r="I141" i="7"/>
  <c r="C140" i="7"/>
  <c r="E139" i="7"/>
  <c r="M141" i="7" l="1"/>
  <c r="K142" i="7"/>
  <c r="E140" i="7"/>
  <c r="C141" i="7"/>
  <c r="I142" i="7"/>
  <c r="G143" i="7"/>
  <c r="K143" i="7" l="1"/>
  <c r="M142" i="7"/>
  <c r="C142" i="7"/>
  <c r="E141" i="7"/>
  <c r="G144" i="7"/>
  <c r="I143" i="7"/>
  <c r="M143" i="7" l="1"/>
  <c r="K144" i="7"/>
  <c r="I144" i="7"/>
  <c r="G145" i="7"/>
  <c r="E142" i="7"/>
  <c r="C143" i="7"/>
  <c r="M144" i="7" l="1"/>
  <c r="K145" i="7"/>
  <c r="I145" i="7"/>
  <c r="G146" i="7"/>
  <c r="C144" i="7"/>
  <c r="E143" i="7"/>
  <c r="M145" i="7" l="1"/>
  <c r="K146" i="7"/>
  <c r="E144" i="7"/>
  <c r="C145" i="7"/>
  <c r="I146" i="7"/>
  <c r="G147" i="7"/>
  <c r="K147" i="7" l="1"/>
  <c r="M146" i="7"/>
  <c r="G148" i="7"/>
  <c r="I147" i="7"/>
  <c r="C146" i="7"/>
  <c r="E145" i="7"/>
  <c r="M147" i="7" l="1"/>
  <c r="K148" i="7"/>
  <c r="E146" i="7"/>
  <c r="C147" i="7"/>
  <c r="I148" i="7"/>
  <c r="G149" i="7"/>
  <c r="M148" i="7" l="1"/>
  <c r="K149" i="7"/>
  <c r="C148" i="7"/>
  <c r="E147" i="7"/>
  <c r="G150" i="7"/>
  <c r="I149" i="7"/>
  <c r="K150" i="7" l="1"/>
  <c r="M149" i="7"/>
  <c r="I150" i="7"/>
  <c r="G151" i="7"/>
  <c r="E148" i="7"/>
  <c r="C149" i="7"/>
  <c r="K151" i="7" l="1"/>
  <c r="M150" i="7"/>
  <c r="G152" i="7"/>
  <c r="U13" i="7" s="1"/>
  <c r="I151" i="7"/>
  <c r="C150" i="7"/>
  <c r="E149" i="7"/>
  <c r="K152" i="7" l="1"/>
  <c r="M151" i="7"/>
  <c r="E150" i="7"/>
  <c r="C151" i="7"/>
  <c r="I152" i="7"/>
  <c r="V13" i="7" s="1"/>
  <c r="G153" i="7"/>
  <c r="W13" i="7" l="1"/>
  <c r="M9" i="9"/>
  <c r="P9" i="9"/>
  <c r="V9" i="9" s="1"/>
  <c r="M152" i="7"/>
  <c r="K153" i="7"/>
  <c r="G154" i="7"/>
  <c r="I153" i="7"/>
  <c r="C152" i="7"/>
  <c r="P13" i="7" s="1"/>
  <c r="E151" i="7"/>
  <c r="O9" i="9" l="1"/>
  <c r="U9" i="9" s="1"/>
  <c r="S9" i="9"/>
  <c r="I53" i="9"/>
  <c r="K154" i="7"/>
  <c r="M153" i="7"/>
  <c r="E152" i="7"/>
  <c r="Q13" i="7" s="1"/>
  <c r="C153" i="7"/>
  <c r="I154" i="7"/>
  <c r="G155" i="7"/>
  <c r="I55" i="9" l="1"/>
  <c r="I57" i="9"/>
  <c r="R13" i="7"/>
  <c r="L9" i="9"/>
  <c r="R9" i="9" s="1"/>
  <c r="K155" i="7"/>
  <c r="M154" i="7"/>
  <c r="C154" i="7"/>
  <c r="E153" i="7"/>
  <c r="I155" i="7"/>
  <c r="G156" i="7"/>
  <c r="I54" i="9" l="1"/>
  <c r="K156" i="7"/>
  <c r="M155" i="7"/>
  <c r="I156" i="7"/>
  <c r="G157" i="7"/>
  <c r="E154" i="7"/>
  <c r="C155" i="7"/>
  <c r="M156" i="7" l="1"/>
  <c r="K157" i="7"/>
  <c r="G158" i="7"/>
  <c r="I157" i="7"/>
  <c r="C156" i="7"/>
  <c r="E155" i="7"/>
  <c r="M157" i="7" l="1"/>
  <c r="K158" i="7"/>
  <c r="E156" i="7"/>
  <c r="C157" i="7"/>
  <c r="I158" i="7"/>
  <c r="G159" i="7"/>
  <c r="K159" i="7" l="1"/>
  <c r="M158" i="7"/>
  <c r="C158" i="7"/>
  <c r="E157" i="7"/>
  <c r="G160" i="7"/>
  <c r="I159" i="7"/>
  <c r="M159" i="7" l="1"/>
  <c r="K160" i="7"/>
  <c r="I160" i="7"/>
  <c r="G161" i="7"/>
  <c r="E158" i="7"/>
  <c r="C159" i="7"/>
  <c r="M160" i="7" l="1"/>
  <c r="K161" i="7"/>
  <c r="I161" i="7"/>
  <c r="G162" i="7"/>
  <c r="C160" i="7"/>
  <c r="E159" i="7"/>
  <c r="M161" i="7" l="1"/>
  <c r="K162" i="7"/>
  <c r="E160" i="7"/>
  <c r="C161" i="7"/>
  <c r="I162" i="7"/>
  <c r="G163" i="7"/>
  <c r="K163" i="7" l="1"/>
  <c r="M162" i="7"/>
  <c r="G164" i="7"/>
  <c r="I163" i="7"/>
  <c r="C162" i="7"/>
  <c r="E161" i="7"/>
  <c r="K164" i="7" l="1"/>
  <c r="M163" i="7"/>
  <c r="E162" i="7"/>
  <c r="C163" i="7"/>
  <c r="I164" i="7"/>
  <c r="G165" i="7"/>
  <c r="M164" i="7" l="1"/>
  <c r="K165" i="7"/>
  <c r="C164" i="7"/>
  <c r="E163" i="7"/>
  <c r="G166" i="7"/>
  <c r="I165" i="7"/>
  <c r="K166" i="7" l="1"/>
  <c r="M165" i="7"/>
  <c r="I166" i="7"/>
  <c r="G167" i="7"/>
  <c r="E164" i="7"/>
  <c r="C165" i="7"/>
  <c r="K167" i="7" l="1"/>
  <c r="M166" i="7"/>
  <c r="C166" i="7"/>
  <c r="E165" i="7"/>
  <c r="G168" i="7"/>
  <c r="I167" i="7"/>
  <c r="K168" i="7" l="1"/>
  <c r="M167" i="7"/>
  <c r="I168" i="7"/>
  <c r="G169" i="7"/>
  <c r="E166" i="7"/>
  <c r="C167" i="7"/>
  <c r="M168" i="7" l="1"/>
  <c r="K169" i="7"/>
  <c r="G170" i="7"/>
  <c r="I169" i="7"/>
  <c r="C168" i="7"/>
  <c r="E167" i="7"/>
  <c r="K170" i="7" l="1"/>
  <c r="M169" i="7"/>
  <c r="E168" i="7"/>
  <c r="C169" i="7"/>
  <c r="I170" i="7"/>
  <c r="G171" i="7"/>
  <c r="K171" i="7" l="1"/>
  <c r="M170" i="7"/>
  <c r="G172" i="7"/>
  <c r="I171" i="7"/>
  <c r="C170" i="7"/>
  <c r="E169" i="7"/>
  <c r="K172" i="7" l="1"/>
  <c r="M171" i="7"/>
  <c r="E170" i="7"/>
  <c r="C171" i="7"/>
  <c r="I172" i="7"/>
  <c r="G173" i="7"/>
  <c r="M172" i="7" l="1"/>
  <c r="K173" i="7"/>
  <c r="C172" i="7"/>
  <c r="E171" i="7"/>
  <c r="G174" i="7"/>
  <c r="I173" i="7"/>
  <c r="M173" i="7" l="1"/>
  <c r="K174" i="7"/>
  <c r="I174" i="7"/>
  <c r="G175" i="7"/>
  <c r="E172" i="7"/>
  <c r="C173" i="7"/>
  <c r="K175" i="7" l="1"/>
  <c r="M174" i="7"/>
  <c r="C174" i="7"/>
  <c r="E173" i="7"/>
  <c r="G176" i="7"/>
  <c r="I175" i="7"/>
  <c r="M175" i="7" l="1"/>
  <c r="K176" i="7"/>
  <c r="I176" i="7"/>
  <c r="G177" i="7"/>
  <c r="E174" i="7"/>
  <c r="C175" i="7"/>
  <c r="M176" i="7" l="1"/>
  <c r="K177" i="7"/>
  <c r="C176" i="7"/>
  <c r="E175" i="7"/>
  <c r="I177" i="7"/>
  <c r="G178" i="7"/>
  <c r="M177" i="7" l="1"/>
  <c r="K178" i="7"/>
  <c r="I178" i="7"/>
  <c r="G179" i="7"/>
  <c r="E176" i="7"/>
  <c r="C177" i="7"/>
  <c r="K179" i="7" l="1"/>
  <c r="M178" i="7"/>
  <c r="G180" i="7"/>
  <c r="I179" i="7"/>
  <c r="C178" i="7"/>
  <c r="E177" i="7"/>
  <c r="M179" i="7" l="1"/>
  <c r="K180" i="7"/>
  <c r="E178" i="7"/>
  <c r="C179" i="7"/>
  <c r="I180" i="7"/>
  <c r="G181" i="7"/>
  <c r="M180" i="7" l="1"/>
  <c r="K181" i="7"/>
  <c r="G182" i="7"/>
  <c r="U14" i="7" s="1"/>
  <c r="I181" i="7"/>
  <c r="C180" i="7"/>
  <c r="E179" i="7"/>
  <c r="K182" i="7" l="1"/>
  <c r="M181" i="7"/>
  <c r="E180" i="7"/>
  <c r="C181" i="7"/>
  <c r="I182" i="7"/>
  <c r="V14" i="7" s="1"/>
  <c r="G183" i="7"/>
  <c r="W14" i="7" l="1"/>
  <c r="M10" i="9"/>
  <c r="P10" i="9"/>
  <c r="V10" i="9" s="1"/>
  <c r="K183" i="7"/>
  <c r="M182" i="7"/>
  <c r="C182" i="7"/>
  <c r="P14" i="7" s="1"/>
  <c r="E181" i="7"/>
  <c r="G184" i="7"/>
  <c r="I183" i="7"/>
  <c r="O10" i="9" l="1"/>
  <c r="U10" i="9" s="1"/>
  <c r="S10" i="9"/>
  <c r="J53" i="9"/>
  <c r="K184" i="7"/>
  <c r="M183" i="7"/>
  <c r="I184" i="7"/>
  <c r="G185" i="7"/>
  <c r="E182" i="7"/>
  <c r="Q14" i="7" s="1"/>
  <c r="C183" i="7"/>
  <c r="J55" i="9" l="1"/>
  <c r="J57" i="9"/>
  <c r="L10" i="9"/>
  <c r="R10" i="9" s="1"/>
  <c r="R14" i="7"/>
  <c r="M184" i="7"/>
  <c r="K185" i="7"/>
  <c r="G186" i="7"/>
  <c r="I185" i="7"/>
  <c r="C184" i="7"/>
  <c r="E183" i="7"/>
  <c r="J54" i="9" l="1"/>
  <c r="K186" i="7"/>
  <c r="M185" i="7"/>
  <c r="E184" i="7"/>
  <c r="C185" i="7"/>
  <c r="I186" i="7"/>
  <c r="G187" i="7"/>
  <c r="K187" i="7" l="1"/>
  <c r="M186" i="7"/>
  <c r="I187" i="7"/>
  <c r="G188" i="7"/>
  <c r="C186" i="7"/>
  <c r="E185" i="7"/>
  <c r="K188" i="7" l="1"/>
  <c r="M187" i="7"/>
  <c r="I188" i="7"/>
  <c r="G189" i="7"/>
  <c r="E186" i="7"/>
  <c r="C187" i="7"/>
  <c r="M188" i="7" l="1"/>
  <c r="K189" i="7"/>
  <c r="G190" i="7"/>
  <c r="I189" i="7"/>
  <c r="C188" i="7"/>
  <c r="E187" i="7"/>
  <c r="M189" i="7" l="1"/>
  <c r="K190" i="7"/>
  <c r="E188" i="7"/>
  <c r="C189" i="7"/>
  <c r="I190" i="7"/>
  <c r="G191" i="7"/>
  <c r="K191" i="7" l="1"/>
  <c r="M190" i="7"/>
  <c r="G192" i="7"/>
  <c r="I191" i="7"/>
  <c r="C190" i="7"/>
  <c r="E189" i="7"/>
  <c r="M191" i="7" l="1"/>
  <c r="K192" i="7"/>
  <c r="E190" i="7"/>
  <c r="C191" i="7"/>
  <c r="I192" i="7"/>
  <c r="G193" i="7"/>
  <c r="M192" i="7" l="1"/>
  <c r="K193" i="7"/>
  <c r="C192" i="7"/>
  <c r="E191" i="7"/>
  <c r="I193" i="7"/>
  <c r="G194" i="7"/>
  <c r="M193" i="7" l="1"/>
  <c r="K194" i="7"/>
  <c r="I194" i="7"/>
  <c r="G195" i="7"/>
  <c r="E192" i="7"/>
  <c r="C193" i="7"/>
  <c r="K195" i="7" l="1"/>
  <c r="M194" i="7"/>
  <c r="C194" i="7"/>
  <c r="E193" i="7"/>
  <c r="G196" i="7"/>
  <c r="I195" i="7"/>
  <c r="K196" i="7" l="1"/>
  <c r="M195" i="7"/>
  <c r="I196" i="7"/>
  <c r="G197" i="7"/>
  <c r="E194" i="7"/>
  <c r="C195" i="7"/>
  <c r="M196" i="7" l="1"/>
  <c r="K197" i="7"/>
  <c r="C196" i="7"/>
  <c r="E195" i="7"/>
  <c r="G198" i="7"/>
  <c r="I197" i="7"/>
  <c r="K198" i="7" l="1"/>
  <c r="M197" i="7"/>
  <c r="I198" i="7"/>
  <c r="G199" i="7"/>
  <c r="E196" i="7"/>
  <c r="C197" i="7"/>
  <c r="K199" i="7" l="1"/>
  <c r="M198" i="7"/>
  <c r="C198" i="7"/>
  <c r="E197" i="7"/>
  <c r="G200" i="7"/>
  <c r="I199" i="7"/>
  <c r="K200" i="7" l="1"/>
  <c r="M199" i="7"/>
  <c r="I200" i="7"/>
  <c r="G201" i="7"/>
  <c r="E198" i="7"/>
  <c r="C199" i="7"/>
  <c r="M200" i="7" l="1"/>
  <c r="K201" i="7"/>
  <c r="C200" i="7"/>
  <c r="E199" i="7"/>
  <c r="G202" i="7"/>
  <c r="I201" i="7"/>
  <c r="K202" i="7" l="1"/>
  <c r="M201" i="7"/>
  <c r="I202" i="7"/>
  <c r="G203" i="7"/>
  <c r="E200" i="7"/>
  <c r="C201" i="7"/>
  <c r="K203" i="7" l="1"/>
  <c r="M202" i="7"/>
  <c r="C202" i="7"/>
  <c r="E201" i="7"/>
  <c r="G204" i="7"/>
  <c r="I203" i="7"/>
  <c r="K204" i="7" l="1"/>
  <c r="M203" i="7"/>
  <c r="I204" i="7"/>
  <c r="G205" i="7"/>
  <c r="E202" i="7"/>
  <c r="C203" i="7"/>
  <c r="M204" i="7" l="1"/>
  <c r="K205" i="7"/>
  <c r="C204" i="7"/>
  <c r="E203" i="7"/>
  <c r="G206" i="7"/>
  <c r="I205" i="7"/>
  <c r="M205" i="7" l="1"/>
  <c r="K206" i="7"/>
  <c r="I206" i="7"/>
  <c r="G207" i="7"/>
  <c r="E204" i="7"/>
  <c r="C205" i="7"/>
  <c r="K207" i="7" l="1"/>
  <c r="M206" i="7"/>
  <c r="G208" i="7"/>
  <c r="I207" i="7"/>
  <c r="C206" i="7"/>
  <c r="E205" i="7"/>
  <c r="M207" i="7" l="1"/>
  <c r="K208" i="7"/>
  <c r="E206" i="7"/>
  <c r="C207" i="7"/>
  <c r="I208" i="7"/>
  <c r="G209" i="7"/>
  <c r="M208" i="7" l="1"/>
  <c r="K209" i="7"/>
  <c r="I209" i="7"/>
  <c r="G210" i="7"/>
  <c r="C208" i="7"/>
  <c r="E207" i="7"/>
  <c r="M209" i="7" l="1"/>
  <c r="K210" i="7"/>
  <c r="I210" i="7"/>
  <c r="G211" i="7"/>
  <c r="E208" i="7"/>
  <c r="C209" i="7"/>
  <c r="K211" i="7" l="1"/>
  <c r="M210" i="7"/>
  <c r="C210" i="7"/>
  <c r="E209" i="7"/>
  <c r="G212" i="7"/>
  <c r="U15" i="7" s="1"/>
  <c r="I211" i="7"/>
  <c r="M211" i="7" l="1"/>
  <c r="K212" i="7"/>
  <c r="I212" i="7"/>
  <c r="V15" i="7" s="1"/>
  <c r="G213" i="7"/>
  <c r="E210" i="7"/>
  <c r="C211" i="7"/>
  <c r="W15" i="7" l="1"/>
  <c r="M11" i="9"/>
  <c r="P11" i="9"/>
  <c r="V11" i="9" s="1"/>
  <c r="M212" i="7"/>
  <c r="K213" i="7"/>
  <c r="G214" i="7"/>
  <c r="I213" i="7"/>
  <c r="C212" i="7"/>
  <c r="P15" i="7" s="1"/>
  <c r="E211" i="7"/>
  <c r="S11" i="9" l="1"/>
  <c r="O11" i="9"/>
  <c r="U11" i="9" s="1"/>
  <c r="K53" i="9"/>
  <c r="K214" i="7"/>
  <c r="M213" i="7"/>
  <c r="E212" i="7"/>
  <c r="Q15" i="7" s="1"/>
  <c r="C213" i="7"/>
  <c r="I214" i="7"/>
  <c r="G215" i="7"/>
  <c r="K57" i="9" l="1"/>
  <c r="K55" i="9"/>
  <c r="L11" i="9"/>
  <c r="R11" i="9" s="1"/>
  <c r="R15" i="7"/>
  <c r="K215" i="7"/>
  <c r="M214" i="7"/>
  <c r="G216" i="7"/>
  <c r="I215" i="7"/>
  <c r="C214" i="7"/>
  <c r="E213" i="7"/>
  <c r="K54" i="9" l="1"/>
  <c r="K216" i="7"/>
  <c r="M215" i="7"/>
  <c r="E214" i="7"/>
  <c r="C215" i="7"/>
  <c r="I216" i="7"/>
  <c r="G217" i="7"/>
  <c r="M216" i="7" l="1"/>
  <c r="K217" i="7"/>
  <c r="G218" i="7"/>
  <c r="I217" i="7"/>
  <c r="C216" i="7"/>
  <c r="E215" i="7"/>
  <c r="K218" i="7" l="1"/>
  <c r="M217" i="7"/>
  <c r="E216" i="7"/>
  <c r="C217" i="7"/>
  <c r="I218" i="7"/>
  <c r="G219" i="7"/>
  <c r="K219" i="7" l="1"/>
  <c r="M218" i="7"/>
  <c r="I219" i="7"/>
  <c r="G220" i="7"/>
  <c r="C218" i="7"/>
  <c r="E217" i="7"/>
  <c r="K220" i="7" l="1"/>
  <c r="M219" i="7"/>
  <c r="E218" i="7"/>
  <c r="C219" i="7"/>
  <c r="I220" i="7"/>
  <c r="G221" i="7"/>
  <c r="M220" i="7" l="1"/>
  <c r="K221" i="7"/>
  <c r="G222" i="7"/>
  <c r="I221" i="7"/>
  <c r="C220" i="7"/>
  <c r="E219" i="7"/>
  <c r="M221" i="7" l="1"/>
  <c r="K222" i="7"/>
  <c r="E220" i="7"/>
  <c r="C221" i="7"/>
  <c r="I222" i="7"/>
  <c r="G223" i="7"/>
  <c r="K223" i="7" l="1"/>
  <c r="M222" i="7"/>
  <c r="C222" i="7"/>
  <c r="E221" i="7"/>
  <c r="G224" i="7"/>
  <c r="I223" i="7"/>
  <c r="M223" i="7" l="1"/>
  <c r="K224" i="7"/>
  <c r="I224" i="7"/>
  <c r="G225" i="7"/>
  <c r="C223" i="7"/>
  <c r="E222" i="7"/>
  <c r="M224" i="7" l="1"/>
  <c r="K225" i="7"/>
  <c r="E223" i="7"/>
  <c r="C224" i="7"/>
  <c r="I225" i="7"/>
  <c r="G226" i="7"/>
  <c r="M225" i="7" l="1"/>
  <c r="K226" i="7"/>
  <c r="C225" i="7"/>
  <c r="E224" i="7"/>
  <c r="I226" i="7"/>
  <c r="G227" i="7"/>
  <c r="K227" i="7" l="1"/>
  <c r="M226" i="7"/>
  <c r="I227" i="7"/>
  <c r="G228" i="7"/>
  <c r="E225" i="7"/>
  <c r="C226" i="7"/>
  <c r="M227" i="7" l="1"/>
  <c r="K228" i="7"/>
  <c r="C227" i="7"/>
  <c r="E226" i="7"/>
  <c r="I228" i="7"/>
  <c r="G229" i="7"/>
  <c r="M228" i="7" l="1"/>
  <c r="K229" i="7"/>
  <c r="G230" i="7"/>
  <c r="I229" i="7"/>
  <c r="E227" i="7"/>
  <c r="C228" i="7"/>
  <c r="K230" i="7" l="1"/>
  <c r="M229" i="7"/>
  <c r="C229" i="7"/>
  <c r="E228" i="7"/>
  <c r="I230" i="7"/>
  <c r="G231" i="7"/>
  <c r="K231" i="7" l="1"/>
  <c r="M230" i="7"/>
  <c r="C230" i="7"/>
  <c r="E229" i="7"/>
  <c r="G232" i="7"/>
  <c r="I231" i="7"/>
  <c r="K232" i="7" l="1"/>
  <c r="M231" i="7"/>
  <c r="I232" i="7"/>
  <c r="G233" i="7"/>
  <c r="C231" i="7"/>
  <c r="E230" i="7"/>
  <c r="M232" i="7" l="1"/>
  <c r="K233" i="7"/>
  <c r="I233" i="7"/>
  <c r="G234" i="7"/>
  <c r="E231" i="7"/>
  <c r="C232" i="7"/>
  <c r="K234" i="7" l="1"/>
  <c r="M233" i="7"/>
  <c r="C233" i="7"/>
  <c r="E232" i="7"/>
  <c r="I234" i="7"/>
  <c r="G235" i="7"/>
  <c r="K235" i="7" l="1"/>
  <c r="M234" i="7"/>
  <c r="I235" i="7"/>
  <c r="G236" i="7"/>
  <c r="E233" i="7"/>
  <c r="C234" i="7"/>
  <c r="K236" i="7" l="1"/>
  <c r="M235" i="7"/>
  <c r="I236" i="7"/>
  <c r="G237" i="7"/>
  <c r="C235" i="7"/>
  <c r="E234" i="7"/>
  <c r="M236" i="7" l="1"/>
  <c r="K237" i="7"/>
  <c r="C236" i="7"/>
  <c r="E235" i="7"/>
  <c r="G238" i="7"/>
  <c r="I237" i="7"/>
  <c r="M237" i="7" l="1"/>
  <c r="K238" i="7"/>
  <c r="C237" i="7"/>
  <c r="E236" i="7"/>
  <c r="I238" i="7"/>
  <c r="G239" i="7"/>
  <c r="K239" i="7" l="1"/>
  <c r="M238" i="7"/>
  <c r="C238" i="7"/>
  <c r="E237" i="7"/>
  <c r="G240" i="7"/>
  <c r="I239" i="7"/>
  <c r="M239" i="7" l="1"/>
  <c r="K240" i="7"/>
  <c r="C239" i="7"/>
  <c r="E238" i="7"/>
  <c r="I240" i="7"/>
  <c r="G241" i="7"/>
  <c r="M240" i="7" l="1"/>
  <c r="K241" i="7"/>
  <c r="I241" i="7"/>
  <c r="G242" i="7"/>
  <c r="U16" i="7" s="1"/>
  <c r="E239" i="7"/>
  <c r="C240" i="7"/>
  <c r="M241" i="7" l="1"/>
  <c r="K242" i="7"/>
  <c r="I242" i="7"/>
  <c r="V16" i="7" s="1"/>
  <c r="G243" i="7"/>
  <c r="C241" i="7"/>
  <c r="E240" i="7"/>
  <c r="W16" i="7" l="1"/>
  <c r="M12" i="9"/>
  <c r="P12" i="9"/>
  <c r="V12" i="9" s="1"/>
  <c r="K243" i="7"/>
  <c r="M242" i="7"/>
  <c r="E241" i="7"/>
  <c r="C242" i="7"/>
  <c r="P16" i="7" s="1"/>
  <c r="I243" i="7"/>
  <c r="G244" i="7"/>
  <c r="O12" i="9" l="1"/>
  <c r="U12" i="9" s="1"/>
  <c r="S12" i="9"/>
  <c r="L53" i="9"/>
  <c r="M243" i="7"/>
  <c r="K244" i="7"/>
  <c r="I244" i="7"/>
  <c r="G245" i="7"/>
  <c r="C243" i="7"/>
  <c r="E242" i="7"/>
  <c r="Q16" i="7" s="1"/>
  <c r="L55" i="9" l="1"/>
  <c r="L57" i="9"/>
  <c r="R16" i="7"/>
  <c r="L12" i="9"/>
  <c r="R12" i="9" s="1"/>
  <c r="M244" i="7"/>
  <c r="K245" i="7"/>
  <c r="C244" i="7"/>
  <c r="E243" i="7"/>
  <c r="G246" i="7"/>
  <c r="I245" i="7"/>
  <c r="L54" i="9" l="1"/>
  <c r="K246" i="7"/>
  <c r="M245" i="7"/>
  <c r="I246" i="7"/>
  <c r="G247" i="7"/>
  <c r="C245" i="7"/>
  <c r="E244" i="7"/>
  <c r="K247" i="7" l="1"/>
  <c r="M246" i="7"/>
  <c r="C246" i="7"/>
  <c r="E245" i="7"/>
  <c r="G248" i="7"/>
  <c r="I247" i="7"/>
  <c r="K248" i="7" l="1"/>
  <c r="M247" i="7"/>
  <c r="I248" i="7"/>
  <c r="G249" i="7"/>
  <c r="C247" i="7"/>
  <c r="E246" i="7"/>
  <c r="M248" i="7" l="1"/>
  <c r="K249" i="7"/>
  <c r="E247" i="7"/>
  <c r="C248" i="7"/>
  <c r="I249" i="7"/>
  <c r="G250" i="7"/>
  <c r="K250" i="7" l="1"/>
  <c r="M249" i="7"/>
  <c r="I250" i="7"/>
  <c r="G251" i="7"/>
  <c r="C249" i="7"/>
  <c r="E248" i="7"/>
  <c r="K251" i="7" l="1"/>
  <c r="M250" i="7"/>
  <c r="E249" i="7"/>
  <c r="C250" i="7"/>
  <c r="I251" i="7"/>
  <c r="G252" i="7"/>
  <c r="K252" i="7" l="1"/>
  <c r="M251" i="7"/>
  <c r="I252" i="7"/>
  <c r="G253" i="7"/>
  <c r="C251" i="7"/>
  <c r="E250" i="7"/>
  <c r="M252" i="7" l="1"/>
  <c r="K253" i="7"/>
  <c r="C252" i="7"/>
  <c r="E251" i="7"/>
  <c r="G254" i="7"/>
  <c r="I253" i="7"/>
  <c r="M253" i="7" l="1"/>
  <c r="K254" i="7"/>
  <c r="G255" i="7"/>
  <c r="I254" i="7"/>
  <c r="C253" i="7"/>
  <c r="E252" i="7"/>
  <c r="K255" i="7" l="1"/>
  <c r="M254" i="7"/>
  <c r="C254" i="7"/>
  <c r="E253" i="7"/>
  <c r="G256" i="7"/>
  <c r="I255" i="7"/>
  <c r="M255" i="7" l="1"/>
  <c r="K256" i="7"/>
  <c r="G257" i="7"/>
  <c r="I256" i="7"/>
  <c r="C255" i="7"/>
  <c r="E254" i="7"/>
  <c r="M256" i="7" l="1"/>
  <c r="K257" i="7"/>
  <c r="E255" i="7"/>
  <c r="C256" i="7"/>
  <c r="I257" i="7"/>
  <c r="G258" i="7"/>
  <c r="M257" i="7" l="1"/>
  <c r="K258" i="7"/>
  <c r="C257" i="7"/>
  <c r="E256" i="7"/>
  <c r="G259" i="7"/>
  <c r="I258" i="7"/>
  <c r="K259" i="7" l="1"/>
  <c r="M258" i="7"/>
  <c r="G260" i="7"/>
  <c r="I259" i="7"/>
  <c r="E257" i="7"/>
  <c r="C258" i="7"/>
  <c r="K260" i="7" l="1"/>
  <c r="M259" i="7"/>
  <c r="C259" i="7"/>
  <c r="E258" i="7"/>
  <c r="G261" i="7"/>
  <c r="I260" i="7"/>
  <c r="M260" i="7" l="1"/>
  <c r="K261" i="7"/>
  <c r="I261" i="7"/>
  <c r="G262" i="7"/>
  <c r="C260" i="7"/>
  <c r="E259" i="7"/>
  <c r="K262" i="7" l="1"/>
  <c r="M261" i="7"/>
  <c r="C261" i="7"/>
  <c r="E260" i="7"/>
  <c r="G263" i="7"/>
  <c r="I262" i="7"/>
  <c r="K263" i="7" l="1"/>
  <c r="M262" i="7"/>
  <c r="G264" i="7"/>
  <c r="I263" i="7"/>
  <c r="C262" i="7"/>
  <c r="E261" i="7"/>
  <c r="K264" i="7" l="1"/>
  <c r="M263" i="7"/>
  <c r="C263" i="7"/>
  <c r="E262" i="7"/>
  <c r="G265" i="7"/>
  <c r="I264" i="7"/>
  <c r="M264" i="7" l="1"/>
  <c r="K265" i="7"/>
  <c r="G266" i="7"/>
  <c r="I265" i="7"/>
  <c r="C264" i="7"/>
  <c r="E263" i="7"/>
  <c r="K266" i="7" l="1"/>
  <c r="M265" i="7"/>
  <c r="C265" i="7"/>
  <c r="E264" i="7"/>
  <c r="G267" i="7"/>
  <c r="I266" i="7"/>
  <c r="K267" i="7" l="1"/>
  <c r="M266" i="7"/>
  <c r="I267" i="7"/>
  <c r="G268" i="7"/>
  <c r="C266" i="7"/>
  <c r="E265" i="7"/>
  <c r="K268" i="7" l="1"/>
  <c r="M267" i="7"/>
  <c r="C267" i="7"/>
  <c r="E266" i="7"/>
  <c r="G269" i="7"/>
  <c r="I268" i="7"/>
  <c r="M268" i="7" l="1"/>
  <c r="K269" i="7"/>
  <c r="G270" i="7"/>
  <c r="I269" i="7"/>
  <c r="C268" i="7"/>
  <c r="E267" i="7"/>
  <c r="M269" i="7" l="1"/>
  <c r="K270" i="7"/>
  <c r="C269" i="7"/>
  <c r="E268" i="7"/>
  <c r="G271" i="7"/>
  <c r="I270" i="7"/>
  <c r="K271" i="7" l="1"/>
  <c r="M270" i="7"/>
  <c r="G272" i="7"/>
  <c r="U17" i="7" s="1"/>
  <c r="I271" i="7"/>
  <c r="C270" i="7"/>
  <c r="E269" i="7"/>
  <c r="M271" i="7" l="1"/>
  <c r="K272" i="7"/>
  <c r="C271" i="7"/>
  <c r="E270" i="7"/>
  <c r="G273" i="7"/>
  <c r="I272" i="7"/>
  <c r="V17" i="7" s="1"/>
  <c r="W17" i="7" l="1"/>
  <c r="M13" i="9"/>
  <c r="P13" i="9"/>
  <c r="V13" i="9" s="1"/>
  <c r="M272" i="7"/>
  <c r="K273" i="7"/>
  <c r="I273" i="7"/>
  <c r="G274" i="7"/>
  <c r="E271" i="7"/>
  <c r="C272" i="7"/>
  <c r="P17" i="7" s="1"/>
  <c r="O13" i="9" l="1"/>
  <c r="U13" i="9" s="1"/>
  <c r="S13" i="9"/>
  <c r="M53" i="9"/>
  <c r="M273" i="7"/>
  <c r="K274" i="7"/>
  <c r="C273" i="7"/>
  <c r="E272" i="7"/>
  <c r="Q17" i="7" s="1"/>
  <c r="G275" i="7"/>
  <c r="I274" i="7"/>
  <c r="M55" i="9" l="1"/>
  <c r="M57" i="9"/>
  <c r="R17" i="7"/>
  <c r="L13" i="9"/>
  <c r="R13" i="9" s="1"/>
  <c r="K275" i="7"/>
  <c r="M274" i="7"/>
  <c r="G276" i="7"/>
  <c r="I275" i="7"/>
  <c r="E273" i="7"/>
  <c r="C274" i="7"/>
  <c r="M54" i="9" l="1"/>
  <c r="M275" i="7"/>
  <c r="K276" i="7"/>
  <c r="C275" i="7"/>
  <c r="E274" i="7"/>
  <c r="G277" i="7"/>
  <c r="I276" i="7"/>
  <c r="M276" i="7" l="1"/>
  <c r="K277" i="7"/>
  <c r="I277" i="7"/>
  <c r="G278" i="7"/>
  <c r="C276" i="7"/>
  <c r="E275" i="7"/>
  <c r="K278" i="7" l="1"/>
  <c r="M277" i="7"/>
  <c r="G279" i="7"/>
  <c r="I278" i="7"/>
  <c r="C277" i="7"/>
  <c r="E276" i="7"/>
  <c r="K279" i="7" l="1"/>
  <c r="M278" i="7"/>
  <c r="C278" i="7"/>
  <c r="E277" i="7"/>
  <c r="G280" i="7"/>
  <c r="I279" i="7"/>
  <c r="K280" i="7" l="1"/>
  <c r="M279" i="7"/>
  <c r="G281" i="7"/>
  <c r="I280" i="7"/>
  <c r="C279" i="7"/>
  <c r="E278" i="7"/>
  <c r="M280" i="7" l="1"/>
  <c r="K281" i="7"/>
  <c r="C280" i="7"/>
  <c r="E279" i="7"/>
  <c r="G282" i="7"/>
  <c r="I281" i="7"/>
  <c r="K282" i="7" l="1"/>
  <c r="M281" i="7"/>
  <c r="G283" i="7"/>
  <c r="I282" i="7"/>
  <c r="C281" i="7"/>
  <c r="E280" i="7"/>
  <c r="K283" i="7" l="1"/>
  <c r="M282" i="7"/>
  <c r="C282" i="7"/>
  <c r="E281" i="7"/>
  <c r="I283" i="7"/>
  <c r="G284" i="7"/>
  <c r="K284" i="7" l="1"/>
  <c r="M283" i="7"/>
  <c r="G285" i="7"/>
  <c r="I284" i="7"/>
  <c r="C283" i="7"/>
  <c r="E282" i="7"/>
  <c r="M284" i="7" l="1"/>
  <c r="K285" i="7"/>
  <c r="C284" i="7"/>
  <c r="E283" i="7"/>
  <c r="G286" i="7"/>
  <c r="I285" i="7"/>
  <c r="M285" i="7" l="1"/>
  <c r="K286" i="7"/>
  <c r="C285" i="7"/>
  <c r="E284" i="7"/>
  <c r="G287" i="7"/>
  <c r="I286" i="7"/>
  <c r="K287" i="7" l="1"/>
  <c r="M286" i="7"/>
  <c r="I287" i="7"/>
  <c r="G288" i="7"/>
  <c r="C286" i="7"/>
  <c r="E285" i="7"/>
  <c r="M287" i="7" l="1"/>
  <c r="K288" i="7"/>
  <c r="C287" i="7"/>
  <c r="E286" i="7"/>
  <c r="G289" i="7"/>
  <c r="I288" i="7"/>
  <c r="M288" i="7" l="1"/>
  <c r="K289" i="7"/>
  <c r="E287" i="7"/>
  <c r="C288" i="7"/>
  <c r="I289" i="7"/>
  <c r="G290" i="7"/>
  <c r="M289" i="7" l="1"/>
  <c r="K290" i="7"/>
  <c r="G291" i="7"/>
  <c r="I290" i="7"/>
  <c r="C289" i="7"/>
  <c r="E288" i="7"/>
  <c r="K291" i="7" l="1"/>
  <c r="M290" i="7"/>
  <c r="E289" i="7"/>
  <c r="C290" i="7"/>
  <c r="G292" i="7"/>
  <c r="I291" i="7"/>
  <c r="K292" i="7" l="1"/>
  <c r="M291" i="7"/>
  <c r="G293" i="7"/>
  <c r="I292" i="7"/>
  <c r="C291" i="7"/>
  <c r="E290" i="7"/>
  <c r="M292" i="7" l="1"/>
  <c r="K293" i="7"/>
  <c r="I293" i="7"/>
  <c r="G294" i="7"/>
  <c r="C292" i="7"/>
  <c r="E291" i="7"/>
  <c r="K294" i="7" l="1"/>
  <c r="M293" i="7"/>
  <c r="C293" i="7"/>
  <c r="E292" i="7"/>
  <c r="G295" i="7"/>
  <c r="I294" i="7"/>
  <c r="K295" i="7" l="1"/>
  <c r="M294" i="7"/>
  <c r="G296" i="7"/>
  <c r="I295" i="7"/>
  <c r="C294" i="7"/>
  <c r="E293" i="7"/>
  <c r="K296" i="7" l="1"/>
  <c r="M295" i="7"/>
  <c r="G297" i="7"/>
  <c r="I296" i="7"/>
  <c r="C295" i="7"/>
  <c r="E294" i="7"/>
  <c r="M296" i="7" l="1"/>
  <c r="K297" i="7"/>
  <c r="G298" i="7"/>
  <c r="I297" i="7"/>
  <c r="C296" i="7"/>
  <c r="E295" i="7"/>
  <c r="K298" i="7" l="1"/>
  <c r="M297" i="7"/>
  <c r="G299" i="7"/>
  <c r="I298" i="7"/>
  <c r="C297" i="7"/>
  <c r="E296" i="7"/>
  <c r="K299" i="7" l="1"/>
  <c r="M298" i="7"/>
  <c r="C298" i="7"/>
  <c r="E297" i="7"/>
  <c r="G300" i="7"/>
  <c r="I299" i="7"/>
  <c r="K300" i="7" l="1"/>
  <c r="M299" i="7"/>
  <c r="C299" i="7"/>
  <c r="E298" i="7"/>
  <c r="G301" i="7"/>
  <c r="I300" i="7"/>
  <c r="M300" i="7" l="1"/>
  <c r="K301" i="7"/>
  <c r="C300" i="7"/>
  <c r="E299" i="7"/>
  <c r="G302" i="7"/>
  <c r="U18" i="7" s="1"/>
  <c r="I301" i="7"/>
  <c r="M301" i="7" l="1"/>
  <c r="K302" i="7"/>
  <c r="C301" i="7"/>
  <c r="E300" i="7"/>
  <c r="G303" i="7"/>
  <c r="I302" i="7"/>
  <c r="V18" i="7" s="1"/>
  <c r="W18" i="7" l="1"/>
  <c r="M14" i="9"/>
  <c r="P14" i="9"/>
  <c r="V14" i="9" s="1"/>
  <c r="K303" i="7"/>
  <c r="M302" i="7"/>
  <c r="C302" i="7"/>
  <c r="P18" i="7" s="1"/>
  <c r="E301" i="7"/>
  <c r="I303" i="7"/>
  <c r="G304" i="7"/>
  <c r="O14" i="9" l="1"/>
  <c r="U14" i="9" s="1"/>
  <c r="S14" i="9"/>
  <c r="N53" i="9"/>
  <c r="M303" i="7"/>
  <c r="K304" i="7"/>
  <c r="G305" i="7"/>
  <c r="I304" i="7"/>
  <c r="C303" i="7"/>
  <c r="E302" i="7"/>
  <c r="Q18" i="7" s="1"/>
  <c r="N55" i="9" l="1"/>
  <c r="N57" i="9"/>
  <c r="L14" i="9"/>
  <c r="R14" i="9" s="1"/>
  <c r="R18" i="7"/>
  <c r="M304" i="7"/>
  <c r="K305" i="7"/>
  <c r="I305" i="7"/>
  <c r="G306" i="7"/>
  <c r="E303" i="7"/>
  <c r="C304" i="7"/>
  <c r="N54" i="9" l="1"/>
  <c r="M305" i="7"/>
  <c r="K306" i="7"/>
  <c r="C305" i="7"/>
  <c r="E304" i="7"/>
  <c r="G307" i="7"/>
  <c r="I306" i="7"/>
  <c r="K307" i="7" l="1"/>
  <c r="M306" i="7"/>
  <c r="E305" i="7"/>
  <c r="C306" i="7"/>
  <c r="G308" i="7"/>
  <c r="I307" i="7"/>
  <c r="M307" i="7" l="1"/>
  <c r="K308" i="7"/>
  <c r="G309" i="7"/>
  <c r="I308" i="7"/>
  <c r="C307" i="7"/>
  <c r="E306" i="7"/>
  <c r="M308" i="7" l="1"/>
  <c r="K309" i="7"/>
  <c r="I309" i="7"/>
  <c r="G310" i="7"/>
  <c r="C308" i="7"/>
  <c r="E307" i="7"/>
  <c r="K310" i="7" l="1"/>
  <c r="M309" i="7"/>
  <c r="C309" i="7"/>
  <c r="E308" i="7"/>
  <c r="G311" i="7"/>
  <c r="I310" i="7"/>
  <c r="K311" i="7" l="1"/>
  <c r="M310" i="7"/>
  <c r="G312" i="7"/>
  <c r="I311" i="7"/>
  <c r="E309" i="7"/>
  <c r="C310" i="7"/>
  <c r="K312" i="7" l="1"/>
  <c r="M311" i="7"/>
  <c r="G313" i="7"/>
  <c r="I312" i="7"/>
  <c r="C311" i="7"/>
  <c r="E310" i="7"/>
  <c r="M312" i="7" l="1"/>
  <c r="K313" i="7"/>
  <c r="C312" i="7"/>
  <c r="E311" i="7"/>
  <c r="G314" i="7"/>
  <c r="I313" i="7"/>
  <c r="K314" i="7" l="1"/>
  <c r="M313" i="7"/>
  <c r="C313" i="7"/>
  <c r="E312" i="7"/>
  <c r="G315" i="7"/>
  <c r="I314" i="7"/>
  <c r="K315" i="7" l="1"/>
  <c r="M314" i="7"/>
  <c r="C314" i="7"/>
  <c r="E313" i="7"/>
  <c r="G316" i="7"/>
  <c r="I315" i="7"/>
  <c r="K316" i="7" l="1"/>
  <c r="M315" i="7"/>
  <c r="C315" i="7"/>
  <c r="E314" i="7"/>
  <c r="G317" i="7"/>
  <c r="I316" i="7"/>
  <c r="M316" i="7" l="1"/>
  <c r="K317" i="7"/>
  <c r="C316" i="7"/>
  <c r="E315" i="7"/>
  <c r="G318" i="7"/>
  <c r="I317" i="7"/>
  <c r="M317" i="7" l="1"/>
  <c r="K318" i="7"/>
  <c r="C317" i="7"/>
  <c r="E316" i="7"/>
  <c r="G319" i="7"/>
  <c r="I318" i="7"/>
  <c r="K319" i="7" l="1"/>
  <c r="M318" i="7"/>
  <c r="I319" i="7"/>
  <c r="G320" i="7"/>
  <c r="C318" i="7"/>
  <c r="E317" i="7"/>
  <c r="M319" i="7" l="1"/>
  <c r="K320" i="7"/>
  <c r="C319" i="7"/>
  <c r="E318" i="7"/>
  <c r="G321" i="7"/>
  <c r="I320" i="7"/>
  <c r="M320" i="7" l="1"/>
  <c r="K321" i="7"/>
  <c r="E319" i="7"/>
  <c r="C320" i="7"/>
  <c r="I321" i="7"/>
  <c r="G322" i="7"/>
  <c r="M321" i="7" l="1"/>
  <c r="K322" i="7"/>
  <c r="G323" i="7"/>
  <c r="I322" i="7"/>
  <c r="C321" i="7"/>
  <c r="E320" i="7"/>
  <c r="K323" i="7" l="1"/>
  <c r="M322" i="7"/>
  <c r="G324" i="7"/>
  <c r="I323" i="7"/>
  <c r="E321" i="7"/>
  <c r="C322" i="7"/>
  <c r="K324" i="7" l="1"/>
  <c r="M323" i="7"/>
  <c r="C323" i="7"/>
  <c r="E322" i="7"/>
  <c r="G325" i="7"/>
  <c r="I324" i="7"/>
  <c r="M324" i="7" l="1"/>
  <c r="K325" i="7"/>
  <c r="C324" i="7"/>
  <c r="E323" i="7"/>
  <c r="I325" i="7"/>
  <c r="G326" i="7"/>
  <c r="K326" i="7" l="1"/>
  <c r="M325" i="7"/>
  <c r="C325" i="7"/>
  <c r="E324" i="7"/>
  <c r="G327" i="7"/>
  <c r="I326" i="7"/>
  <c r="K327" i="7" l="1"/>
  <c r="M326" i="7"/>
  <c r="C326" i="7"/>
  <c r="E325" i="7"/>
  <c r="G328" i="7"/>
  <c r="I327" i="7"/>
  <c r="K328" i="7" l="1"/>
  <c r="M327" i="7"/>
  <c r="G329" i="7"/>
  <c r="I328" i="7"/>
  <c r="C327" i="7"/>
  <c r="E326" i="7"/>
  <c r="M328" i="7" l="1"/>
  <c r="K329" i="7"/>
  <c r="G330" i="7"/>
  <c r="I329" i="7"/>
  <c r="C328" i="7"/>
  <c r="E327" i="7"/>
  <c r="K330" i="7" l="1"/>
  <c r="M329" i="7"/>
  <c r="G331" i="7"/>
  <c r="I330" i="7"/>
  <c r="C329" i="7"/>
  <c r="E328" i="7"/>
  <c r="K331" i="7" l="1"/>
  <c r="M330" i="7"/>
  <c r="G332" i="7"/>
  <c r="U19" i="7" s="1"/>
  <c r="I331" i="7"/>
  <c r="E329" i="7"/>
  <c r="C330" i="7"/>
  <c r="K332" i="7" l="1"/>
  <c r="M331" i="7"/>
  <c r="G333" i="7"/>
  <c r="I332" i="7"/>
  <c r="V19" i="7" s="1"/>
  <c r="C331" i="7"/>
  <c r="E330" i="7"/>
  <c r="W19" i="7" l="1"/>
  <c r="M15" i="9"/>
  <c r="P15" i="9"/>
  <c r="V15" i="9" s="1"/>
  <c r="M332" i="7"/>
  <c r="K333" i="7"/>
  <c r="G334" i="7"/>
  <c r="I333" i="7"/>
  <c r="C332" i="7"/>
  <c r="P19" i="7" s="1"/>
  <c r="E331" i="7"/>
  <c r="O15" i="9" l="1"/>
  <c r="U15" i="9" s="1"/>
  <c r="S15" i="9"/>
  <c r="O53" i="9"/>
  <c r="M333" i="7"/>
  <c r="K334" i="7"/>
  <c r="G335" i="7"/>
  <c r="I334" i="7"/>
  <c r="C333" i="7"/>
  <c r="E332" i="7"/>
  <c r="Q19" i="7" s="1"/>
  <c r="O55" i="9" l="1"/>
  <c r="O57" i="9"/>
  <c r="R19" i="7"/>
  <c r="L15" i="9"/>
  <c r="R15" i="9" s="1"/>
  <c r="K335" i="7"/>
  <c r="M334" i="7"/>
  <c r="G336" i="7"/>
  <c r="I335" i="7"/>
  <c r="C334" i="7"/>
  <c r="E333" i="7"/>
  <c r="O54" i="9" l="1"/>
  <c r="M335" i="7"/>
  <c r="K336" i="7"/>
  <c r="G337" i="7"/>
  <c r="I336" i="7"/>
  <c r="C335" i="7"/>
  <c r="E334" i="7"/>
  <c r="M336" i="7" l="1"/>
  <c r="K337" i="7"/>
  <c r="E335" i="7"/>
  <c r="C336" i="7"/>
  <c r="I337" i="7"/>
  <c r="G338" i="7"/>
  <c r="M337" i="7" l="1"/>
  <c r="K338" i="7"/>
  <c r="G339" i="7"/>
  <c r="I338" i="7"/>
  <c r="C337" i="7"/>
  <c r="E336" i="7"/>
  <c r="K339" i="7" l="1"/>
  <c r="M338" i="7"/>
  <c r="E337" i="7"/>
  <c r="C338" i="7"/>
  <c r="G340" i="7"/>
  <c r="I339" i="7"/>
  <c r="M339" i="7" l="1"/>
  <c r="K340" i="7"/>
  <c r="I340" i="7"/>
  <c r="G341" i="7"/>
  <c r="C339" i="7"/>
  <c r="E338" i="7"/>
  <c r="M340" i="7" l="1"/>
  <c r="K341" i="7"/>
  <c r="E339" i="7"/>
  <c r="C340" i="7"/>
  <c r="I341" i="7"/>
  <c r="G342" i="7"/>
  <c r="K342" i="7" l="1"/>
  <c r="M341" i="7"/>
  <c r="G343" i="7"/>
  <c r="I342" i="7"/>
  <c r="C341" i="7"/>
  <c r="E340" i="7"/>
  <c r="K343" i="7" l="1"/>
  <c r="M342" i="7"/>
  <c r="E341" i="7"/>
  <c r="C342" i="7"/>
  <c r="G344" i="7"/>
  <c r="I343" i="7"/>
  <c r="K344" i="7" l="1"/>
  <c r="M343" i="7"/>
  <c r="I344" i="7"/>
  <c r="G345" i="7"/>
  <c r="E342" i="7"/>
  <c r="C343" i="7"/>
  <c r="M344" i="7" l="1"/>
  <c r="K345" i="7"/>
  <c r="E343" i="7"/>
  <c r="C344" i="7"/>
  <c r="G346" i="7"/>
  <c r="I345" i="7"/>
  <c r="K346" i="7" l="1"/>
  <c r="M345" i="7"/>
  <c r="I346" i="7"/>
  <c r="G347" i="7"/>
  <c r="E344" i="7"/>
  <c r="C345" i="7"/>
  <c r="K347" i="7" l="1"/>
  <c r="M346" i="7"/>
  <c r="E345" i="7"/>
  <c r="C346" i="7"/>
  <c r="G348" i="7"/>
  <c r="I347" i="7"/>
  <c r="K348" i="7" l="1"/>
  <c r="M347" i="7"/>
  <c r="I348" i="7"/>
  <c r="G349" i="7"/>
  <c r="E346" i="7"/>
  <c r="C347" i="7"/>
  <c r="M348" i="7" l="1"/>
  <c r="K349" i="7"/>
  <c r="E347" i="7"/>
  <c r="C348" i="7"/>
  <c r="I349" i="7"/>
  <c r="G350" i="7"/>
  <c r="M349" i="7" l="1"/>
  <c r="K350" i="7"/>
  <c r="G351" i="7"/>
  <c r="I350" i="7"/>
  <c r="E348" i="7"/>
  <c r="C349" i="7"/>
  <c r="K351" i="7" l="1"/>
  <c r="M350" i="7"/>
  <c r="E349" i="7"/>
  <c r="C350" i="7"/>
  <c r="G352" i="7"/>
  <c r="I351" i="7"/>
  <c r="M351" i="7" l="1"/>
  <c r="K352" i="7"/>
  <c r="G353" i="7"/>
  <c r="I352" i="7"/>
  <c r="E350" i="7"/>
  <c r="C351" i="7"/>
  <c r="M352" i="7" l="1"/>
  <c r="K353" i="7"/>
  <c r="E351" i="7"/>
  <c r="C352" i="7"/>
  <c r="G354" i="7"/>
  <c r="I353" i="7"/>
  <c r="M353" i="7" l="1"/>
  <c r="K354" i="7"/>
  <c r="I354" i="7"/>
  <c r="G355" i="7"/>
  <c r="E352" i="7"/>
  <c r="C353" i="7"/>
  <c r="K355" i="7" l="1"/>
  <c r="M354" i="7"/>
  <c r="E353" i="7"/>
  <c r="C354" i="7"/>
  <c r="G356" i="7"/>
  <c r="I355" i="7"/>
  <c r="K356" i="7" l="1"/>
  <c r="M355" i="7"/>
  <c r="I356" i="7"/>
  <c r="G357" i="7"/>
  <c r="E354" i="7"/>
  <c r="C355" i="7"/>
  <c r="M356" i="7" l="1"/>
  <c r="K357" i="7"/>
  <c r="I357" i="7"/>
  <c r="G358" i="7"/>
  <c r="E355" i="7"/>
  <c r="C356" i="7"/>
  <c r="K358" i="7" l="1"/>
  <c r="M357" i="7"/>
  <c r="E356" i="7"/>
  <c r="C357" i="7"/>
  <c r="G359" i="7"/>
  <c r="I358" i="7"/>
  <c r="K359" i="7" l="1"/>
  <c r="M358" i="7"/>
  <c r="E357" i="7"/>
  <c r="C358" i="7"/>
  <c r="G360" i="7"/>
  <c r="I359" i="7"/>
  <c r="K360" i="7" l="1"/>
  <c r="M359" i="7"/>
  <c r="G361" i="7"/>
  <c r="I360" i="7"/>
  <c r="E358" i="7"/>
  <c r="C359" i="7"/>
  <c r="M360" i="7" l="1"/>
  <c r="K361" i="7"/>
  <c r="E359" i="7"/>
  <c r="C360" i="7"/>
  <c r="G362" i="7"/>
  <c r="U20" i="7" s="1"/>
  <c r="I361" i="7"/>
  <c r="K362" i="7" l="1"/>
  <c r="M361" i="7"/>
  <c r="E360" i="7"/>
  <c r="C361" i="7"/>
  <c r="G363" i="7"/>
  <c r="I362" i="7"/>
  <c r="V20" i="7" s="1"/>
  <c r="W20" i="7" l="1"/>
  <c r="M16" i="9"/>
  <c r="P16" i="9"/>
  <c r="V16" i="9" s="1"/>
  <c r="K363" i="7"/>
  <c r="M362" i="7"/>
  <c r="G364" i="7"/>
  <c r="I363" i="7"/>
  <c r="E361" i="7"/>
  <c r="C362" i="7"/>
  <c r="P20" i="7" s="1"/>
  <c r="S16" i="9" l="1"/>
  <c r="O16" i="9"/>
  <c r="U16" i="9" s="1"/>
  <c r="P53" i="9"/>
  <c r="K364" i="7"/>
  <c r="M363" i="7"/>
  <c r="E362" i="7"/>
  <c r="Q20" i="7" s="1"/>
  <c r="C363" i="7"/>
  <c r="I364" i="7"/>
  <c r="G365" i="7"/>
  <c r="P57" i="9" l="1"/>
  <c r="P55" i="9"/>
  <c r="L16" i="9"/>
  <c r="R16" i="9" s="1"/>
  <c r="R20" i="7"/>
  <c r="M364" i="7"/>
  <c r="K365" i="7"/>
  <c r="I365" i="7"/>
  <c r="G366" i="7"/>
  <c r="E363" i="7"/>
  <c r="C364" i="7"/>
  <c r="P54" i="9" l="1"/>
  <c r="M365" i="7"/>
  <c r="K366" i="7"/>
  <c r="E364" i="7"/>
  <c r="C365" i="7"/>
  <c r="G367" i="7"/>
  <c r="I366" i="7"/>
  <c r="K367" i="7" l="1"/>
  <c r="M366" i="7"/>
  <c r="G368" i="7"/>
  <c r="I367" i="7"/>
  <c r="E365" i="7"/>
  <c r="C366" i="7"/>
  <c r="M367" i="7" l="1"/>
  <c r="K368" i="7"/>
  <c r="E366" i="7"/>
  <c r="C367" i="7"/>
  <c r="G369" i="7"/>
  <c r="I368" i="7"/>
  <c r="M368" i="7" l="1"/>
  <c r="K369" i="7"/>
  <c r="G370" i="7"/>
  <c r="I369" i="7"/>
  <c r="E367" i="7"/>
  <c r="C368" i="7"/>
  <c r="M369" i="7" l="1"/>
  <c r="K370" i="7"/>
  <c r="E368" i="7"/>
  <c r="C369" i="7"/>
  <c r="I370" i="7"/>
  <c r="G371" i="7"/>
  <c r="K371" i="7" l="1"/>
  <c r="M370" i="7"/>
  <c r="I371" i="7"/>
  <c r="G372" i="7"/>
  <c r="E369" i="7"/>
  <c r="C370" i="7"/>
  <c r="M371" i="7" l="1"/>
  <c r="K372" i="7"/>
  <c r="E370" i="7"/>
  <c r="C371" i="7"/>
  <c r="I372" i="7"/>
  <c r="G373" i="7"/>
  <c r="M372" i="7" l="1"/>
  <c r="K373" i="7"/>
  <c r="I373" i="7"/>
  <c r="G374" i="7"/>
  <c r="E371" i="7"/>
  <c r="C372" i="7"/>
  <c r="K374" i="7" l="1"/>
  <c r="M373" i="7"/>
  <c r="E372" i="7"/>
  <c r="C373" i="7"/>
  <c r="G375" i="7"/>
  <c r="I374" i="7"/>
  <c r="K375" i="7" l="1"/>
  <c r="M374" i="7"/>
  <c r="G376" i="7"/>
  <c r="I375" i="7"/>
  <c r="E373" i="7"/>
  <c r="C374" i="7"/>
  <c r="K376" i="7" l="1"/>
  <c r="M375" i="7"/>
  <c r="E374" i="7"/>
  <c r="C375" i="7"/>
  <c r="G377" i="7"/>
  <c r="I376" i="7"/>
  <c r="M376" i="7" l="1"/>
  <c r="K377" i="7"/>
  <c r="E375" i="7"/>
  <c r="C376" i="7"/>
  <c r="G378" i="7"/>
  <c r="I377" i="7"/>
  <c r="K378" i="7" l="1"/>
  <c r="M377" i="7"/>
  <c r="G379" i="7"/>
  <c r="I378" i="7"/>
  <c r="E376" i="7"/>
  <c r="C377" i="7"/>
  <c r="K379" i="7" l="1"/>
  <c r="M378" i="7"/>
  <c r="E377" i="7"/>
  <c r="C378" i="7"/>
  <c r="G380" i="7"/>
  <c r="I379" i="7"/>
  <c r="K380" i="7" l="1"/>
  <c r="M379" i="7"/>
  <c r="I380" i="7"/>
  <c r="G381" i="7"/>
  <c r="E378" i="7"/>
  <c r="C379" i="7"/>
  <c r="M380" i="7" l="1"/>
  <c r="K381" i="7"/>
  <c r="E379" i="7"/>
  <c r="C380" i="7"/>
  <c r="I381" i="7"/>
  <c r="G382" i="7"/>
  <c r="M381" i="7" l="1"/>
  <c r="K382" i="7"/>
  <c r="G383" i="7"/>
  <c r="I382" i="7"/>
  <c r="E380" i="7"/>
  <c r="C381" i="7"/>
  <c r="K383" i="7" l="1"/>
  <c r="M382" i="7"/>
  <c r="E381" i="7"/>
  <c r="C382" i="7"/>
  <c r="G384" i="7"/>
  <c r="I383" i="7"/>
  <c r="M383" i="7" l="1"/>
  <c r="K384" i="7"/>
  <c r="I384" i="7"/>
  <c r="G385" i="7"/>
  <c r="E382" i="7"/>
  <c r="C383" i="7"/>
  <c r="M384" i="7" l="1"/>
  <c r="K385" i="7"/>
  <c r="E383" i="7"/>
  <c r="C384" i="7"/>
  <c r="G386" i="7"/>
  <c r="I385" i="7"/>
  <c r="M385" i="7" l="1"/>
  <c r="K386" i="7"/>
  <c r="G387" i="7"/>
  <c r="I386" i="7"/>
  <c r="E384" i="7"/>
  <c r="C385" i="7"/>
  <c r="K387" i="7" l="1"/>
  <c r="M386" i="7"/>
  <c r="E385" i="7"/>
  <c r="C386" i="7"/>
  <c r="G388" i="7"/>
  <c r="I387" i="7"/>
  <c r="K388" i="7" l="1"/>
  <c r="M387" i="7"/>
  <c r="I388" i="7"/>
  <c r="G389" i="7"/>
  <c r="E386" i="7"/>
  <c r="C387" i="7"/>
  <c r="M388" i="7" l="1"/>
  <c r="K389" i="7"/>
  <c r="E387" i="7"/>
  <c r="C388" i="7"/>
  <c r="G390" i="7"/>
  <c r="I389" i="7"/>
  <c r="K390" i="7" l="1"/>
  <c r="M389" i="7"/>
  <c r="I390" i="7"/>
  <c r="G391" i="7"/>
  <c r="C389" i="7"/>
  <c r="E388" i="7"/>
  <c r="K391" i="7" l="1"/>
  <c r="M390" i="7"/>
  <c r="E389" i="7"/>
  <c r="C390" i="7"/>
  <c r="G392" i="7"/>
  <c r="U21" i="7" s="1"/>
  <c r="I391" i="7"/>
  <c r="K392" i="7" l="1"/>
  <c r="M391" i="7"/>
  <c r="I392" i="7"/>
  <c r="V21" i="7" s="1"/>
  <c r="G393" i="7"/>
  <c r="C391" i="7"/>
  <c r="E390" i="7"/>
  <c r="W21" i="7" l="1"/>
  <c r="M17" i="9"/>
  <c r="P17" i="9"/>
  <c r="V17" i="9" s="1"/>
  <c r="M392" i="7"/>
  <c r="K393" i="7"/>
  <c r="E391" i="7"/>
  <c r="C392" i="7"/>
  <c r="P21" i="7" s="1"/>
  <c r="G394" i="7"/>
  <c r="I393" i="7"/>
  <c r="S17" i="9" l="1"/>
  <c r="O17" i="9"/>
  <c r="U17" i="9" s="1"/>
  <c r="Q53" i="9"/>
  <c r="K394" i="7"/>
  <c r="M393" i="7"/>
  <c r="I394" i="7"/>
  <c r="G395" i="7"/>
  <c r="C393" i="7"/>
  <c r="E392" i="7"/>
  <c r="Q21" i="7" s="1"/>
  <c r="Q57" i="9" l="1"/>
  <c r="Q55" i="9"/>
  <c r="R21" i="7"/>
  <c r="L17" i="9"/>
  <c r="R17" i="9" s="1"/>
  <c r="K395" i="7"/>
  <c r="M394" i="7"/>
  <c r="E393" i="7"/>
  <c r="C394" i="7"/>
  <c r="I395" i="7"/>
  <c r="G396" i="7"/>
  <c r="Q54" i="9" l="1"/>
  <c r="K396" i="7"/>
  <c r="M395" i="7"/>
  <c r="I396" i="7"/>
  <c r="G397" i="7"/>
  <c r="C395" i="7"/>
  <c r="E394" i="7"/>
  <c r="M396" i="7" l="1"/>
  <c r="K397" i="7"/>
  <c r="E395" i="7"/>
  <c r="C396" i="7"/>
  <c r="G398" i="7"/>
  <c r="I397" i="7"/>
  <c r="K398" i="7" l="1"/>
  <c r="M397" i="7"/>
  <c r="I398" i="7"/>
  <c r="G399" i="7"/>
  <c r="C397" i="7"/>
  <c r="E396" i="7"/>
  <c r="K399" i="7" l="1"/>
  <c r="M398" i="7"/>
  <c r="I399" i="7"/>
  <c r="G400" i="7"/>
  <c r="E397" i="7"/>
  <c r="C398" i="7"/>
  <c r="K400" i="7" l="1"/>
  <c r="M399" i="7"/>
  <c r="C399" i="7"/>
  <c r="E398" i="7"/>
  <c r="I400" i="7"/>
  <c r="G401" i="7"/>
  <c r="M400" i="7" l="1"/>
  <c r="K401" i="7"/>
  <c r="G402" i="7"/>
  <c r="I401" i="7"/>
  <c r="E399" i="7"/>
  <c r="C400" i="7"/>
  <c r="K402" i="7" l="1"/>
  <c r="M401" i="7"/>
  <c r="C401" i="7"/>
  <c r="E400" i="7"/>
  <c r="I402" i="7"/>
  <c r="G403" i="7"/>
  <c r="K403" i="7" l="1"/>
  <c r="M402" i="7"/>
  <c r="G404" i="7"/>
  <c r="I403" i="7"/>
  <c r="E401" i="7"/>
  <c r="C402" i="7"/>
  <c r="K404" i="7" l="1"/>
  <c r="M403" i="7"/>
  <c r="C403" i="7"/>
  <c r="E402" i="7"/>
  <c r="I404" i="7"/>
  <c r="G405" i="7"/>
  <c r="M404" i="7" l="1"/>
  <c r="K405" i="7"/>
  <c r="G406" i="7"/>
  <c r="I405" i="7"/>
  <c r="E403" i="7"/>
  <c r="C404" i="7"/>
  <c r="K406" i="7" l="1"/>
  <c r="M405" i="7"/>
  <c r="C405" i="7"/>
  <c r="E404" i="7"/>
  <c r="I406" i="7"/>
  <c r="G407" i="7"/>
  <c r="K407" i="7" l="1"/>
  <c r="M406" i="7"/>
  <c r="I407" i="7"/>
  <c r="G408" i="7"/>
  <c r="E405" i="7"/>
  <c r="C406" i="7"/>
  <c r="K408" i="7" l="1"/>
  <c r="M407" i="7"/>
  <c r="C407" i="7"/>
  <c r="E406" i="7"/>
  <c r="I408" i="7"/>
  <c r="G409" i="7"/>
  <c r="M408" i="7" l="1"/>
  <c r="K409" i="7"/>
  <c r="I409" i="7"/>
  <c r="G410" i="7"/>
  <c r="E407" i="7"/>
  <c r="C408" i="7"/>
  <c r="K410" i="7" l="1"/>
  <c r="M409" i="7"/>
  <c r="I410" i="7"/>
  <c r="G411" i="7"/>
  <c r="C409" i="7"/>
  <c r="E408" i="7"/>
  <c r="K411" i="7" l="1"/>
  <c r="M410" i="7"/>
  <c r="E409" i="7"/>
  <c r="C410" i="7"/>
  <c r="I411" i="7"/>
  <c r="G412" i="7"/>
  <c r="K412" i="7" l="1"/>
  <c r="M411" i="7"/>
  <c r="I412" i="7"/>
  <c r="G413" i="7"/>
  <c r="C411" i="7"/>
  <c r="E410" i="7"/>
  <c r="M412" i="7" l="1"/>
  <c r="K413" i="7"/>
  <c r="E411" i="7"/>
  <c r="C412" i="7"/>
  <c r="G414" i="7"/>
  <c r="I413" i="7"/>
  <c r="K414" i="7" l="1"/>
  <c r="M413" i="7"/>
  <c r="I414" i="7"/>
  <c r="G415" i="7"/>
  <c r="C413" i="7"/>
  <c r="E412" i="7"/>
  <c r="K415" i="7" l="1"/>
  <c r="M414" i="7"/>
  <c r="E413" i="7"/>
  <c r="C414" i="7"/>
  <c r="G416" i="7"/>
  <c r="I415" i="7"/>
  <c r="K416" i="7" l="1"/>
  <c r="M415" i="7"/>
  <c r="G417" i="7"/>
  <c r="I416" i="7"/>
  <c r="C415" i="7"/>
  <c r="E414" i="7"/>
  <c r="M416" i="7" l="1"/>
  <c r="K417" i="7"/>
  <c r="E415" i="7"/>
  <c r="C416" i="7"/>
  <c r="G418" i="7"/>
  <c r="I417" i="7"/>
  <c r="K418" i="7" l="1"/>
  <c r="M417" i="7"/>
  <c r="G419" i="7"/>
  <c r="I418" i="7"/>
  <c r="C417" i="7"/>
  <c r="E416" i="7"/>
  <c r="K419" i="7" l="1"/>
  <c r="M418" i="7"/>
  <c r="E417" i="7"/>
  <c r="C418" i="7"/>
  <c r="G420" i="7"/>
  <c r="I419" i="7"/>
  <c r="K420" i="7" l="1"/>
  <c r="M419" i="7"/>
  <c r="G421" i="7"/>
  <c r="I420" i="7"/>
  <c r="C419" i="7"/>
  <c r="E418" i="7"/>
  <c r="M420" i="7" l="1"/>
  <c r="K421" i="7"/>
  <c r="C420" i="7"/>
  <c r="E419" i="7"/>
  <c r="G422" i="7"/>
  <c r="U22" i="7" s="1"/>
  <c r="I421" i="7"/>
  <c r="K422" i="7" l="1"/>
  <c r="M421" i="7"/>
  <c r="G423" i="7"/>
  <c r="I422" i="7"/>
  <c r="V22" i="7" s="1"/>
  <c r="E420" i="7"/>
  <c r="C421" i="7"/>
  <c r="W22" i="7" l="1"/>
  <c r="M18" i="9"/>
  <c r="P18" i="9"/>
  <c r="V18" i="9" s="1"/>
  <c r="K423" i="7"/>
  <c r="M422" i="7"/>
  <c r="E421" i="7"/>
  <c r="C422" i="7"/>
  <c r="P22" i="7" s="1"/>
  <c r="G424" i="7"/>
  <c r="I423" i="7"/>
  <c r="O18" i="9" l="1"/>
  <c r="U18" i="9" s="1"/>
  <c r="S18" i="9"/>
  <c r="R53" i="9"/>
  <c r="K424" i="7"/>
  <c r="M423" i="7"/>
  <c r="G425" i="7"/>
  <c r="I424" i="7"/>
  <c r="C423" i="7"/>
  <c r="E422" i="7"/>
  <c r="Q22" i="7" s="1"/>
  <c r="R55" i="9" l="1"/>
  <c r="R57" i="9"/>
  <c r="R22" i="7"/>
  <c r="L18" i="9"/>
  <c r="R18" i="9" s="1"/>
  <c r="M424" i="7"/>
  <c r="K425" i="7"/>
  <c r="C424" i="7"/>
  <c r="E423" i="7"/>
  <c r="G426" i="7"/>
  <c r="I425" i="7"/>
  <c r="R54" i="9" l="1"/>
  <c r="K426" i="7"/>
  <c r="M425" i="7"/>
  <c r="G427" i="7"/>
  <c r="I426" i="7"/>
  <c r="C425" i="7"/>
  <c r="E424" i="7"/>
  <c r="K427" i="7" l="1"/>
  <c r="M426" i="7"/>
  <c r="E425" i="7"/>
  <c r="C426" i="7"/>
  <c r="G428" i="7"/>
  <c r="I427" i="7"/>
  <c r="K428" i="7" l="1"/>
  <c r="M427" i="7"/>
  <c r="G429" i="7"/>
  <c r="I428" i="7"/>
  <c r="C427" i="7"/>
  <c r="E426" i="7"/>
  <c r="M428" i="7" l="1"/>
  <c r="K429" i="7"/>
  <c r="C428" i="7"/>
  <c r="E427" i="7"/>
  <c r="G430" i="7"/>
  <c r="I429" i="7"/>
  <c r="K430" i="7" l="1"/>
  <c r="M429" i="7"/>
  <c r="G431" i="7"/>
  <c r="I430" i="7"/>
  <c r="E428" i="7"/>
  <c r="C429" i="7"/>
  <c r="K431" i="7" l="1"/>
  <c r="M430" i="7"/>
  <c r="E429" i="7"/>
  <c r="C430" i="7"/>
  <c r="G432" i="7"/>
  <c r="I431" i="7"/>
  <c r="K432" i="7" l="1"/>
  <c r="M431" i="7"/>
  <c r="G433" i="7"/>
  <c r="I432" i="7"/>
  <c r="C431" i="7"/>
  <c r="E430" i="7"/>
  <c r="M432" i="7" l="1"/>
  <c r="K433" i="7"/>
  <c r="C432" i="7"/>
  <c r="E431" i="7"/>
  <c r="G434" i="7"/>
  <c r="I433" i="7"/>
  <c r="K434" i="7" l="1"/>
  <c r="M433" i="7"/>
  <c r="G435" i="7"/>
  <c r="I434" i="7"/>
  <c r="C433" i="7"/>
  <c r="E432" i="7"/>
  <c r="K435" i="7" l="1"/>
  <c r="M434" i="7"/>
  <c r="E433" i="7"/>
  <c r="C434" i="7"/>
  <c r="G436" i="7"/>
  <c r="I435" i="7"/>
  <c r="K436" i="7" l="1"/>
  <c r="M435" i="7"/>
  <c r="G437" i="7"/>
  <c r="I436" i="7"/>
  <c r="C435" i="7"/>
  <c r="E434" i="7"/>
  <c r="M436" i="7" l="1"/>
  <c r="K437" i="7"/>
  <c r="C436" i="7"/>
  <c r="E435" i="7"/>
  <c r="G438" i="7"/>
  <c r="I437" i="7"/>
  <c r="K438" i="7" l="1"/>
  <c r="M437" i="7"/>
  <c r="G439" i="7"/>
  <c r="I438" i="7"/>
  <c r="E436" i="7"/>
  <c r="C437" i="7"/>
  <c r="K439" i="7" l="1"/>
  <c r="M438" i="7"/>
  <c r="E437" i="7"/>
  <c r="C438" i="7"/>
  <c r="G440" i="7"/>
  <c r="I439" i="7"/>
  <c r="K440" i="7" l="1"/>
  <c r="M439" i="7"/>
  <c r="C439" i="7"/>
  <c r="E438" i="7"/>
  <c r="G441" i="7"/>
  <c r="I440" i="7"/>
  <c r="M440" i="7" l="1"/>
  <c r="K441" i="7"/>
  <c r="G442" i="7"/>
  <c r="I441" i="7"/>
  <c r="C440" i="7"/>
  <c r="E439" i="7"/>
  <c r="K442" i="7" l="1"/>
  <c r="M441" i="7"/>
  <c r="C441" i="7"/>
  <c r="E440" i="7"/>
  <c r="G443" i="7"/>
  <c r="I442" i="7"/>
  <c r="K443" i="7" l="1"/>
  <c r="M442" i="7"/>
  <c r="G444" i="7"/>
  <c r="I443" i="7"/>
  <c r="E441" i="7"/>
  <c r="C442" i="7"/>
  <c r="K444" i="7" l="1"/>
  <c r="M443" i="7"/>
  <c r="C443" i="7"/>
  <c r="E442" i="7"/>
  <c r="G445" i="7"/>
  <c r="I444" i="7"/>
  <c r="M444" i="7" l="1"/>
  <c r="K445" i="7"/>
  <c r="G446" i="7"/>
  <c r="I445" i="7"/>
  <c r="C444" i="7"/>
  <c r="E443" i="7"/>
  <c r="K446" i="7" l="1"/>
  <c r="M445" i="7"/>
  <c r="E444" i="7"/>
  <c r="C445" i="7"/>
  <c r="G447" i="7"/>
  <c r="I446" i="7"/>
  <c r="K447" i="7" l="1"/>
  <c r="M446" i="7"/>
  <c r="E445" i="7"/>
  <c r="C446" i="7"/>
  <c r="G448" i="7"/>
  <c r="I447" i="7"/>
  <c r="K448" i="7" l="1"/>
  <c r="M447" i="7"/>
  <c r="G449" i="7"/>
  <c r="I448" i="7"/>
  <c r="C447" i="7"/>
  <c r="E446" i="7"/>
  <c r="M448" i="7" l="1"/>
  <c r="K449" i="7"/>
  <c r="C448" i="7"/>
  <c r="E447" i="7"/>
  <c r="G450" i="7"/>
  <c r="I449" i="7"/>
  <c r="K450" i="7" l="1"/>
  <c r="M449" i="7"/>
  <c r="G451" i="7"/>
  <c r="I450" i="7"/>
  <c r="C449" i="7"/>
  <c r="E448" i="7"/>
  <c r="K451" i="7" l="1"/>
  <c r="M450" i="7"/>
  <c r="E449" i="7"/>
  <c r="C450" i="7"/>
  <c r="G452" i="7"/>
  <c r="U23" i="7" s="1"/>
  <c r="I451" i="7"/>
  <c r="K452" i="7" l="1"/>
  <c r="M451" i="7"/>
  <c r="G453" i="7"/>
  <c r="I452" i="7"/>
  <c r="V23" i="7" s="1"/>
  <c r="C451" i="7"/>
  <c r="E450" i="7"/>
  <c r="W23" i="7" l="1"/>
  <c r="M19" i="9"/>
  <c r="P19" i="9"/>
  <c r="V19" i="9" s="1"/>
  <c r="M452" i="7"/>
  <c r="K453" i="7"/>
  <c r="C452" i="7"/>
  <c r="P23" i="7" s="1"/>
  <c r="E451" i="7"/>
  <c r="G454" i="7"/>
  <c r="I453" i="7"/>
  <c r="O19" i="9" l="1"/>
  <c r="U19" i="9" s="1"/>
  <c r="S19" i="9"/>
  <c r="S53" i="9"/>
  <c r="K454" i="7"/>
  <c r="M453" i="7"/>
  <c r="G455" i="7"/>
  <c r="I454" i="7"/>
  <c r="E452" i="7"/>
  <c r="Q23" i="7" s="1"/>
  <c r="C453" i="7"/>
  <c r="S55" i="9" l="1"/>
  <c r="S57" i="9"/>
  <c r="L19" i="9"/>
  <c r="R19" i="9" s="1"/>
  <c r="R23" i="7"/>
  <c r="K455" i="7"/>
  <c r="M454" i="7"/>
  <c r="E453" i="7"/>
  <c r="C454" i="7"/>
  <c r="G456" i="7"/>
  <c r="I455" i="7"/>
  <c r="S54" i="9" l="1"/>
  <c r="K456" i="7"/>
  <c r="M455" i="7"/>
  <c r="C455" i="7"/>
  <c r="E454" i="7"/>
  <c r="G457" i="7"/>
  <c r="I456" i="7"/>
  <c r="M456" i="7" l="1"/>
  <c r="K457" i="7"/>
  <c r="G458" i="7"/>
  <c r="I457" i="7"/>
  <c r="C456" i="7"/>
  <c r="E455" i="7"/>
  <c r="K458" i="7" l="1"/>
  <c r="M457" i="7"/>
  <c r="G459" i="7"/>
  <c r="I458" i="7"/>
  <c r="C457" i="7"/>
  <c r="E456" i="7"/>
  <c r="K459" i="7" l="1"/>
  <c r="M458" i="7"/>
  <c r="E457" i="7"/>
  <c r="C458" i="7"/>
  <c r="G460" i="7"/>
  <c r="I459" i="7"/>
  <c r="K460" i="7" l="1"/>
  <c r="M459" i="7"/>
  <c r="G461" i="7"/>
  <c r="I460" i="7"/>
  <c r="C459" i="7"/>
  <c r="E458" i="7"/>
  <c r="M460" i="7" l="1"/>
  <c r="K461" i="7"/>
  <c r="C460" i="7"/>
  <c r="E459" i="7"/>
  <c r="G462" i="7"/>
  <c r="I461" i="7"/>
  <c r="K462" i="7" l="1"/>
  <c r="M461" i="7"/>
  <c r="G463" i="7"/>
  <c r="I462" i="7"/>
  <c r="C461" i="7"/>
  <c r="E460" i="7"/>
  <c r="K463" i="7" l="1"/>
  <c r="M462" i="7"/>
  <c r="E461" i="7"/>
  <c r="C462" i="7"/>
  <c r="G464" i="7"/>
  <c r="I463" i="7"/>
  <c r="K464" i="7" l="1"/>
  <c r="M463" i="7"/>
  <c r="G465" i="7"/>
  <c r="I464" i="7"/>
  <c r="C463" i="7"/>
  <c r="E462" i="7"/>
  <c r="M464" i="7" l="1"/>
  <c r="K465" i="7"/>
  <c r="C464" i="7"/>
  <c r="E463" i="7"/>
  <c r="G466" i="7"/>
  <c r="I465" i="7"/>
  <c r="K466" i="7" l="1"/>
  <c r="M465" i="7"/>
  <c r="G467" i="7"/>
  <c r="I466" i="7"/>
  <c r="C465" i="7"/>
  <c r="E464" i="7"/>
  <c r="K467" i="7" l="1"/>
  <c r="M466" i="7"/>
  <c r="E465" i="7"/>
  <c r="C466" i="7"/>
  <c r="G468" i="7"/>
  <c r="I467" i="7"/>
  <c r="K468" i="7" l="1"/>
  <c r="M467" i="7"/>
  <c r="G469" i="7"/>
  <c r="I468" i="7"/>
  <c r="C467" i="7"/>
  <c r="E466" i="7"/>
  <c r="M468" i="7" l="1"/>
  <c r="K469" i="7"/>
  <c r="C468" i="7"/>
  <c r="E467" i="7"/>
  <c r="G470" i="7"/>
  <c r="I469" i="7"/>
  <c r="K470" i="7" l="1"/>
  <c r="M469" i="7"/>
  <c r="G471" i="7"/>
  <c r="I470" i="7"/>
  <c r="C469" i="7"/>
  <c r="E468" i="7"/>
  <c r="K471" i="7" l="1"/>
  <c r="M470" i="7"/>
  <c r="E469" i="7"/>
  <c r="C470" i="7"/>
  <c r="G472" i="7"/>
  <c r="I471" i="7"/>
  <c r="K472" i="7" l="1"/>
  <c r="M471" i="7"/>
  <c r="C471" i="7"/>
  <c r="E470" i="7"/>
  <c r="G473" i="7"/>
  <c r="I472" i="7"/>
  <c r="M472" i="7" l="1"/>
  <c r="K473" i="7"/>
  <c r="G474" i="7"/>
  <c r="I473" i="7"/>
  <c r="C472" i="7"/>
  <c r="E471" i="7"/>
  <c r="K474" i="7" l="1"/>
  <c r="M473" i="7"/>
  <c r="C473" i="7"/>
  <c r="E472" i="7"/>
  <c r="G475" i="7"/>
  <c r="I474" i="7"/>
  <c r="K475" i="7" l="1"/>
  <c r="M474" i="7"/>
  <c r="G476" i="7"/>
  <c r="I475" i="7"/>
  <c r="E473" i="7"/>
  <c r="C474" i="7"/>
  <c r="K476" i="7" l="1"/>
  <c r="M475" i="7"/>
  <c r="C475" i="7"/>
  <c r="E474" i="7"/>
  <c r="G477" i="7"/>
  <c r="I476" i="7"/>
  <c r="M476" i="7" l="1"/>
  <c r="K477" i="7"/>
  <c r="G478" i="7"/>
  <c r="I477" i="7"/>
  <c r="C476" i="7"/>
  <c r="E475" i="7"/>
  <c r="K478" i="7" l="1"/>
  <c r="M477" i="7"/>
  <c r="C477" i="7"/>
  <c r="E476" i="7"/>
  <c r="G479" i="7"/>
  <c r="I478" i="7"/>
  <c r="K479" i="7" l="1"/>
  <c r="M478" i="7"/>
  <c r="G480" i="7"/>
  <c r="I479" i="7"/>
  <c r="E477" i="7"/>
  <c r="C478" i="7"/>
  <c r="K480" i="7" l="1"/>
  <c r="M479" i="7"/>
  <c r="C479" i="7"/>
  <c r="E478" i="7"/>
  <c r="G481" i="7"/>
  <c r="I480" i="7"/>
  <c r="M480" i="7" l="1"/>
  <c r="K481" i="7"/>
  <c r="G482" i="7"/>
  <c r="U24" i="7" s="1"/>
  <c r="I481" i="7"/>
  <c r="C480" i="7"/>
  <c r="E479" i="7"/>
  <c r="K482" i="7" l="1"/>
  <c r="M481" i="7"/>
  <c r="C481" i="7"/>
  <c r="E480" i="7"/>
  <c r="G483" i="7"/>
  <c r="I482" i="7"/>
  <c r="V24" i="7" s="1"/>
  <c r="W24" i="7" l="1"/>
  <c r="M20" i="9"/>
  <c r="P20" i="9"/>
  <c r="V20" i="9" s="1"/>
  <c r="K483" i="7"/>
  <c r="M482" i="7"/>
  <c r="G484" i="7"/>
  <c r="I483" i="7"/>
  <c r="E481" i="7"/>
  <c r="C482" i="7"/>
  <c r="P24" i="7" s="1"/>
  <c r="O20" i="9" l="1"/>
  <c r="U20" i="9" s="1"/>
  <c r="S20" i="9"/>
  <c r="T53" i="9"/>
  <c r="K484" i="7"/>
  <c r="M483" i="7"/>
  <c r="C483" i="7"/>
  <c r="E482" i="7"/>
  <c r="Q24" i="7" s="1"/>
  <c r="G485" i="7"/>
  <c r="I484" i="7"/>
  <c r="T55" i="9" l="1"/>
  <c r="T57" i="9"/>
  <c r="R24" i="7"/>
  <c r="L20" i="9"/>
  <c r="R20" i="9" s="1"/>
  <c r="M484" i="7"/>
  <c r="K485" i="7"/>
  <c r="G486" i="7"/>
  <c r="I485" i="7"/>
  <c r="C484" i="7"/>
  <c r="E483" i="7"/>
  <c r="T54" i="9" l="1"/>
  <c r="K486" i="7"/>
  <c r="M485" i="7"/>
  <c r="C485" i="7"/>
  <c r="E484" i="7"/>
  <c r="G487" i="7"/>
  <c r="I486" i="7"/>
  <c r="K487" i="7" l="1"/>
  <c r="M486" i="7"/>
  <c r="G488" i="7"/>
  <c r="I487" i="7"/>
  <c r="E485" i="7"/>
  <c r="C486" i="7"/>
  <c r="K488" i="7" l="1"/>
  <c r="M487" i="7"/>
  <c r="C487" i="7"/>
  <c r="E486" i="7"/>
  <c r="G489" i="7"/>
  <c r="I488" i="7"/>
  <c r="M488" i="7" l="1"/>
  <c r="K489" i="7"/>
  <c r="G490" i="7"/>
  <c r="I489" i="7"/>
  <c r="C488" i="7"/>
  <c r="E487" i="7"/>
  <c r="K490" i="7" l="1"/>
  <c r="M489" i="7"/>
  <c r="C489" i="7"/>
  <c r="E488" i="7"/>
  <c r="G491" i="7"/>
  <c r="I490" i="7"/>
  <c r="K491" i="7" l="1"/>
  <c r="M490" i="7"/>
  <c r="G492" i="7"/>
  <c r="I491" i="7"/>
  <c r="E489" i="7"/>
  <c r="C490" i="7"/>
  <c r="K492" i="7" l="1"/>
  <c r="M491" i="7"/>
  <c r="C491" i="7"/>
  <c r="E490" i="7"/>
  <c r="G493" i="7"/>
  <c r="I492" i="7"/>
  <c r="M492" i="7" l="1"/>
  <c r="K493" i="7"/>
  <c r="G494" i="7"/>
  <c r="I493" i="7"/>
  <c r="C492" i="7"/>
  <c r="E491" i="7"/>
  <c r="K494" i="7" l="1"/>
  <c r="M493" i="7"/>
  <c r="C493" i="7"/>
  <c r="E492" i="7"/>
  <c r="G495" i="7"/>
  <c r="I494" i="7"/>
  <c r="K495" i="7" l="1"/>
  <c r="M494" i="7"/>
  <c r="G496" i="7"/>
  <c r="I495" i="7"/>
  <c r="E493" i="7"/>
  <c r="C494" i="7"/>
  <c r="K496" i="7" l="1"/>
  <c r="M495" i="7"/>
  <c r="C495" i="7"/>
  <c r="E494" i="7"/>
  <c r="G497" i="7"/>
  <c r="I496" i="7"/>
  <c r="M496" i="7" l="1"/>
  <c r="K497" i="7"/>
  <c r="G498" i="7"/>
  <c r="I497" i="7"/>
  <c r="C496" i="7"/>
  <c r="E495" i="7"/>
  <c r="K498" i="7" l="1"/>
  <c r="M497" i="7"/>
  <c r="C497" i="7"/>
  <c r="E496" i="7"/>
  <c r="G499" i="7"/>
  <c r="I498" i="7"/>
  <c r="K499" i="7" l="1"/>
  <c r="M498" i="7"/>
  <c r="G500" i="7"/>
  <c r="I499" i="7"/>
  <c r="E497" i="7"/>
  <c r="C498" i="7"/>
  <c r="K500" i="7" l="1"/>
  <c r="M499" i="7"/>
  <c r="C499" i="7"/>
  <c r="E498" i="7"/>
  <c r="G501" i="7"/>
  <c r="I500" i="7"/>
  <c r="M500" i="7" l="1"/>
  <c r="K501" i="7"/>
  <c r="G502" i="7"/>
  <c r="I501" i="7"/>
  <c r="C500" i="7"/>
  <c r="E499" i="7"/>
  <c r="K502" i="7" l="1"/>
  <c r="M501" i="7"/>
  <c r="C501" i="7"/>
  <c r="E500" i="7"/>
  <c r="G503" i="7"/>
  <c r="I502" i="7"/>
  <c r="K503" i="7" l="1"/>
  <c r="M502" i="7"/>
  <c r="G504" i="7"/>
  <c r="I503" i="7"/>
  <c r="E501" i="7"/>
  <c r="C502" i="7"/>
  <c r="K504" i="7" l="1"/>
  <c r="M503" i="7"/>
  <c r="C503" i="7"/>
  <c r="E502" i="7"/>
  <c r="G505" i="7"/>
  <c r="I504" i="7"/>
  <c r="M504" i="7" l="1"/>
  <c r="K505" i="7"/>
  <c r="G506" i="7"/>
  <c r="I505" i="7"/>
  <c r="C504" i="7"/>
  <c r="E503" i="7"/>
  <c r="K506" i="7" l="1"/>
  <c r="M505" i="7"/>
  <c r="C505" i="7"/>
  <c r="E504" i="7"/>
  <c r="G507" i="7"/>
  <c r="I506" i="7"/>
  <c r="K507" i="7" l="1"/>
  <c r="M506" i="7"/>
  <c r="G508" i="7"/>
  <c r="I507" i="7"/>
  <c r="E505" i="7"/>
  <c r="C506" i="7"/>
  <c r="K508" i="7" l="1"/>
  <c r="M507" i="7"/>
  <c r="C507" i="7"/>
  <c r="E506" i="7"/>
  <c r="G509" i="7"/>
  <c r="I508" i="7"/>
  <c r="M508" i="7" l="1"/>
  <c r="K509" i="7"/>
  <c r="G510" i="7"/>
  <c r="I509" i="7"/>
  <c r="C508" i="7"/>
  <c r="E507" i="7"/>
  <c r="K510" i="7" l="1"/>
  <c r="M509" i="7"/>
  <c r="C509" i="7"/>
  <c r="E508" i="7"/>
  <c r="G511" i="7"/>
  <c r="I510" i="7"/>
  <c r="K511" i="7" l="1"/>
  <c r="M510" i="7"/>
  <c r="G512" i="7"/>
  <c r="U25" i="7" s="1"/>
  <c r="I511" i="7"/>
  <c r="E509" i="7"/>
  <c r="C510" i="7"/>
  <c r="K512" i="7" l="1"/>
  <c r="M511" i="7"/>
  <c r="C511" i="7"/>
  <c r="E510" i="7"/>
  <c r="G513" i="7"/>
  <c r="I512" i="7"/>
  <c r="V25" i="7" s="1"/>
  <c r="W25" i="7" l="1"/>
  <c r="M21" i="9"/>
  <c r="P21" i="9"/>
  <c r="V21" i="9" s="1"/>
  <c r="M512" i="7"/>
  <c r="K513" i="7"/>
  <c r="G514" i="7"/>
  <c r="I513" i="7"/>
  <c r="C512" i="7"/>
  <c r="P25" i="7" s="1"/>
  <c r="E511" i="7"/>
  <c r="O21" i="9" l="1"/>
  <c r="U21" i="9" s="1"/>
  <c r="S21" i="9"/>
  <c r="U53" i="9"/>
  <c r="K514" i="7"/>
  <c r="M513" i="7"/>
  <c r="C513" i="7"/>
  <c r="E512" i="7"/>
  <c r="Q25" i="7" s="1"/>
  <c r="G515" i="7"/>
  <c r="I514" i="7"/>
  <c r="U55" i="9" l="1"/>
  <c r="U57" i="9"/>
  <c r="R25" i="7"/>
  <c r="L21" i="9"/>
  <c r="R21" i="9" s="1"/>
  <c r="K515" i="7"/>
  <c r="M514" i="7"/>
  <c r="G516" i="7"/>
  <c r="I515" i="7"/>
  <c r="E513" i="7"/>
  <c r="C514" i="7"/>
  <c r="U54" i="9" l="1"/>
  <c r="K516" i="7"/>
  <c r="M515" i="7"/>
  <c r="C515" i="7"/>
  <c r="E514" i="7"/>
  <c r="G517" i="7"/>
  <c r="I516" i="7"/>
  <c r="M516" i="7" l="1"/>
  <c r="K517" i="7"/>
  <c r="G518" i="7"/>
  <c r="I517" i="7"/>
  <c r="C516" i="7"/>
  <c r="E515" i="7"/>
  <c r="K518" i="7" l="1"/>
  <c r="M517" i="7"/>
  <c r="C517" i="7"/>
  <c r="E516" i="7"/>
  <c r="G519" i="7"/>
  <c r="I518" i="7"/>
  <c r="K519" i="7" l="1"/>
  <c r="M518" i="7"/>
  <c r="G520" i="7"/>
  <c r="I519" i="7"/>
  <c r="E517" i="7"/>
  <c r="C518" i="7"/>
  <c r="K520" i="7" l="1"/>
  <c r="M519" i="7"/>
  <c r="C519" i="7"/>
  <c r="E518" i="7"/>
  <c r="G521" i="7"/>
  <c r="I520" i="7"/>
  <c r="M520" i="7" l="1"/>
  <c r="K521" i="7"/>
  <c r="G522" i="7"/>
  <c r="I521" i="7"/>
  <c r="C520" i="7"/>
  <c r="E519" i="7"/>
  <c r="K522" i="7" l="1"/>
  <c r="M521" i="7"/>
  <c r="C521" i="7"/>
  <c r="E520" i="7"/>
  <c r="G523" i="7"/>
  <c r="I522" i="7"/>
  <c r="K523" i="7" l="1"/>
  <c r="M522" i="7"/>
  <c r="G524" i="7"/>
  <c r="I523" i="7"/>
  <c r="E521" i="7"/>
  <c r="C522" i="7"/>
  <c r="K524" i="7" l="1"/>
  <c r="M523" i="7"/>
  <c r="C523" i="7"/>
  <c r="E522" i="7"/>
  <c r="G525" i="7"/>
  <c r="I524" i="7"/>
  <c r="M524" i="7" l="1"/>
  <c r="K525" i="7"/>
  <c r="G526" i="7"/>
  <c r="I525" i="7"/>
  <c r="C524" i="7"/>
  <c r="E523" i="7"/>
  <c r="K526" i="7" l="1"/>
  <c r="M525" i="7"/>
  <c r="C525" i="7"/>
  <c r="E524" i="7"/>
  <c r="G527" i="7"/>
  <c r="I526" i="7"/>
  <c r="K527" i="7" l="1"/>
  <c r="M526" i="7"/>
  <c r="G528" i="7"/>
  <c r="I527" i="7"/>
  <c r="E525" i="7"/>
  <c r="C526" i="7"/>
  <c r="K528" i="7" l="1"/>
  <c r="M527" i="7"/>
  <c r="C527" i="7"/>
  <c r="E526" i="7"/>
  <c r="G529" i="7"/>
  <c r="I528" i="7"/>
  <c r="M528" i="7" l="1"/>
  <c r="K529" i="7"/>
  <c r="G530" i="7"/>
  <c r="I529" i="7"/>
  <c r="C528" i="7"/>
  <c r="E527" i="7"/>
  <c r="K530" i="7" l="1"/>
  <c r="M529" i="7"/>
  <c r="C529" i="7"/>
  <c r="E528" i="7"/>
  <c r="G531" i="7"/>
  <c r="I530" i="7"/>
  <c r="K531" i="7" l="1"/>
  <c r="M530" i="7"/>
  <c r="G532" i="7"/>
  <c r="I531" i="7"/>
  <c r="E529" i="7"/>
  <c r="C530" i="7"/>
  <c r="K532" i="7" l="1"/>
  <c r="M531" i="7"/>
  <c r="C531" i="7"/>
  <c r="E530" i="7"/>
  <c r="G533" i="7"/>
  <c r="I532" i="7"/>
  <c r="M532" i="7" l="1"/>
  <c r="K533" i="7"/>
  <c r="G534" i="7"/>
  <c r="I533" i="7"/>
  <c r="C532" i="7"/>
  <c r="E531" i="7"/>
  <c r="K534" i="7" l="1"/>
  <c r="M533" i="7"/>
  <c r="C533" i="7"/>
  <c r="E532" i="7"/>
  <c r="G535" i="7"/>
  <c r="I534" i="7"/>
  <c r="K535" i="7" l="1"/>
  <c r="M534" i="7"/>
  <c r="G536" i="7"/>
  <c r="I535" i="7"/>
  <c r="E533" i="7"/>
  <c r="C534" i="7"/>
  <c r="K536" i="7" l="1"/>
  <c r="M535" i="7"/>
  <c r="C535" i="7"/>
  <c r="E534" i="7"/>
  <c r="G537" i="7"/>
  <c r="I536" i="7"/>
  <c r="M536" i="7" l="1"/>
  <c r="K537" i="7"/>
  <c r="G538" i="7"/>
  <c r="I537" i="7"/>
  <c r="C536" i="7"/>
  <c r="E535" i="7"/>
  <c r="K538" i="7" l="1"/>
  <c r="M537" i="7"/>
  <c r="C537" i="7"/>
  <c r="E536" i="7"/>
  <c r="G539" i="7"/>
  <c r="I538" i="7"/>
  <c r="K539" i="7" l="1"/>
  <c r="M538" i="7"/>
  <c r="G540" i="7"/>
  <c r="I539" i="7"/>
  <c r="E537" i="7"/>
  <c r="C538" i="7"/>
  <c r="K540" i="7" l="1"/>
  <c r="M539" i="7"/>
  <c r="C539" i="7"/>
  <c r="E538" i="7"/>
  <c r="G541" i="7"/>
  <c r="I540" i="7"/>
  <c r="M540" i="7" l="1"/>
  <c r="K541" i="7"/>
  <c r="G542" i="7"/>
  <c r="U26" i="7" s="1"/>
  <c r="I541" i="7"/>
  <c r="C540" i="7"/>
  <c r="E539" i="7"/>
  <c r="K542" i="7" l="1"/>
  <c r="M541" i="7"/>
  <c r="C541" i="7"/>
  <c r="E540" i="7"/>
  <c r="G543" i="7"/>
  <c r="I542" i="7"/>
  <c r="V26" i="7" s="1"/>
  <c r="W26" i="7" l="1"/>
  <c r="M22" i="9"/>
  <c r="P22" i="9"/>
  <c r="V22" i="9" s="1"/>
  <c r="K543" i="7"/>
  <c r="M542" i="7"/>
  <c r="G544" i="7"/>
  <c r="I543" i="7"/>
  <c r="E541" i="7"/>
  <c r="C542" i="7"/>
  <c r="P26" i="7" s="1"/>
  <c r="O22" i="9" l="1"/>
  <c r="U22" i="9" s="1"/>
  <c r="S22" i="9"/>
  <c r="V53" i="9"/>
  <c r="K544" i="7"/>
  <c r="M543" i="7"/>
  <c r="C543" i="7"/>
  <c r="E542" i="7"/>
  <c r="Q26" i="7" s="1"/>
  <c r="G545" i="7"/>
  <c r="I544" i="7"/>
  <c r="V55" i="9" l="1"/>
  <c r="V57" i="9"/>
  <c r="R26" i="7"/>
  <c r="L22" i="9"/>
  <c r="R22" i="9" s="1"/>
  <c r="M544" i="7"/>
  <c r="K545" i="7"/>
  <c r="G546" i="7"/>
  <c r="I545" i="7"/>
  <c r="C544" i="7"/>
  <c r="E543" i="7"/>
  <c r="V54" i="9" l="1"/>
  <c r="K546" i="7"/>
  <c r="M545" i="7"/>
  <c r="C545" i="7"/>
  <c r="E544" i="7"/>
  <c r="G547" i="7"/>
  <c r="I546" i="7"/>
  <c r="K547" i="7" l="1"/>
  <c r="M546" i="7"/>
  <c r="G548" i="7"/>
  <c r="I547" i="7"/>
  <c r="E545" i="7"/>
  <c r="C546" i="7"/>
  <c r="K548" i="7" l="1"/>
  <c r="M547" i="7"/>
  <c r="C547" i="7"/>
  <c r="E546" i="7"/>
  <c r="G549" i="7"/>
  <c r="I548" i="7"/>
  <c r="M548" i="7" l="1"/>
  <c r="K549" i="7"/>
  <c r="G550" i="7"/>
  <c r="I549" i="7"/>
  <c r="C548" i="7"/>
  <c r="E547" i="7"/>
  <c r="K550" i="7" l="1"/>
  <c r="M549" i="7"/>
  <c r="C549" i="7"/>
  <c r="E548" i="7"/>
  <c r="G551" i="7"/>
  <c r="I550" i="7"/>
  <c r="K551" i="7" l="1"/>
  <c r="M550" i="7"/>
  <c r="G552" i="7"/>
  <c r="I551" i="7"/>
  <c r="E549" i="7"/>
  <c r="C550" i="7"/>
  <c r="K552" i="7" l="1"/>
  <c r="M551" i="7"/>
  <c r="C551" i="7"/>
  <c r="E550" i="7"/>
  <c r="G553" i="7"/>
  <c r="I552" i="7"/>
  <c r="M552" i="7" l="1"/>
  <c r="K553" i="7"/>
  <c r="G554" i="7"/>
  <c r="I553" i="7"/>
  <c r="C552" i="7"/>
  <c r="E551" i="7"/>
  <c r="K554" i="7" l="1"/>
  <c r="M553" i="7"/>
  <c r="C553" i="7"/>
  <c r="E552" i="7"/>
  <c r="G555" i="7"/>
  <c r="I554" i="7"/>
  <c r="K555" i="7" l="1"/>
  <c r="M554" i="7"/>
  <c r="G556" i="7"/>
  <c r="I555" i="7"/>
  <c r="E553" i="7"/>
  <c r="C554" i="7"/>
  <c r="K556" i="7" l="1"/>
  <c r="M555" i="7"/>
  <c r="C555" i="7"/>
  <c r="E554" i="7"/>
  <c r="G557" i="7"/>
  <c r="I556" i="7"/>
  <c r="M556" i="7" l="1"/>
  <c r="K557" i="7"/>
  <c r="G558" i="7"/>
  <c r="I557" i="7"/>
  <c r="C556" i="7"/>
  <c r="E555" i="7"/>
  <c r="K558" i="7" l="1"/>
  <c r="M557" i="7"/>
  <c r="C557" i="7"/>
  <c r="E556" i="7"/>
  <c r="G559" i="7"/>
  <c r="I558" i="7"/>
  <c r="K559" i="7" l="1"/>
  <c r="M558" i="7"/>
  <c r="G560" i="7"/>
  <c r="I559" i="7"/>
  <c r="E557" i="7"/>
  <c r="C558" i="7"/>
  <c r="K560" i="7" l="1"/>
  <c r="M559" i="7"/>
  <c r="C559" i="7"/>
  <c r="E558" i="7"/>
  <c r="G561" i="7"/>
  <c r="I560" i="7"/>
  <c r="M560" i="7" l="1"/>
  <c r="K561" i="7"/>
  <c r="G562" i="7"/>
  <c r="I561" i="7"/>
  <c r="C560" i="7"/>
  <c r="E559" i="7"/>
  <c r="K562" i="7" l="1"/>
  <c r="M561" i="7"/>
  <c r="C561" i="7"/>
  <c r="E560" i="7"/>
  <c r="G563" i="7"/>
  <c r="I562" i="7"/>
  <c r="K563" i="7" l="1"/>
  <c r="M562" i="7"/>
  <c r="I563" i="7"/>
  <c r="G564" i="7"/>
  <c r="E561" i="7"/>
  <c r="C562" i="7"/>
  <c r="K564" i="7" l="1"/>
  <c r="M563" i="7"/>
  <c r="C563" i="7"/>
  <c r="E562" i="7"/>
  <c r="G565" i="7"/>
  <c r="I564" i="7"/>
  <c r="M564" i="7" l="1"/>
  <c r="K565" i="7"/>
  <c r="G566" i="7"/>
  <c r="I565" i="7"/>
  <c r="C564" i="7"/>
  <c r="E563" i="7"/>
  <c r="K566" i="7" l="1"/>
  <c r="M565" i="7"/>
  <c r="C565" i="7"/>
  <c r="E564" i="7"/>
  <c r="I566" i="7"/>
  <c r="G567" i="7"/>
  <c r="K567" i="7" l="1"/>
  <c r="M566" i="7"/>
  <c r="G568" i="7"/>
  <c r="I567" i="7"/>
  <c r="C566" i="7"/>
  <c r="E565" i="7"/>
  <c r="K568" i="7" l="1"/>
  <c r="M567" i="7"/>
  <c r="E566" i="7"/>
  <c r="C567" i="7"/>
  <c r="I568" i="7"/>
  <c r="G569" i="7"/>
  <c r="M568" i="7" l="1"/>
  <c r="K569" i="7"/>
  <c r="G570" i="7"/>
  <c r="I569" i="7"/>
  <c r="C568" i="7"/>
  <c r="E567" i="7"/>
  <c r="K570" i="7" l="1"/>
  <c r="M569" i="7"/>
  <c r="E568" i="7"/>
  <c r="C569" i="7"/>
  <c r="I570" i="7"/>
  <c r="G571" i="7"/>
  <c r="K571" i="7" l="1"/>
  <c r="M570" i="7"/>
  <c r="G572" i="7"/>
  <c r="U27" i="7" s="1"/>
  <c r="I571" i="7"/>
  <c r="C570" i="7"/>
  <c r="E569" i="7"/>
  <c r="K572" i="7" l="1"/>
  <c r="M571" i="7"/>
  <c r="E570" i="7"/>
  <c r="C571" i="7"/>
  <c r="I572" i="7"/>
  <c r="V27" i="7" s="1"/>
  <c r="G573" i="7"/>
  <c r="W27" i="7" l="1"/>
  <c r="M23" i="9"/>
  <c r="P23" i="9"/>
  <c r="V23" i="9" s="1"/>
  <c r="M572" i="7"/>
  <c r="K573" i="7"/>
  <c r="G574" i="7"/>
  <c r="I573" i="7"/>
  <c r="C572" i="7"/>
  <c r="P27" i="7" s="1"/>
  <c r="E571" i="7"/>
  <c r="O23" i="9" l="1"/>
  <c r="U23" i="9" s="1"/>
  <c r="S23" i="9"/>
  <c r="W53" i="9"/>
  <c r="K574" i="7"/>
  <c r="M573" i="7"/>
  <c r="E572" i="7"/>
  <c r="Q27" i="7" s="1"/>
  <c r="C573" i="7"/>
  <c r="I574" i="7"/>
  <c r="G575" i="7"/>
  <c r="W55" i="9" l="1"/>
  <c r="W57" i="9"/>
  <c r="L23" i="9"/>
  <c r="R23" i="9" s="1"/>
  <c r="R27" i="7"/>
  <c r="K575" i="7"/>
  <c r="M574" i="7"/>
  <c r="G576" i="7"/>
  <c r="I575" i="7"/>
  <c r="C574" i="7"/>
  <c r="E573" i="7"/>
  <c r="W54" i="9" l="1"/>
  <c r="K576" i="7"/>
  <c r="M575" i="7"/>
  <c r="E574" i="7"/>
  <c r="C575" i="7"/>
  <c r="I576" i="7"/>
  <c r="G577" i="7"/>
  <c r="M576" i="7" l="1"/>
  <c r="K577" i="7"/>
  <c r="C576" i="7"/>
  <c r="E575" i="7"/>
  <c r="G578" i="7"/>
  <c r="I577" i="7"/>
  <c r="K578" i="7" l="1"/>
  <c r="M577" i="7"/>
  <c r="I578" i="7"/>
  <c r="G579" i="7"/>
  <c r="E576" i="7"/>
  <c r="C577" i="7"/>
  <c r="K579" i="7" l="1"/>
  <c r="M578" i="7"/>
  <c r="G580" i="7"/>
  <c r="I579" i="7"/>
  <c r="C578" i="7"/>
  <c r="E577" i="7"/>
  <c r="K580" i="7" l="1"/>
  <c r="M579" i="7"/>
  <c r="E578" i="7"/>
  <c r="C579" i="7"/>
  <c r="I580" i="7"/>
  <c r="G581" i="7"/>
  <c r="M580" i="7" l="1"/>
  <c r="K581" i="7"/>
  <c r="G582" i="7"/>
  <c r="I581" i="7"/>
  <c r="C580" i="7"/>
  <c r="E579" i="7"/>
  <c r="K582" i="7" l="1"/>
  <c r="M581" i="7"/>
  <c r="E580" i="7"/>
  <c r="C581" i="7"/>
  <c r="I582" i="7"/>
  <c r="G583" i="7"/>
  <c r="K583" i="7" l="1"/>
  <c r="M582" i="7"/>
  <c r="G584" i="7"/>
  <c r="I583" i="7"/>
  <c r="C582" i="7"/>
  <c r="E581" i="7"/>
  <c r="K584" i="7" l="1"/>
  <c r="M583" i="7"/>
  <c r="E582" i="7"/>
  <c r="C583" i="7"/>
  <c r="I584" i="7"/>
  <c r="G585" i="7"/>
  <c r="M584" i="7" l="1"/>
  <c r="K585" i="7"/>
  <c r="G586" i="7"/>
  <c r="I585" i="7"/>
  <c r="C584" i="7"/>
  <c r="E583" i="7"/>
  <c r="K586" i="7" l="1"/>
  <c r="M585" i="7"/>
  <c r="E584" i="7"/>
  <c r="C585" i="7"/>
  <c r="I586" i="7"/>
  <c r="G587" i="7"/>
  <c r="K587" i="7" l="1"/>
  <c r="M586" i="7"/>
  <c r="G588" i="7"/>
  <c r="I587" i="7"/>
  <c r="C586" i="7"/>
  <c r="E585" i="7"/>
  <c r="K588" i="7" l="1"/>
  <c r="M587" i="7"/>
  <c r="E586" i="7"/>
  <c r="C587" i="7"/>
  <c r="I588" i="7"/>
  <c r="G589" i="7"/>
  <c r="M588" i="7" l="1"/>
  <c r="K589" i="7"/>
  <c r="C588" i="7"/>
  <c r="E587" i="7"/>
  <c r="G590" i="7"/>
  <c r="I589" i="7"/>
  <c r="K590" i="7" l="1"/>
  <c r="M589" i="7"/>
  <c r="I590" i="7"/>
  <c r="G591" i="7"/>
  <c r="E588" i="7"/>
  <c r="C589" i="7"/>
  <c r="K591" i="7" l="1"/>
  <c r="M590" i="7"/>
  <c r="C590" i="7"/>
  <c r="E589" i="7"/>
  <c r="G592" i="7"/>
  <c r="I591" i="7"/>
  <c r="K592" i="7" l="1"/>
  <c r="M591" i="7"/>
  <c r="I592" i="7"/>
  <c r="G593" i="7"/>
  <c r="E590" i="7"/>
  <c r="C591" i="7"/>
  <c r="M592" i="7" l="1"/>
  <c r="K593" i="7"/>
  <c r="C592" i="7"/>
  <c r="E591" i="7"/>
  <c r="G594" i="7"/>
  <c r="I593" i="7"/>
  <c r="K594" i="7" l="1"/>
  <c r="M593" i="7"/>
  <c r="I594" i="7"/>
  <c r="G595" i="7"/>
  <c r="E592" i="7"/>
  <c r="C593" i="7"/>
  <c r="K595" i="7" l="1"/>
  <c r="M594" i="7"/>
  <c r="C594" i="7"/>
  <c r="E593" i="7"/>
  <c r="G596" i="7"/>
  <c r="I595" i="7"/>
  <c r="K596" i="7" l="1"/>
  <c r="M595" i="7"/>
  <c r="I596" i="7"/>
  <c r="G597" i="7"/>
  <c r="E594" i="7"/>
  <c r="C595" i="7"/>
  <c r="M596" i="7" l="1"/>
  <c r="K597" i="7"/>
  <c r="C596" i="7"/>
  <c r="E595" i="7"/>
  <c r="G598" i="7"/>
  <c r="I597" i="7"/>
  <c r="K598" i="7" l="1"/>
  <c r="M597" i="7"/>
  <c r="I598" i="7"/>
  <c r="G599" i="7"/>
  <c r="E596" i="7"/>
  <c r="C597" i="7"/>
  <c r="K599" i="7" l="1"/>
  <c r="M598" i="7"/>
  <c r="C598" i="7"/>
  <c r="E597" i="7"/>
  <c r="G600" i="7"/>
  <c r="I599" i="7"/>
  <c r="K600" i="7" l="1"/>
  <c r="M599" i="7"/>
  <c r="I600" i="7"/>
  <c r="G601" i="7"/>
  <c r="E598" i="7"/>
  <c r="C599" i="7"/>
  <c r="M600" i="7" l="1"/>
  <c r="K601" i="7"/>
  <c r="C600" i="7"/>
  <c r="E599" i="7"/>
  <c r="G602" i="7"/>
  <c r="U28" i="7" s="1"/>
  <c r="I601" i="7"/>
  <c r="K602" i="7" l="1"/>
  <c r="M601" i="7"/>
  <c r="I602" i="7"/>
  <c r="V28" i="7" s="1"/>
  <c r="G603" i="7"/>
  <c r="E600" i="7"/>
  <c r="C601" i="7"/>
  <c r="W28" i="7" l="1"/>
  <c r="M24" i="9"/>
  <c r="P24" i="9"/>
  <c r="V24" i="9" s="1"/>
  <c r="K603" i="7"/>
  <c r="M602" i="7"/>
  <c r="C602" i="7"/>
  <c r="P28" i="7" s="1"/>
  <c r="E601" i="7"/>
  <c r="G604" i="7"/>
  <c r="I603" i="7"/>
  <c r="O24" i="9" l="1"/>
  <c r="U24" i="9" s="1"/>
  <c r="S24" i="9"/>
  <c r="X53" i="9"/>
  <c r="K604" i="7"/>
  <c r="M603" i="7"/>
  <c r="I604" i="7"/>
  <c r="G605" i="7"/>
  <c r="E602" i="7"/>
  <c r="Q28" i="7" s="1"/>
  <c r="C603" i="7"/>
  <c r="X57" i="9" l="1"/>
  <c r="X55" i="9"/>
  <c r="L24" i="9"/>
  <c r="R24" i="9" s="1"/>
  <c r="R28" i="7"/>
  <c r="M604" i="7"/>
  <c r="K605" i="7"/>
  <c r="C604" i="7"/>
  <c r="E603" i="7"/>
  <c r="G606" i="7"/>
  <c r="I605" i="7"/>
  <c r="X54" i="9" l="1"/>
  <c r="K606" i="7"/>
  <c r="M605" i="7"/>
  <c r="I606" i="7"/>
  <c r="G607" i="7"/>
  <c r="E604" i="7"/>
  <c r="C605" i="7"/>
  <c r="K607" i="7" l="1"/>
  <c r="M606" i="7"/>
  <c r="C606" i="7"/>
  <c r="E605" i="7"/>
  <c r="G608" i="7"/>
  <c r="I607" i="7"/>
  <c r="K608" i="7" l="1"/>
  <c r="M607" i="7"/>
  <c r="I608" i="7"/>
  <c r="G609" i="7"/>
  <c r="E606" i="7"/>
  <c r="C607" i="7"/>
  <c r="M608" i="7" l="1"/>
  <c r="K609" i="7"/>
  <c r="C608" i="7"/>
  <c r="E607" i="7"/>
  <c r="G610" i="7"/>
  <c r="I609" i="7"/>
  <c r="K610" i="7" l="1"/>
  <c r="M609" i="7"/>
  <c r="I610" i="7"/>
  <c r="G611" i="7"/>
  <c r="E608" i="7"/>
  <c r="C609" i="7"/>
  <c r="K611" i="7" l="1"/>
  <c r="M610" i="7"/>
  <c r="C610" i="7"/>
  <c r="E609" i="7"/>
  <c r="G612" i="7"/>
  <c r="I611" i="7"/>
  <c r="K612" i="7" l="1"/>
  <c r="M611" i="7"/>
  <c r="I612" i="7"/>
  <c r="G613" i="7"/>
  <c r="E610" i="7"/>
  <c r="C611" i="7"/>
  <c r="M612" i="7" l="1"/>
  <c r="K613" i="7"/>
  <c r="C612" i="7"/>
  <c r="E611" i="7"/>
  <c r="G614" i="7"/>
  <c r="I613" i="7"/>
  <c r="K614" i="7" l="1"/>
  <c r="M613" i="7"/>
  <c r="I614" i="7"/>
  <c r="G615" i="7"/>
  <c r="E612" i="7"/>
  <c r="C613" i="7"/>
  <c r="K615" i="7" l="1"/>
  <c r="M614" i="7"/>
  <c r="C614" i="7"/>
  <c r="E613" i="7"/>
  <c r="G616" i="7"/>
  <c r="I615" i="7"/>
  <c r="K616" i="7" l="1"/>
  <c r="M615" i="7"/>
  <c r="I616" i="7"/>
  <c r="G617" i="7"/>
  <c r="E614" i="7"/>
  <c r="C615" i="7"/>
  <c r="M616" i="7" l="1"/>
  <c r="K617" i="7"/>
  <c r="C616" i="7"/>
  <c r="E615" i="7"/>
  <c r="G618" i="7"/>
  <c r="I617" i="7"/>
  <c r="K618" i="7" l="1"/>
  <c r="M617" i="7"/>
  <c r="I618" i="7"/>
  <c r="G619" i="7"/>
  <c r="E616" i="7"/>
  <c r="C617" i="7"/>
  <c r="K619" i="7" l="1"/>
  <c r="M618" i="7"/>
  <c r="C618" i="7"/>
  <c r="E617" i="7"/>
  <c r="G620" i="7"/>
  <c r="I619" i="7"/>
  <c r="K620" i="7" l="1"/>
  <c r="M619" i="7"/>
  <c r="I620" i="7"/>
  <c r="G621" i="7"/>
  <c r="E618" i="7"/>
  <c r="C619" i="7"/>
  <c r="M620" i="7" l="1"/>
  <c r="K621" i="7"/>
  <c r="C620" i="7"/>
  <c r="E619" i="7"/>
  <c r="G622" i="7"/>
  <c r="I621" i="7"/>
  <c r="K622" i="7" l="1"/>
  <c r="M621" i="7"/>
  <c r="I622" i="7"/>
  <c r="G623" i="7"/>
  <c r="E620" i="7"/>
  <c r="C621" i="7"/>
  <c r="K623" i="7" l="1"/>
  <c r="M622" i="7"/>
  <c r="C622" i="7"/>
  <c r="E621" i="7"/>
  <c r="G624" i="7"/>
  <c r="I623" i="7"/>
  <c r="K624" i="7" l="1"/>
  <c r="M623" i="7"/>
  <c r="I624" i="7"/>
  <c r="G625" i="7"/>
  <c r="E622" i="7"/>
  <c r="C623" i="7"/>
  <c r="M624" i="7" l="1"/>
  <c r="K625" i="7"/>
  <c r="C624" i="7"/>
  <c r="E623" i="7"/>
  <c r="G626" i="7"/>
  <c r="I625" i="7"/>
  <c r="K626" i="7" l="1"/>
  <c r="M625" i="7"/>
  <c r="I626" i="7"/>
  <c r="G627" i="7"/>
  <c r="E624" i="7"/>
  <c r="C625" i="7"/>
  <c r="K627" i="7" l="1"/>
  <c r="M626" i="7"/>
  <c r="C626" i="7"/>
  <c r="E625" i="7"/>
  <c r="G628" i="7"/>
  <c r="I627" i="7"/>
  <c r="K628" i="7" l="1"/>
  <c r="M627" i="7"/>
  <c r="I628" i="7"/>
  <c r="G629" i="7"/>
  <c r="E626" i="7"/>
  <c r="C627" i="7"/>
  <c r="M628" i="7" l="1"/>
  <c r="K629" i="7"/>
  <c r="C628" i="7"/>
  <c r="E627" i="7"/>
  <c r="G630" i="7"/>
  <c r="I629" i="7"/>
  <c r="K630" i="7" l="1"/>
  <c r="M629" i="7"/>
  <c r="I630" i="7"/>
  <c r="G631" i="7"/>
  <c r="E628" i="7"/>
  <c r="C629" i="7"/>
  <c r="K631" i="7" l="1"/>
  <c r="M630" i="7"/>
  <c r="C630" i="7"/>
  <c r="E629" i="7"/>
  <c r="G632" i="7"/>
  <c r="U29" i="7" s="1"/>
  <c r="I631" i="7"/>
  <c r="K632" i="7" l="1"/>
  <c r="M631" i="7"/>
  <c r="I632" i="7"/>
  <c r="V29" i="7" s="1"/>
  <c r="G633" i="7"/>
  <c r="E630" i="7"/>
  <c r="C631" i="7"/>
  <c r="W29" i="7" l="1"/>
  <c r="M25" i="9"/>
  <c r="P25" i="9"/>
  <c r="V25" i="9" s="1"/>
  <c r="M632" i="7"/>
  <c r="K633" i="7"/>
  <c r="C632" i="7"/>
  <c r="P29" i="7" s="1"/>
  <c r="E631" i="7"/>
  <c r="G634" i="7"/>
  <c r="I633" i="7"/>
  <c r="O25" i="9" l="1"/>
  <c r="U25" i="9" s="1"/>
  <c r="S25" i="9"/>
  <c r="Y53" i="9"/>
  <c r="K634" i="7"/>
  <c r="M633" i="7"/>
  <c r="I634" i="7"/>
  <c r="G635" i="7"/>
  <c r="E632" i="7"/>
  <c r="Q29" i="7" s="1"/>
  <c r="C633" i="7"/>
  <c r="Y55" i="9" l="1"/>
  <c r="Y57" i="9"/>
  <c r="R29" i="7"/>
  <c r="L25" i="9"/>
  <c r="R25" i="9" s="1"/>
  <c r="K635" i="7"/>
  <c r="M634" i="7"/>
  <c r="C634" i="7"/>
  <c r="E633" i="7"/>
  <c r="G636" i="7"/>
  <c r="I635" i="7"/>
  <c r="Y54" i="9" l="1"/>
  <c r="K636" i="7"/>
  <c r="M635" i="7"/>
  <c r="I636" i="7"/>
  <c r="G637" i="7"/>
  <c r="E634" i="7"/>
  <c r="C635" i="7"/>
  <c r="M636" i="7" l="1"/>
  <c r="K637" i="7"/>
  <c r="C636" i="7"/>
  <c r="E635" i="7"/>
  <c r="G638" i="7"/>
  <c r="I637" i="7"/>
  <c r="K638" i="7" l="1"/>
  <c r="M637" i="7"/>
  <c r="I638" i="7"/>
  <c r="G639" i="7"/>
  <c r="E636" i="7"/>
  <c r="C637" i="7"/>
  <c r="K639" i="7" l="1"/>
  <c r="M638" i="7"/>
  <c r="C638" i="7"/>
  <c r="E637" i="7"/>
  <c r="G640" i="7"/>
  <c r="I639" i="7"/>
  <c r="K640" i="7" l="1"/>
  <c r="M639" i="7"/>
  <c r="I640" i="7"/>
  <c r="G641" i="7"/>
  <c r="E638" i="7"/>
  <c r="C639" i="7"/>
  <c r="M640" i="7" l="1"/>
  <c r="K641" i="7"/>
  <c r="C640" i="7"/>
  <c r="E639" i="7"/>
  <c r="G642" i="7"/>
  <c r="I641" i="7"/>
  <c r="K642" i="7" l="1"/>
  <c r="M641" i="7"/>
  <c r="I642" i="7"/>
  <c r="G643" i="7"/>
  <c r="E640" i="7"/>
  <c r="C641" i="7"/>
  <c r="K643" i="7" l="1"/>
  <c r="M642" i="7"/>
  <c r="C642" i="7"/>
  <c r="E641" i="7"/>
  <c r="G644" i="7"/>
  <c r="I643" i="7"/>
  <c r="K644" i="7" l="1"/>
  <c r="M643" i="7"/>
  <c r="I644" i="7"/>
  <c r="G645" i="7"/>
  <c r="E642" i="7"/>
  <c r="C643" i="7"/>
  <c r="M644" i="7" l="1"/>
  <c r="K645" i="7"/>
  <c r="C644" i="7"/>
  <c r="E643" i="7"/>
  <c r="G646" i="7"/>
  <c r="I645" i="7"/>
  <c r="K646" i="7" l="1"/>
  <c r="M645" i="7"/>
  <c r="I646" i="7"/>
  <c r="G647" i="7"/>
  <c r="E644" i="7"/>
  <c r="C645" i="7"/>
  <c r="K647" i="7" l="1"/>
  <c r="M646" i="7"/>
  <c r="C646" i="7"/>
  <c r="E645" i="7"/>
  <c r="G648" i="7"/>
  <c r="I647" i="7"/>
  <c r="K648" i="7" l="1"/>
  <c r="M647" i="7"/>
  <c r="I648" i="7"/>
  <c r="G649" i="7"/>
  <c r="E646" i="7"/>
  <c r="C647" i="7"/>
  <c r="M648" i="7" l="1"/>
  <c r="K649" i="7"/>
  <c r="C648" i="7"/>
  <c r="E647" i="7"/>
  <c r="G650" i="7"/>
  <c r="I649" i="7"/>
  <c r="K650" i="7" l="1"/>
  <c r="M649" i="7"/>
  <c r="I650" i="7"/>
  <c r="G651" i="7"/>
  <c r="E648" i="7"/>
  <c r="C649" i="7"/>
  <c r="K651" i="7" l="1"/>
  <c r="M650" i="7"/>
  <c r="C650" i="7"/>
  <c r="E649" i="7"/>
  <c r="G652" i="7"/>
  <c r="I651" i="7"/>
  <c r="K652" i="7" l="1"/>
  <c r="M651" i="7"/>
  <c r="I652" i="7"/>
  <c r="G653" i="7"/>
  <c r="E650" i="7"/>
  <c r="C651" i="7"/>
  <c r="M652" i="7" l="1"/>
  <c r="K653" i="7"/>
  <c r="C652" i="7"/>
  <c r="E651" i="7"/>
  <c r="G654" i="7"/>
  <c r="I653" i="7"/>
  <c r="K654" i="7" l="1"/>
  <c r="M653" i="7"/>
  <c r="I654" i="7"/>
  <c r="G655" i="7"/>
  <c r="E652" i="7"/>
  <c r="C653" i="7"/>
  <c r="K655" i="7" l="1"/>
  <c r="M654" i="7"/>
  <c r="C654" i="7"/>
  <c r="E653" i="7"/>
  <c r="G656" i="7"/>
  <c r="I655" i="7"/>
  <c r="K656" i="7" l="1"/>
  <c r="M655" i="7"/>
  <c r="I656" i="7"/>
  <c r="G657" i="7"/>
  <c r="E654" i="7"/>
  <c r="C655" i="7"/>
  <c r="M656" i="7" l="1"/>
  <c r="K657" i="7"/>
  <c r="C656" i="7"/>
  <c r="E655" i="7"/>
  <c r="G658" i="7"/>
  <c r="I657" i="7"/>
  <c r="K658" i="7" l="1"/>
  <c r="M657" i="7"/>
  <c r="I658" i="7"/>
  <c r="G659" i="7"/>
  <c r="E656" i="7"/>
  <c r="C657" i="7"/>
  <c r="K659" i="7" l="1"/>
  <c r="M658" i="7"/>
  <c r="C658" i="7"/>
  <c r="E657" i="7"/>
  <c r="G660" i="7"/>
  <c r="I659" i="7"/>
  <c r="K660" i="7" l="1"/>
  <c r="M659" i="7"/>
  <c r="I660" i="7"/>
  <c r="G661" i="7"/>
  <c r="E658" i="7"/>
  <c r="C659" i="7"/>
  <c r="M660" i="7" l="1"/>
  <c r="K661" i="7"/>
  <c r="G662" i="7"/>
  <c r="U30" i="7" s="1"/>
  <c r="I661" i="7"/>
  <c r="C660" i="7"/>
  <c r="E659" i="7"/>
  <c r="K662" i="7" l="1"/>
  <c r="M661" i="7"/>
  <c r="E660" i="7"/>
  <c r="C661" i="7"/>
  <c r="I662" i="7"/>
  <c r="V30" i="7" s="1"/>
  <c r="G663" i="7"/>
  <c r="W30" i="7" l="1"/>
  <c r="M26" i="9"/>
  <c r="P26" i="9"/>
  <c r="V26" i="9" s="1"/>
  <c r="K663" i="7"/>
  <c r="M662" i="7"/>
  <c r="G664" i="7"/>
  <c r="I663" i="7"/>
  <c r="C662" i="7"/>
  <c r="P30" i="7" s="1"/>
  <c r="E661" i="7"/>
  <c r="O26" i="9" l="1"/>
  <c r="U26" i="9" s="1"/>
  <c r="S26" i="9"/>
  <c r="Z53" i="9"/>
  <c r="K664" i="7"/>
  <c r="M663" i="7"/>
  <c r="E662" i="7"/>
  <c r="Q30" i="7" s="1"/>
  <c r="C663" i="7"/>
  <c r="I664" i="7"/>
  <c r="G665" i="7"/>
  <c r="Z55" i="9" l="1"/>
  <c r="Z57" i="9"/>
  <c r="L26" i="9"/>
  <c r="R26" i="9" s="1"/>
  <c r="R30" i="7"/>
  <c r="M664" i="7"/>
  <c r="K665" i="7"/>
  <c r="G666" i="7"/>
  <c r="I665" i="7"/>
  <c r="C664" i="7"/>
  <c r="E663" i="7"/>
  <c r="Z54" i="9" l="1"/>
  <c r="K666" i="7"/>
  <c r="M665" i="7"/>
  <c r="E664" i="7"/>
  <c r="C665" i="7"/>
  <c r="I666" i="7"/>
  <c r="G667" i="7"/>
  <c r="K667" i="7" l="1"/>
  <c r="M666" i="7"/>
  <c r="G668" i="7"/>
  <c r="I667" i="7"/>
  <c r="C666" i="7"/>
  <c r="E665" i="7"/>
  <c r="K668" i="7" l="1"/>
  <c r="M667" i="7"/>
  <c r="E666" i="7"/>
  <c r="C667" i="7"/>
  <c r="I668" i="7"/>
  <c r="G669" i="7"/>
  <c r="M668" i="7" l="1"/>
  <c r="K669" i="7"/>
  <c r="G670" i="7"/>
  <c r="I669" i="7"/>
  <c r="C668" i="7"/>
  <c r="E667" i="7"/>
  <c r="K670" i="7" l="1"/>
  <c r="M669" i="7"/>
  <c r="E668" i="7"/>
  <c r="C669" i="7"/>
  <c r="I670" i="7"/>
  <c r="G671" i="7"/>
  <c r="K671" i="7" l="1"/>
  <c r="M670" i="7"/>
  <c r="G672" i="7"/>
  <c r="I671" i="7"/>
  <c r="C670" i="7"/>
  <c r="E669" i="7"/>
  <c r="K672" i="7" l="1"/>
  <c r="M671" i="7"/>
  <c r="E670" i="7"/>
  <c r="C671" i="7"/>
  <c r="I672" i="7"/>
  <c r="G673" i="7"/>
  <c r="M672" i="7" l="1"/>
  <c r="K673" i="7"/>
  <c r="G674" i="7"/>
  <c r="I673" i="7"/>
  <c r="C672" i="7"/>
  <c r="E671" i="7"/>
  <c r="K674" i="7" l="1"/>
  <c r="M673" i="7"/>
  <c r="E672" i="7"/>
  <c r="C673" i="7"/>
  <c r="I674" i="7"/>
  <c r="G675" i="7"/>
  <c r="K675" i="7" l="1"/>
  <c r="M674" i="7"/>
  <c r="G676" i="7"/>
  <c r="I675" i="7"/>
  <c r="C674" i="7"/>
  <c r="E673" i="7"/>
  <c r="K676" i="7" l="1"/>
  <c r="M675" i="7"/>
  <c r="E674" i="7"/>
  <c r="C675" i="7"/>
  <c r="I676" i="7"/>
  <c r="G677" i="7"/>
  <c r="M676" i="7" l="1"/>
  <c r="K677" i="7"/>
  <c r="G678" i="7"/>
  <c r="I677" i="7"/>
  <c r="C676" i="7"/>
  <c r="E675" i="7"/>
  <c r="K678" i="7" l="1"/>
  <c r="M677" i="7"/>
  <c r="E676" i="7"/>
  <c r="C677" i="7"/>
  <c r="I678" i="7"/>
  <c r="G679" i="7"/>
  <c r="K679" i="7" l="1"/>
  <c r="M678" i="7"/>
  <c r="G680" i="7"/>
  <c r="I679" i="7"/>
  <c r="C678" i="7"/>
  <c r="E677" i="7"/>
  <c r="K680" i="7" l="1"/>
  <c r="M679" i="7"/>
  <c r="E678" i="7"/>
  <c r="C679" i="7"/>
  <c r="I680" i="7"/>
  <c r="G681" i="7"/>
  <c r="M680" i="7" l="1"/>
  <c r="K681" i="7"/>
  <c r="G682" i="7"/>
  <c r="I681" i="7"/>
  <c r="C680" i="7"/>
  <c r="E679" i="7"/>
  <c r="K682" i="7" l="1"/>
  <c r="M681" i="7"/>
  <c r="E680" i="7"/>
  <c r="C681" i="7"/>
  <c r="I682" i="7"/>
  <c r="G683" i="7"/>
  <c r="K683" i="7" l="1"/>
  <c r="M682" i="7"/>
  <c r="G684" i="7"/>
  <c r="I683" i="7"/>
  <c r="C682" i="7"/>
  <c r="E681" i="7"/>
  <c r="K684" i="7" l="1"/>
  <c r="M683" i="7"/>
  <c r="E682" i="7"/>
  <c r="C683" i="7"/>
  <c r="I684" i="7"/>
  <c r="G685" i="7"/>
  <c r="M684" i="7" l="1"/>
  <c r="K685" i="7"/>
  <c r="G686" i="7"/>
  <c r="I685" i="7"/>
  <c r="C684" i="7"/>
  <c r="E683" i="7"/>
  <c r="K686" i="7" l="1"/>
  <c r="M685" i="7"/>
  <c r="E684" i="7"/>
  <c r="C685" i="7"/>
  <c r="I686" i="7"/>
  <c r="G687" i="7"/>
  <c r="K687" i="7" l="1"/>
  <c r="M686" i="7"/>
  <c r="G688" i="7"/>
  <c r="I687" i="7"/>
  <c r="C686" i="7"/>
  <c r="E685" i="7"/>
  <c r="K688" i="7" l="1"/>
  <c r="M687" i="7"/>
  <c r="E686" i="7"/>
  <c r="C687" i="7"/>
  <c r="I688" i="7"/>
  <c r="G689" i="7"/>
  <c r="M688" i="7" l="1"/>
  <c r="K689" i="7"/>
  <c r="G690" i="7"/>
  <c r="I689" i="7"/>
  <c r="C688" i="7"/>
  <c r="E687" i="7"/>
  <c r="K690" i="7" l="1"/>
  <c r="M689" i="7"/>
  <c r="E688" i="7"/>
  <c r="C689" i="7"/>
  <c r="I690" i="7"/>
  <c r="G691" i="7"/>
  <c r="K691" i="7" l="1"/>
  <c r="M690" i="7"/>
  <c r="G692" i="7"/>
  <c r="U31" i="7" s="1"/>
  <c r="I691" i="7"/>
  <c r="C690" i="7"/>
  <c r="E689" i="7"/>
  <c r="K692" i="7" l="1"/>
  <c r="M691" i="7"/>
  <c r="E690" i="7"/>
  <c r="C691" i="7"/>
  <c r="I692" i="7"/>
  <c r="V31" i="7" s="1"/>
  <c r="G693" i="7"/>
  <c r="W31" i="7" l="1"/>
  <c r="M27" i="9"/>
  <c r="P27" i="9"/>
  <c r="V27" i="9" s="1"/>
  <c r="M692" i="7"/>
  <c r="K693" i="7"/>
  <c r="G694" i="7"/>
  <c r="I693" i="7"/>
  <c r="C692" i="7"/>
  <c r="P31" i="7" s="1"/>
  <c r="E691" i="7"/>
  <c r="O27" i="9" l="1"/>
  <c r="U27" i="9" s="1"/>
  <c r="S27" i="9"/>
  <c r="AA53" i="9"/>
  <c r="K694" i="7"/>
  <c r="M693" i="7"/>
  <c r="E692" i="7"/>
  <c r="Q31" i="7" s="1"/>
  <c r="C693" i="7"/>
  <c r="I694" i="7"/>
  <c r="G695" i="7"/>
  <c r="AA55" i="9" l="1"/>
  <c r="AA57" i="9"/>
  <c r="R31" i="7"/>
  <c r="L27" i="9"/>
  <c r="R27" i="9" s="1"/>
  <c r="K695" i="7"/>
  <c r="M694" i="7"/>
  <c r="C694" i="7"/>
  <c r="E693" i="7"/>
  <c r="G696" i="7"/>
  <c r="I695" i="7"/>
  <c r="AA54" i="9" l="1"/>
  <c r="K696" i="7"/>
  <c r="M695" i="7"/>
  <c r="I696" i="7"/>
  <c r="G697" i="7"/>
  <c r="E694" i="7"/>
  <c r="C695" i="7"/>
  <c r="M696" i="7" l="1"/>
  <c r="K697" i="7"/>
  <c r="G698" i="7"/>
  <c r="I697" i="7"/>
  <c r="C696" i="7"/>
  <c r="E695" i="7"/>
  <c r="K698" i="7" l="1"/>
  <c r="M697" i="7"/>
  <c r="E696" i="7"/>
  <c r="C697" i="7"/>
  <c r="I698" i="7"/>
  <c r="G699" i="7"/>
  <c r="K699" i="7" l="1"/>
  <c r="M698" i="7"/>
  <c r="G700" i="7"/>
  <c r="I699" i="7"/>
  <c r="C698" i="7"/>
  <c r="E697" i="7"/>
  <c r="K700" i="7" l="1"/>
  <c r="M699" i="7"/>
  <c r="E698" i="7"/>
  <c r="C699" i="7"/>
  <c r="I700" i="7"/>
  <c r="G701" i="7"/>
  <c r="M700" i="7" l="1"/>
  <c r="K701" i="7"/>
  <c r="G702" i="7"/>
  <c r="I701" i="7"/>
  <c r="C700" i="7"/>
  <c r="E699" i="7"/>
  <c r="K702" i="7" l="1"/>
  <c r="M701" i="7"/>
  <c r="E700" i="7"/>
  <c r="C701" i="7"/>
  <c r="I702" i="7"/>
  <c r="G703" i="7"/>
  <c r="K703" i="7" l="1"/>
  <c r="M702" i="7"/>
  <c r="G704" i="7"/>
  <c r="I703" i="7"/>
  <c r="C702" i="7"/>
  <c r="E701" i="7"/>
  <c r="K704" i="7" l="1"/>
  <c r="M703" i="7"/>
  <c r="E702" i="7"/>
  <c r="C703" i="7"/>
  <c r="I704" i="7"/>
  <c r="G705" i="7"/>
  <c r="M704" i="7" l="1"/>
  <c r="K705" i="7"/>
  <c r="G706" i="7"/>
  <c r="I705" i="7"/>
  <c r="C704" i="7"/>
  <c r="E703" i="7"/>
  <c r="K706" i="7" l="1"/>
  <c r="M705" i="7"/>
  <c r="E704" i="7"/>
  <c r="C705" i="7"/>
  <c r="I706" i="7"/>
  <c r="G707" i="7"/>
  <c r="K707" i="7" l="1"/>
  <c r="M706" i="7"/>
  <c r="G708" i="7"/>
  <c r="I707" i="7"/>
  <c r="C706" i="7"/>
  <c r="E705" i="7"/>
  <c r="K708" i="7" l="1"/>
  <c r="M707" i="7"/>
  <c r="E706" i="7"/>
  <c r="C707" i="7"/>
  <c r="I708" i="7"/>
  <c r="G709" i="7"/>
  <c r="M708" i="7" l="1"/>
  <c r="K709" i="7"/>
  <c r="G710" i="7"/>
  <c r="I709" i="7"/>
  <c r="C708" i="7"/>
  <c r="E707" i="7"/>
  <c r="K710" i="7" l="1"/>
  <c r="M709" i="7"/>
  <c r="I710" i="7"/>
  <c r="G711" i="7"/>
  <c r="E708" i="7"/>
  <c r="C709" i="7"/>
  <c r="K711" i="7" l="1"/>
  <c r="M710" i="7"/>
  <c r="C710" i="7"/>
  <c r="E709" i="7"/>
  <c r="G712" i="7"/>
  <c r="I711" i="7"/>
  <c r="K712" i="7" l="1"/>
  <c r="M711" i="7"/>
  <c r="I712" i="7"/>
  <c r="G713" i="7"/>
  <c r="E710" i="7"/>
  <c r="C711" i="7"/>
  <c r="M712" i="7" l="1"/>
  <c r="K713" i="7"/>
  <c r="C712" i="7"/>
  <c r="E711" i="7"/>
  <c r="G714" i="7"/>
  <c r="I713" i="7"/>
  <c r="K714" i="7" l="1"/>
  <c r="M713" i="7"/>
  <c r="I714" i="7"/>
  <c r="G715" i="7"/>
  <c r="E712" i="7"/>
  <c r="C713" i="7"/>
  <c r="K715" i="7" l="1"/>
  <c r="M714" i="7"/>
  <c r="C714" i="7"/>
  <c r="E713" i="7"/>
  <c r="G716" i="7"/>
  <c r="I715" i="7"/>
  <c r="K716" i="7" l="1"/>
  <c r="M715" i="7"/>
  <c r="I716" i="7"/>
  <c r="G717" i="7"/>
  <c r="E714" i="7"/>
  <c r="C715" i="7"/>
  <c r="M716" i="7" l="1"/>
  <c r="K717" i="7"/>
  <c r="G718" i="7"/>
  <c r="I717" i="7"/>
  <c r="C716" i="7"/>
  <c r="E715" i="7"/>
  <c r="K718" i="7" l="1"/>
  <c r="M717" i="7"/>
  <c r="E716" i="7"/>
  <c r="C717" i="7"/>
  <c r="I718" i="7"/>
  <c r="G719" i="7"/>
  <c r="K719" i="7" l="1"/>
  <c r="M718" i="7"/>
  <c r="G720" i="7"/>
  <c r="I719" i="7"/>
  <c r="C718" i="7"/>
  <c r="E717" i="7"/>
  <c r="K720" i="7" l="1"/>
  <c r="M719" i="7"/>
  <c r="E718" i="7"/>
  <c r="C719" i="7"/>
  <c r="I720" i="7"/>
  <c r="G721" i="7"/>
  <c r="M720" i="7" l="1"/>
  <c r="K721" i="7"/>
  <c r="G722" i="7"/>
  <c r="U32" i="7" s="1"/>
  <c r="I721" i="7"/>
  <c r="C720" i="7"/>
  <c r="E719" i="7"/>
  <c r="K722" i="7" l="1"/>
  <c r="M721" i="7"/>
  <c r="E720" i="7"/>
  <c r="C721" i="7"/>
  <c r="I722" i="7"/>
  <c r="V32" i="7" s="1"/>
  <c r="G723" i="7"/>
  <c r="W32" i="7" l="1"/>
  <c r="M28" i="9"/>
  <c r="P28" i="9"/>
  <c r="V28" i="9" s="1"/>
  <c r="K723" i="7"/>
  <c r="M722" i="7"/>
  <c r="G724" i="7"/>
  <c r="I723" i="7"/>
  <c r="C722" i="7"/>
  <c r="P32" i="7" s="1"/>
  <c r="E721" i="7"/>
  <c r="S28" i="9" l="1"/>
  <c r="O28" i="9"/>
  <c r="U28" i="9" s="1"/>
  <c r="AB53" i="9"/>
  <c r="K724" i="7"/>
  <c r="M723" i="7"/>
  <c r="E722" i="7"/>
  <c r="Q32" i="7" s="1"/>
  <c r="C723" i="7"/>
  <c r="I724" i="7"/>
  <c r="G725" i="7"/>
  <c r="AB57" i="9" l="1"/>
  <c r="AB55" i="9"/>
  <c r="L28" i="9"/>
  <c r="R28" i="9" s="1"/>
  <c r="R32" i="7"/>
  <c r="M724" i="7"/>
  <c r="K725" i="7"/>
  <c r="C724" i="7"/>
  <c r="E723" i="7"/>
  <c r="G726" i="7"/>
  <c r="I725" i="7"/>
  <c r="AB54" i="9" l="1"/>
  <c r="K726" i="7"/>
  <c r="M725" i="7"/>
  <c r="I726" i="7"/>
  <c r="G727" i="7"/>
  <c r="E724" i="7"/>
  <c r="C725" i="7"/>
  <c r="K727" i="7" l="1"/>
  <c r="M726" i="7"/>
  <c r="C726" i="7"/>
  <c r="E725" i="7"/>
  <c r="G728" i="7"/>
  <c r="I727" i="7"/>
  <c r="K728" i="7" l="1"/>
  <c r="M727" i="7"/>
  <c r="I728" i="7"/>
  <c r="G729" i="7"/>
  <c r="E726" i="7"/>
  <c r="C727" i="7"/>
  <c r="M728" i="7" l="1"/>
  <c r="K729" i="7"/>
  <c r="C728" i="7"/>
  <c r="E727" i="7"/>
  <c r="G730" i="7"/>
  <c r="I729" i="7"/>
  <c r="K730" i="7" l="1"/>
  <c r="M729" i="7"/>
  <c r="I730" i="7"/>
  <c r="G731" i="7"/>
  <c r="E728" i="7"/>
  <c r="C729" i="7"/>
  <c r="K731" i="7" l="1"/>
  <c r="M730" i="7"/>
  <c r="C730" i="7"/>
  <c r="E729" i="7"/>
  <c r="G732" i="7"/>
  <c r="G733" i="7" s="1"/>
  <c r="G734" i="7" s="1"/>
  <c r="G735" i="7" s="1"/>
  <c r="G736" i="7" s="1"/>
  <c r="G737" i="7" s="1"/>
  <c r="G738" i="7" s="1"/>
  <c r="G739" i="7" s="1"/>
  <c r="G740" i="7" s="1"/>
  <c r="G741" i="7" s="1"/>
  <c r="G742" i="7" s="1"/>
  <c r="G743" i="7" s="1"/>
  <c r="G744" i="7" s="1"/>
  <c r="G745" i="7" s="1"/>
  <c r="G746" i="7" s="1"/>
  <c r="G747" i="7" s="1"/>
  <c r="G748" i="7" s="1"/>
  <c r="G749" i="7" s="1"/>
  <c r="G750" i="7" s="1"/>
  <c r="G751" i="7" s="1"/>
  <c r="G752" i="7" s="1"/>
  <c r="I731" i="7"/>
  <c r="U33" i="7" l="1"/>
  <c r="G753" i="7"/>
  <c r="G754" i="7" s="1"/>
  <c r="G755" i="7" s="1"/>
  <c r="G756" i="7" s="1"/>
  <c r="G757" i="7" s="1"/>
  <c r="G758" i="7" s="1"/>
  <c r="G759" i="7" s="1"/>
  <c r="G760" i="7" s="1"/>
  <c r="G761" i="7" s="1"/>
  <c r="G762" i="7" s="1"/>
  <c r="G763" i="7" s="1"/>
  <c r="G764" i="7" s="1"/>
  <c r="G765" i="7" s="1"/>
  <c r="G766" i="7" s="1"/>
  <c r="G767" i="7" s="1"/>
  <c r="G768" i="7" s="1"/>
  <c r="G769" i="7" s="1"/>
  <c r="G770" i="7" s="1"/>
  <c r="G771" i="7" s="1"/>
  <c r="G772" i="7" s="1"/>
  <c r="G773" i="7" s="1"/>
  <c r="G774" i="7" s="1"/>
  <c r="G775" i="7" s="1"/>
  <c r="G776" i="7" s="1"/>
  <c r="G777" i="7" s="1"/>
  <c r="G778" i="7" s="1"/>
  <c r="G779" i="7" s="1"/>
  <c r="G780" i="7" s="1"/>
  <c r="G781" i="7" s="1"/>
  <c r="G782" i="7" s="1"/>
  <c r="K732" i="7"/>
  <c r="M731" i="7"/>
  <c r="I732" i="7"/>
  <c r="E730" i="7"/>
  <c r="C731" i="7"/>
  <c r="G783" i="7" l="1"/>
  <c r="G784" i="7" s="1"/>
  <c r="G785" i="7" s="1"/>
  <c r="G786" i="7" s="1"/>
  <c r="G787" i="7" s="1"/>
  <c r="G788" i="7" s="1"/>
  <c r="G789" i="7" s="1"/>
  <c r="G790" i="7" s="1"/>
  <c r="G791" i="7" s="1"/>
  <c r="G792" i="7" s="1"/>
  <c r="G793" i="7" s="1"/>
  <c r="G794" i="7" s="1"/>
  <c r="G795" i="7" s="1"/>
  <c r="G796" i="7" s="1"/>
  <c r="G797" i="7" s="1"/>
  <c r="G798" i="7" s="1"/>
  <c r="G799" i="7" s="1"/>
  <c r="G800" i="7" s="1"/>
  <c r="G801" i="7" s="1"/>
  <c r="G802" i="7" s="1"/>
  <c r="G803" i="7" s="1"/>
  <c r="G804" i="7" s="1"/>
  <c r="G805" i="7" s="1"/>
  <c r="G806" i="7" s="1"/>
  <c r="G807" i="7" s="1"/>
  <c r="G808" i="7" s="1"/>
  <c r="G809" i="7" s="1"/>
  <c r="G810" i="7" s="1"/>
  <c r="G811" i="7" s="1"/>
  <c r="G812" i="7" s="1"/>
  <c r="U34" i="7"/>
  <c r="W12" i="7"/>
  <c r="I733" i="7"/>
  <c r="I734" i="7" s="1"/>
  <c r="I735" i="7" s="1"/>
  <c r="I736" i="7" s="1"/>
  <c r="I737" i="7" s="1"/>
  <c r="I738" i="7" s="1"/>
  <c r="I739" i="7" s="1"/>
  <c r="I740" i="7" s="1"/>
  <c r="I741" i="7" s="1"/>
  <c r="I742" i="7" s="1"/>
  <c r="I743" i="7" s="1"/>
  <c r="I744" i="7" s="1"/>
  <c r="I745" i="7" s="1"/>
  <c r="I746" i="7" s="1"/>
  <c r="I747" i="7" s="1"/>
  <c r="I748" i="7" s="1"/>
  <c r="I749" i="7" s="1"/>
  <c r="I750" i="7" s="1"/>
  <c r="I751" i="7" s="1"/>
  <c r="I752" i="7" s="1"/>
  <c r="M732" i="7"/>
  <c r="C732" i="7"/>
  <c r="C733" i="7" s="1"/>
  <c r="E731" i="7"/>
  <c r="G813" i="7" l="1"/>
  <c r="G814" i="7" s="1"/>
  <c r="G815" i="7" s="1"/>
  <c r="G816" i="7" s="1"/>
  <c r="G817" i="7" s="1"/>
  <c r="G818" i="7" s="1"/>
  <c r="G819" i="7" s="1"/>
  <c r="G820" i="7" s="1"/>
  <c r="G821" i="7" s="1"/>
  <c r="G822" i="7" s="1"/>
  <c r="G823" i="7" s="1"/>
  <c r="G824" i="7" s="1"/>
  <c r="G825" i="7" s="1"/>
  <c r="G826" i="7" s="1"/>
  <c r="G827" i="7" s="1"/>
  <c r="G828" i="7" s="1"/>
  <c r="G829" i="7" s="1"/>
  <c r="G830" i="7" s="1"/>
  <c r="G831" i="7" s="1"/>
  <c r="G832" i="7" s="1"/>
  <c r="G833" i="7" s="1"/>
  <c r="G834" i="7" s="1"/>
  <c r="G835" i="7" s="1"/>
  <c r="G836" i="7" s="1"/>
  <c r="G837" i="7" s="1"/>
  <c r="G838" i="7" s="1"/>
  <c r="G839" i="7" s="1"/>
  <c r="G840" i="7" s="1"/>
  <c r="G841" i="7" s="1"/>
  <c r="G842" i="7" s="1"/>
  <c r="U35" i="7"/>
  <c r="V33" i="7"/>
  <c r="I753" i="7"/>
  <c r="I754" i="7" s="1"/>
  <c r="I755" i="7" s="1"/>
  <c r="I756" i="7" s="1"/>
  <c r="I757" i="7" s="1"/>
  <c r="I758" i="7" s="1"/>
  <c r="I759" i="7" s="1"/>
  <c r="I760" i="7" s="1"/>
  <c r="I761" i="7" s="1"/>
  <c r="I762" i="7" s="1"/>
  <c r="I763" i="7" s="1"/>
  <c r="I764" i="7" s="1"/>
  <c r="I765" i="7" s="1"/>
  <c r="I766" i="7" s="1"/>
  <c r="I767" i="7" s="1"/>
  <c r="I768" i="7" s="1"/>
  <c r="I769" i="7" s="1"/>
  <c r="I770" i="7" s="1"/>
  <c r="I771" i="7" s="1"/>
  <c r="I772" i="7" s="1"/>
  <c r="I773" i="7" s="1"/>
  <c r="I774" i="7" s="1"/>
  <c r="I775" i="7" s="1"/>
  <c r="I776" i="7" s="1"/>
  <c r="I777" i="7" s="1"/>
  <c r="I778" i="7" s="1"/>
  <c r="I779" i="7" s="1"/>
  <c r="I780" i="7" s="1"/>
  <c r="I781" i="7" s="1"/>
  <c r="I782" i="7" s="1"/>
  <c r="C734" i="7"/>
  <c r="E732" i="7"/>
  <c r="E733" i="7" s="1"/>
  <c r="G843" i="7" l="1"/>
  <c r="G844" i="7" s="1"/>
  <c r="G845" i="7" s="1"/>
  <c r="G846" i="7" s="1"/>
  <c r="G847" i="7" s="1"/>
  <c r="G848" i="7" s="1"/>
  <c r="G849" i="7" s="1"/>
  <c r="G850" i="7" s="1"/>
  <c r="G851" i="7" s="1"/>
  <c r="G852" i="7" s="1"/>
  <c r="G853" i="7" s="1"/>
  <c r="G854" i="7" s="1"/>
  <c r="G855" i="7" s="1"/>
  <c r="G856" i="7" s="1"/>
  <c r="G857" i="7" s="1"/>
  <c r="G858" i="7" s="1"/>
  <c r="G859" i="7" s="1"/>
  <c r="G860" i="7" s="1"/>
  <c r="G861" i="7" s="1"/>
  <c r="G862" i="7" s="1"/>
  <c r="G863" i="7" s="1"/>
  <c r="G864" i="7" s="1"/>
  <c r="G865" i="7" s="1"/>
  <c r="G866" i="7" s="1"/>
  <c r="G867" i="7" s="1"/>
  <c r="G868" i="7" s="1"/>
  <c r="G869" i="7" s="1"/>
  <c r="G870" i="7" s="1"/>
  <c r="G871" i="7" s="1"/>
  <c r="G872" i="7" s="1"/>
  <c r="U36" i="7"/>
  <c r="W33" i="7"/>
  <c r="M29" i="9"/>
  <c r="V34" i="7"/>
  <c r="I783" i="7"/>
  <c r="I784" i="7" s="1"/>
  <c r="I785" i="7" s="1"/>
  <c r="I786" i="7" s="1"/>
  <c r="I787" i="7" s="1"/>
  <c r="I788" i="7" s="1"/>
  <c r="I789" i="7" s="1"/>
  <c r="I790" i="7" s="1"/>
  <c r="I791" i="7" s="1"/>
  <c r="I792" i="7" s="1"/>
  <c r="I793" i="7" s="1"/>
  <c r="I794" i="7" s="1"/>
  <c r="I795" i="7" s="1"/>
  <c r="I796" i="7" s="1"/>
  <c r="I797" i="7" s="1"/>
  <c r="I798" i="7" s="1"/>
  <c r="I799" i="7" s="1"/>
  <c r="I800" i="7" s="1"/>
  <c r="I801" i="7" s="1"/>
  <c r="I802" i="7" s="1"/>
  <c r="I803" i="7" s="1"/>
  <c r="I804" i="7" s="1"/>
  <c r="I805" i="7" s="1"/>
  <c r="I806" i="7" s="1"/>
  <c r="I807" i="7" s="1"/>
  <c r="I808" i="7" s="1"/>
  <c r="I809" i="7" s="1"/>
  <c r="I810" i="7" s="1"/>
  <c r="I811" i="7" s="1"/>
  <c r="I812" i="7" s="1"/>
  <c r="C735" i="7"/>
  <c r="C736" i="7" s="1"/>
  <c r="C737" i="7" s="1"/>
  <c r="C738" i="7" s="1"/>
  <c r="E734" i="7"/>
  <c r="E735" i="7" l="1"/>
  <c r="E736" i="7" s="1"/>
  <c r="E737" i="7" s="1"/>
  <c r="G873" i="7"/>
  <c r="G874" i="7" s="1"/>
  <c r="G875" i="7" s="1"/>
  <c r="G876" i="7" s="1"/>
  <c r="G877" i="7" s="1"/>
  <c r="G878" i="7" s="1"/>
  <c r="G879" i="7" s="1"/>
  <c r="G880" i="7" s="1"/>
  <c r="G881" i="7" s="1"/>
  <c r="G882" i="7" s="1"/>
  <c r="G883" i="7" s="1"/>
  <c r="G884" i="7" s="1"/>
  <c r="G885" i="7" s="1"/>
  <c r="G886" i="7" s="1"/>
  <c r="G887" i="7" s="1"/>
  <c r="G888" i="7" s="1"/>
  <c r="G889" i="7" s="1"/>
  <c r="G890" i="7" s="1"/>
  <c r="G891" i="7" s="1"/>
  <c r="G892" i="7" s="1"/>
  <c r="G893" i="7" s="1"/>
  <c r="G894" i="7" s="1"/>
  <c r="G895" i="7" s="1"/>
  <c r="G896" i="7" s="1"/>
  <c r="G897" i="7" s="1"/>
  <c r="G898" i="7" s="1"/>
  <c r="G899" i="7" s="1"/>
  <c r="G900" i="7" s="1"/>
  <c r="G901" i="7" s="1"/>
  <c r="G902" i="7" s="1"/>
  <c r="U37" i="7"/>
  <c r="W34" i="7"/>
  <c r="M30" i="9"/>
  <c r="O29" i="9"/>
  <c r="U29" i="9" s="1"/>
  <c r="S29" i="9"/>
  <c r="V35" i="7"/>
  <c r="I813" i="7"/>
  <c r="I814" i="7" s="1"/>
  <c r="I815" i="7" s="1"/>
  <c r="I816" i="7" s="1"/>
  <c r="I817" i="7" s="1"/>
  <c r="I818" i="7" s="1"/>
  <c r="I819" i="7" s="1"/>
  <c r="I820" i="7" s="1"/>
  <c r="I821" i="7" s="1"/>
  <c r="I822" i="7" s="1"/>
  <c r="I823" i="7" s="1"/>
  <c r="I824" i="7" s="1"/>
  <c r="I825" i="7" s="1"/>
  <c r="I826" i="7" s="1"/>
  <c r="I827" i="7" s="1"/>
  <c r="I828" i="7" s="1"/>
  <c r="I829" i="7" s="1"/>
  <c r="I830" i="7" s="1"/>
  <c r="I831" i="7" s="1"/>
  <c r="I832" i="7" s="1"/>
  <c r="I833" i="7" s="1"/>
  <c r="I834" i="7" s="1"/>
  <c r="I835" i="7" s="1"/>
  <c r="I836" i="7" s="1"/>
  <c r="I837" i="7" s="1"/>
  <c r="I838" i="7" s="1"/>
  <c r="I839" i="7" s="1"/>
  <c r="I840" i="7" s="1"/>
  <c r="I841" i="7" s="1"/>
  <c r="I842" i="7" s="1"/>
  <c r="E738" i="7"/>
  <c r="C739" i="7"/>
  <c r="U38" i="7" l="1"/>
  <c r="G903" i="7"/>
  <c r="G904" i="7" s="1"/>
  <c r="G905" i="7" s="1"/>
  <c r="G906" i="7" s="1"/>
  <c r="G907" i="7" s="1"/>
  <c r="G908" i="7" s="1"/>
  <c r="G909" i="7" s="1"/>
  <c r="G910" i="7" s="1"/>
  <c r="G911" i="7" s="1"/>
  <c r="G912" i="7" s="1"/>
  <c r="G913" i="7" s="1"/>
  <c r="G914" i="7" s="1"/>
  <c r="G915" i="7" s="1"/>
  <c r="G916" i="7" s="1"/>
  <c r="G917" i="7" s="1"/>
  <c r="G918" i="7" s="1"/>
  <c r="G919" i="7" s="1"/>
  <c r="G920" i="7" s="1"/>
  <c r="G921" i="7" s="1"/>
  <c r="G922" i="7" s="1"/>
  <c r="G923" i="7" s="1"/>
  <c r="G924" i="7" s="1"/>
  <c r="G925" i="7" s="1"/>
  <c r="G926" i="7" s="1"/>
  <c r="G927" i="7" s="1"/>
  <c r="G928" i="7" s="1"/>
  <c r="G929" i="7" s="1"/>
  <c r="G930" i="7" s="1"/>
  <c r="G931" i="7" s="1"/>
  <c r="G932" i="7" s="1"/>
  <c r="AC55" i="9"/>
  <c r="AC57" i="9"/>
  <c r="O30" i="9"/>
  <c r="U30" i="9" s="1"/>
  <c r="S30" i="9"/>
  <c r="W35" i="7"/>
  <c r="M31" i="9"/>
  <c r="K5" i="9"/>
  <c r="V36" i="7"/>
  <c r="I843" i="7"/>
  <c r="I844" i="7" s="1"/>
  <c r="I845" i="7" s="1"/>
  <c r="I846" i="7" s="1"/>
  <c r="I847" i="7" s="1"/>
  <c r="I848" i="7" s="1"/>
  <c r="I849" i="7" s="1"/>
  <c r="I850" i="7" s="1"/>
  <c r="I851" i="7" s="1"/>
  <c r="I852" i="7" s="1"/>
  <c r="I853" i="7" s="1"/>
  <c r="I854" i="7" s="1"/>
  <c r="I855" i="7" s="1"/>
  <c r="I856" i="7" s="1"/>
  <c r="I857" i="7" s="1"/>
  <c r="I858" i="7" s="1"/>
  <c r="I859" i="7" s="1"/>
  <c r="I860" i="7" s="1"/>
  <c r="I861" i="7" s="1"/>
  <c r="I862" i="7" s="1"/>
  <c r="I863" i="7" s="1"/>
  <c r="I864" i="7" s="1"/>
  <c r="I865" i="7" s="1"/>
  <c r="I866" i="7" s="1"/>
  <c r="I867" i="7" s="1"/>
  <c r="I868" i="7" s="1"/>
  <c r="I869" i="7" s="1"/>
  <c r="I870" i="7" s="1"/>
  <c r="I871" i="7" s="1"/>
  <c r="I872" i="7" s="1"/>
  <c r="E739" i="7"/>
  <c r="C740" i="7"/>
  <c r="G933" i="7" l="1"/>
  <c r="G934" i="7" s="1"/>
  <c r="G935" i="7" s="1"/>
  <c r="G936" i="7" s="1"/>
  <c r="G937" i="7" s="1"/>
  <c r="G938" i="7" s="1"/>
  <c r="G939" i="7" s="1"/>
  <c r="G940" i="7" s="1"/>
  <c r="G941" i="7" s="1"/>
  <c r="G942" i="7" s="1"/>
  <c r="G943" i="7" s="1"/>
  <c r="G944" i="7" s="1"/>
  <c r="G945" i="7" s="1"/>
  <c r="G946" i="7" s="1"/>
  <c r="G947" i="7" s="1"/>
  <c r="G948" i="7" s="1"/>
  <c r="G949" i="7" s="1"/>
  <c r="G950" i="7" s="1"/>
  <c r="G951" i="7" s="1"/>
  <c r="G952" i="7" s="1"/>
  <c r="G953" i="7" s="1"/>
  <c r="G954" i="7" s="1"/>
  <c r="G955" i="7" s="1"/>
  <c r="G956" i="7" s="1"/>
  <c r="G957" i="7" s="1"/>
  <c r="G958" i="7" s="1"/>
  <c r="G959" i="7" s="1"/>
  <c r="G960" i="7" s="1"/>
  <c r="G961" i="7" s="1"/>
  <c r="G962" i="7" s="1"/>
  <c r="U39" i="7"/>
  <c r="AD55" i="9"/>
  <c r="AD57" i="9"/>
  <c r="O31" i="9"/>
  <c r="U31" i="9" s="1"/>
  <c r="AE57" i="9" s="1"/>
  <c r="S31" i="9"/>
  <c r="W36" i="7"/>
  <c r="M32" i="9"/>
  <c r="N5" i="9"/>
  <c r="T5" i="9" s="1"/>
  <c r="Q5" i="9"/>
  <c r="V37" i="7"/>
  <c r="I873" i="7"/>
  <c r="I874" i="7" s="1"/>
  <c r="I875" i="7" s="1"/>
  <c r="I876" i="7" s="1"/>
  <c r="I877" i="7" s="1"/>
  <c r="I878" i="7" s="1"/>
  <c r="I879" i="7" s="1"/>
  <c r="I880" i="7" s="1"/>
  <c r="I881" i="7" s="1"/>
  <c r="I882" i="7" s="1"/>
  <c r="I883" i="7" s="1"/>
  <c r="I884" i="7" s="1"/>
  <c r="I885" i="7" s="1"/>
  <c r="I886" i="7" s="1"/>
  <c r="I887" i="7" s="1"/>
  <c r="I888" i="7" s="1"/>
  <c r="I889" i="7" s="1"/>
  <c r="I890" i="7" s="1"/>
  <c r="I891" i="7" s="1"/>
  <c r="I892" i="7" s="1"/>
  <c r="I893" i="7" s="1"/>
  <c r="I894" i="7" s="1"/>
  <c r="I895" i="7" s="1"/>
  <c r="I896" i="7" s="1"/>
  <c r="I897" i="7" s="1"/>
  <c r="I898" i="7" s="1"/>
  <c r="I899" i="7" s="1"/>
  <c r="I900" i="7" s="1"/>
  <c r="I901" i="7" s="1"/>
  <c r="I902" i="7" s="1"/>
  <c r="C741" i="7"/>
  <c r="E740" i="7"/>
  <c r="K7" i="9"/>
  <c r="K6" i="9"/>
  <c r="G963" i="7" l="1"/>
  <c r="G964" i="7" s="1"/>
  <c r="G965" i="7" s="1"/>
  <c r="G966" i="7" s="1"/>
  <c r="G967" i="7" s="1"/>
  <c r="G968" i="7" s="1"/>
  <c r="G969" i="7" s="1"/>
  <c r="G970" i="7" s="1"/>
  <c r="G971" i="7" s="1"/>
  <c r="G972" i="7" s="1"/>
  <c r="G973" i="7" s="1"/>
  <c r="G974" i="7" s="1"/>
  <c r="G975" i="7" s="1"/>
  <c r="G976" i="7" s="1"/>
  <c r="G977" i="7" s="1"/>
  <c r="G978" i="7" s="1"/>
  <c r="G979" i="7" s="1"/>
  <c r="G980" i="7" s="1"/>
  <c r="G981" i="7" s="1"/>
  <c r="G982" i="7" s="1"/>
  <c r="G983" i="7" s="1"/>
  <c r="G984" i="7" s="1"/>
  <c r="G985" i="7" s="1"/>
  <c r="G986" i="7" s="1"/>
  <c r="G987" i="7" s="1"/>
  <c r="G988" i="7" s="1"/>
  <c r="G989" i="7" s="1"/>
  <c r="G990" i="7" s="1"/>
  <c r="G991" i="7" s="1"/>
  <c r="G992" i="7" s="1"/>
  <c r="U40" i="7"/>
  <c r="W37" i="7"/>
  <c r="M33" i="9"/>
  <c r="O32" i="9"/>
  <c r="U32" i="9" s="1"/>
  <c r="S32" i="9"/>
  <c r="AF55" i="9"/>
  <c r="AE55" i="9"/>
  <c r="Q6" i="9"/>
  <c r="F58" i="9" s="1"/>
  <c r="N6" i="9"/>
  <c r="T6" i="9" s="1"/>
  <c r="F56" i="9" s="1"/>
  <c r="N7" i="9"/>
  <c r="Q7" i="9"/>
  <c r="E58" i="9"/>
  <c r="E56" i="9"/>
  <c r="V38" i="7"/>
  <c r="I903" i="7"/>
  <c r="I904" i="7" s="1"/>
  <c r="I905" i="7" s="1"/>
  <c r="I906" i="7" s="1"/>
  <c r="I907" i="7" s="1"/>
  <c r="I908" i="7" s="1"/>
  <c r="I909" i="7" s="1"/>
  <c r="I910" i="7" s="1"/>
  <c r="I911" i="7" s="1"/>
  <c r="I912" i="7" s="1"/>
  <c r="I913" i="7" s="1"/>
  <c r="I914" i="7" s="1"/>
  <c r="I915" i="7" s="1"/>
  <c r="I916" i="7" s="1"/>
  <c r="I917" i="7" s="1"/>
  <c r="I918" i="7" s="1"/>
  <c r="I919" i="7" s="1"/>
  <c r="I920" i="7" s="1"/>
  <c r="I921" i="7" s="1"/>
  <c r="I922" i="7" s="1"/>
  <c r="I923" i="7" s="1"/>
  <c r="I924" i="7" s="1"/>
  <c r="I925" i="7" s="1"/>
  <c r="I926" i="7" s="1"/>
  <c r="I927" i="7" s="1"/>
  <c r="I928" i="7" s="1"/>
  <c r="I929" i="7" s="1"/>
  <c r="I930" i="7" s="1"/>
  <c r="I931" i="7" s="1"/>
  <c r="I932" i="7" s="1"/>
  <c r="C742" i="7"/>
  <c r="E741" i="7"/>
  <c r="G993" i="7" l="1"/>
  <c r="G994" i="7" s="1"/>
  <c r="G995" i="7" s="1"/>
  <c r="G996" i="7" s="1"/>
  <c r="G997" i="7" s="1"/>
  <c r="G998" i="7" s="1"/>
  <c r="G999" i="7" s="1"/>
  <c r="G1000" i="7" s="1"/>
  <c r="G1001" i="7" s="1"/>
  <c r="G1002" i="7" s="1"/>
  <c r="G1003" i="7" s="1"/>
  <c r="G1004" i="7" s="1"/>
  <c r="G1005" i="7" s="1"/>
  <c r="G1006" i="7" s="1"/>
  <c r="G1007" i="7" s="1"/>
  <c r="G1008" i="7" s="1"/>
  <c r="G1009" i="7" s="1"/>
  <c r="G1010" i="7" s="1"/>
  <c r="G1011" i="7" s="1"/>
  <c r="G1012" i="7" s="1"/>
  <c r="G1013" i="7" s="1"/>
  <c r="G1014" i="7" s="1"/>
  <c r="G1015" i="7" s="1"/>
  <c r="G1016" i="7" s="1"/>
  <c r="G1017" i="7" s="1"/>
  <c r="G1018" i="7" s="1"/>
  <c r="G1019" i="7" s="1"/>
  <c r="G1020" i="7" s="1"/>
  <c r="G1021" i="7" s="1"/>
  <c r="G1022" i="7" s="1"/>
  <c r="U41" i="7"/>
  <c r="O33" i="9"/>
  <c r="U33" i="9" s="1"/>
  <c r="S33" i="9"/>
  <c r="W38" i="7"/>
  <c r="M34" i="9"/>
  <c r="AG55" i="9"/>
  <c r="AF57" i="9"/>
  <c r="T7" i="9"/>
  <c r="G56" i="9" s="1"/>
  <c r="F59" i="9"/>
  <c r="F61" i="9" s="1"/>
  <c r="K8" i="9"/>
  <c r="G58" i="9"/>
  <c r="E59" i="9"/>
  <c r="V39" i="7"/>
  <c r="I933" i="7"/>
  <c r="I934" i="7" s="1"/>
  <c r="I935" i="7" s="1"/>
  <c r="I936" i="7" s="1"/>
  <c r="I937" i="7" s="1"/>
  <c r="I938" i="7" s="1"/>
  <c r="I939" i="7" s="1"/>
  <c r="I940" i="7" s="1"/>
  <c r="I941" i="7" s="1"/>
  <c r="I942" i="7" s="1"/>
  <c r="I943" i="7" s="1"/>
  <c r="I944" i="7" s="1"/>
  <c r="I945" i="7" s="1"/>
  <c r="I946" i="7" s="1"/>
  <c r="I947" i="7" s="1"/>
  <c r="I948" i="7" s="1"/>
  <c r="I949" i="7" s="1"/>
  <c r="I950" i="7" s="1"/>
  <c r="I951" i="7" s="1"/>
  <c r="I952" i="7" s="1"/>
  <c r="I953" i="7" s="1"/>
  <c r="I954" i="7" s="1"/>
  <c r="I955" i="7" s="1"/>
  <c r="I956" i="7" s="1"/>
  <c r="I957" i="7" s="1"/>
  <c r="I958" i="7" s="1"/>
  <c r="I959" i="7" s="1"/>
  <c r="I960" i="7" s="1"/>
  <c r="I961" i="7" s="1"/>
  <c r="I962" i="7" s="1"/>
  <c r="C743" i="7"/>
  <c r="E742" i="7"/>
  <c r="G1023" i="7" l="1"/>
  <c r="G1024" i="7" s="1"/>
  <c r="G1025" i="7" s="1"/>
  <c r="G1026" i="7" s="1"/>
  <c r="G1027" i="7" s="1"/>
  <c r="G1028" i="7" s="1"/>
  <c r="G1029" i="7" s="1"/>
  <c r="G1030" i="7" s="1"/>
  <c r="G1031" i="7" s="1"/>
  <c r="G1032" i="7" s="1"/>
  <c r="G1033" i="7" s="1"/>
  <c r="G1034" i="7" s="1"/>
  <c r="G1035" i="7" s="1"/>
  <c r="G1036" i="7" s="1"/>
  <c r="G1037" i="7" s="1"/>
  <c r="G1038" i="7" s="1"/>
  <c r="G1039" i="7" s="1"/>
  <c r="G1040" i="7" s="1"/>
  <c r="G1041" i="7" s="1"/>
  <c r="G1042" i="7" s="1"/>
  <c r="G1043" i="7" s="1"/>
  <c r="G1044" i="7" s="1"/>
  <c r="G1045" i="7" s="1"/>
  <c r="G1046" i="7" s="1"/>
  <c r="G1047" i="7" s="1"/>
  <c r="G1048" i="7" s="1"/>
  <c r="G1049" i="7" s="1"/>
  <c r="G1050" i="7" s="1"/>
  <c r="G1051" i="7" s="1"/>
  <c r="G1052" i="7" s="1"/>
  <c r="U42" i="7"/>
  <c r="AG57" i="9"/>
  <c r="W39" i="7"/>
  <c r="M35" i="9"/>
  <c r="O34" i="9"/>
  <c r="U34" i="9" s="1"/>
  <c r="S34" i="9"/>
  <c r="AH55" i="9" s="1"/>
  <c r="N8" i="9"/>
  <c r="T8" i="9" s="1"/>
  <c r="Q8" i="9"/>
  <c r="K9" i="9"/>
  <c r="E60" i="9"/>
  <c r="E61" i="9"/>
  <c r="G59" i="9"/>
  <c r="G61" i="9" s="1"/>
  <c r="V40" i="7"/>
  <c r="I963" i="7"/>
  <c r="I964" i="7" s="1"/>
  <c r="I965" i="7" s="1"/>
  <c r="I966" i="7" s="1"/>
  <c r="I967" i="7" s="1"/>
  <c r="I968" i="7" s="1"/>
  <c r="I969" i="7" s="1"/>
  <c r="I970" i="7" s="1"/>
  <c r="I971" i="7" s="1"/>
  <c r="I972" i="7" s="1"/>
  <c r="I973" i="7" s="1"/>
  <c r="I974" i="7" s="1"/>
  <c r="I975" i="7" s="1"/>
  <c r="I976" i="7" s="1"/>
  <c r="I977" i="7" s="1"/>
  <c r="I978" i="7" s="1"/>
  <c r="I979" i="7" s="1"/>
  <c r="I980" i="7" s="1"/>
  <c r="I981" i="7" s="1"/>
  <c r="I982" i="7" s="1"/>
  <c r="I983" i="7" s="1"/>
  <c r="I984" i="7" s="1"/>
  <c r="I985" i="7" s="1"/>
  <c r="I986" i="7" s="1"/>
  <c r="I987" i="7" s="1"/>
  <c r="I988" i="7" s="1"/>
  <c r="I989" i="7" s="1"/>
  <c r="I990" i="7" s="1"/>
  <c r="I991" i="7" s="1"/>
  <c r="I992" i="7" s="1"/>
  <c r="E743" i="7"/>
  <c r="C744" i="7"/>
  <c r="G1053" i="7" l="1"/>
  <c r="G1054" i="7" s="1"/>
  <c r="G1055" i="7" s="1"/>
  <c r="G1056" i="7" s="1"/>
  <c r="G1057" i="7" s="1"/>
  <c r="G1058" i="7" s="1"/>
  <c r="G1059" i="7" s="1"/>
  <c r="G1060" i="7" s="1"/>
  <c r="G1061" i="7" s="1"/>
  <c r="G1062" i="7" s="1"/>
  <c r="G1063" i="7" s="1"/>
  <c r="G1064" i="7" s="1"/>
  <c r="G1065" i="7" s="1"/>
  <c r="G1066" i="7" s="1"/>
  <c r="G1067" i="7" s="1"/>
  <c r="G1068" i="7" s="1"/>
  <c r="G1069" i="7" s="1"/>
  <c r="G1070" i="7" s="1"/>
  <c r="G1071" i="7" s="1"/>
  <c r="G1072" i="7" s="1"/>
  <c r="G1073" i="7" s="1"/>
  <c r="G1074" i="7" s="1"/>
  <c r="G1075" i="7" s="1"/>
  <c r="G1076" i="7" s="1"/>
  <c r="G1077" i="7" s="1"/>
  <c r="G1078" i="7" s="1"/>
  <c r="G1079" i="7" s="1"/>
  <c r="G1080" i="7" s="1"/>
  <c r="G1081" i="7" s="1"/>
  <c r="G1082" i="7" s="1"/>
  <c r="U43" i="7"/>
  <c r="AH57" i="9"/>
  <c r="O35" i="9"/>
  <c r="U35" i="9" s="1"/>
  <c r="AI57" i="9" s="1"/>
  <c r="S35" i="9"/>
  <c r="W40" i="7"/>
  <c r="M36" i="9"/>
  <c r="F60" i="9"/>
  <c r="E62" i="9"/>
  <c r="H58" i="9"/>
  <c r="N9" i="9"/>
  <c r="T9" i="9" s="1"/>
  <c r="I56" i="9" s="1"/>
  <c r="Q9" i="9"/>
  <c r="I58" i="9" s="1"/>
  <c r="H56" i="9"/>
  <c r="K10" i="9"/>
  <c r="V41" i="7"/>
  <c r="I993" i="7"/>
  <c r="I994" i="7" s="1"/>
  <c r="I995" i="7" s="1"/>
  <c r="I996" i="7" s="1"/>
  <c r="I997" i="7" s="1"/>
  <c r="I998" i="7" s="1"/>
  <c r="I999" i="7" s="1"/>
  <c r="I1000" i="7" s="1"/>
  <c r="I1001" i="7" s="1"/>
  <c r="I1002" i="7" s="1"/>
  <c r="I1003" i="7" s="1"/>
  <c r="I1004" i="7" s="1"/>
  <c r="I1005" i="7" s="1"/>
  <c r="I1006" i="7" s="1"/>
  <c r="I1007" i="7" s="1"/>
  <c r="I1008" i="7" s="1"/>
  <c r="I1009" i="7" s="1"/>
  <c r="I1010" i="7" s="1"/>
  <c r="I1011" i="7" s="1"/>
  <c r="I1012" i="7" s="1"/>
  <c r="I1013" i="7" s="1"/>
  <c r="I1014" i="7" s="1"/>
  <c r="I1015" i="7" s="1"/>
  <c r="I1016" i="7" s="1"/>
  <c r="I1017" i="7" s="1"/>
  <c r="I1018" i="7" s="1"/>
  <c r="I1019" i="7" s="1"/>
  <c r="I1020" i="7" s="1"/>
  <c r="I1021" i="7" s="1"/>
  <c r="I1022" i="7" s="1"/>
  <c r="C745" i="7"/>
  <c r="E744" i="7"/>
  <c r="U44" i="7" l="1"/>
  <c r="G1083" i="7"/>
  <c r="G1084" i="7" s="1"/>
  <c r="G1085" i="7" s="1"/>
  <c r="G1086" i="7" s="1"/>
  <c r="G1087" i="7" s="1"/>
  <c r="G1088" i="7" s="1"/>
  <c r="G1089" i="7" s="1"/>
  <c r="G1090" i="7" s="1"/>
  <c r="G1091" i="7" s="1"/>
  <c r="G1092" i="7" s="1"/>
  <c r="G1093" i="7" s="1"/>
  <c r="G1094" i="7" s="1"/>
  <c r="G1095" i="7" s="1"/>
  <c r="G1096" i="7" s="1"/>
  <c r="G1097" i="7" s="1"/>
  <c r="AI55" i="9"/>
  <c r="O36" i="9"/>
  <c r="U36" i="9" s="1"/>
  <c r="S36" i="9"/>
  <c r="AJ55" i="9" s="1"/>
  <c r="W41" i="7"/>
  <c r="M37" i="9"/>
  <c r="Q10" i="9"/>
  <c r="N10" i="9"/>
  <c r="T10" i="9" s="1"/>
  <c r="K11" i="9"/>
  <c r="I59" i="9"/>
  <c r="H59" i="9"/>
  <c r="G60" i="9"/>
  <c r="G62" i="9" s="1"/>
  <c r="G63" i="9" s="1"/>
  <c r="F62" i="9"/>
  <c r="F63" i="9" s="1"/>
  <c r="V42" i="7"/>
  <c r="I1023" i="7"/>
  <c r="I1024" i="7" s="1"/>
  <c r="I1025" i="7" s="1"/>
  <c r="I1026" i="7" s="1"/>
  <c r="I1027" i="7" s="1"/>
  <c r="I1028" i="7" s="1"/>
  <c r="I1029" i="7" s="1"/>
  <c r="I1030" i="7" s="1"/>
  <c r="I1031" i="7" s="1"/>
  <c r="I1032" i="7" s="1"/>
  <c r="I1033" i="7" s="1"/>
  <c r="I1034" i="7" s="1"/>
  <c r="I1035" i="7" s="1"/>
  <c r="I1036" i="7" s="1"/>
  <c r="I1037" i="7" s="1"/>
  <c r="I1038" i="7" s="1"/>
  <c r="I1039" i="7" s="1"/>
  <c r="I1040" i="7" s="1"/>
  <c r="I1041" i="7" s="1"/>
  <c r="I1042" i="7" s="1"/>
  <c r="I1043" i="7" s="1"/>
  <c r="I1044" i="7" s="1"/>
  <c r="I1045" i="7" s="1"/>
  <c r="I1046" i="7" s="1"/>
  <c r="I1047" i="7" s="1"/>
  <c r="I1048" i="7" s="1"/>
  <c r="I1049" i="7" s="1"/>
  <c r="I1050" i="7" s="1"/>
  <c r="I1051" i="7" s="1"/>
  <c r="I1052" i="7" s="1"/>
  <c r="E745" i="7"/>
  <c r="C746" i="7"/>
  <c r="AJ57" i="9" l="1"/>
  <c r="W42" i="7"/>
  <c r="M38" i="9"/>
  <c r="O37" i="9"/>
  <c r="U37" i="9" s="1"/>
  <c r="S37" i="9"/>
  <c r="J58" i="9"/>
  <c r="J56" i="9"/>
  <c r="H60" i="9"/>
  <c r="H62" i="9" s="1"/>
  <c r="H63" i="9" s="1"/>
  <c r="H61" i="9"/>
  <c r="I61" i="9"/>
  <c r="K12" i="9"/>
  <c r="Q11" i="9"/>
  <c r="K58" i="9" s="1"/>
  <c r="N11" i="9"/>
  <c r="T11" i="9" s="1"/>
  <c r="V43" i="7"/>
  <c r="I1053" i="7"/>
  <c r="I1054" i="7" s="1"/>
  <c r="I1055" i="7" s="1"/>
  <c r="I1056" i="7" s="1"/>
  <c r="I1057" i="7" s="1"/>
  <c r="I1058" i="7" s="1"/>
  <c r="I1059" i="7" s="1"/>
  <c r="I1060" i="7" s="1"/>
  <c r="I1061" i="7" s="1"/>
  <c r="I1062" i="7" s="1"/>
  <c r="I1063" i="7" s="1"/>
  <c r="I1064" i="7" s="1"/>
  <c r="I1065" i="7" s="1"/>
  <c r="I1066" i="7" s="1"/>
  <c r="I1067" i="7" s="1"/>
  <c r="I1068" i="7" s="1"/>
  <c r="I1069" i="7" s="1"/>
  <c r="I1070" i="7" s="1"/>
  <c r="I1071" i="7" s="1"/>
  <c r="I1072" i="7" s="1"/>
  <c r="I1073" i="7" s="1"/>
  <c r="I1074" i="7" s="1"/>
  <c r="I1075" i="7" s="1"/>
  <c r="I1076" i="7" s="1"/>
  <c r="I1077" i="7" s="1"/>
  <c r="I1078" i="7" s="1"/>
  <c r="I1079" i="7" s="1"/>
  <c r="I1080" i="7" s="1"/>
  <c r="I1081" i="7" s="1"/>
  <c r="I1082" i="7" s="1"/>
  <c r="C747" i="7"/>
  <c r="E746" i="7"/>
  <c r="AK57" i="9" l="1"/>
  <c r="W43" i="7"/>
  <c r="M39" i="9"/>
  <c r="AK55" i="9"/>
  <c r="O38" i="9"/>
  <c r="U38" i="9" s="1"/>
  <c r="S38" i="9"/>
  <c r="AL55" i="9" s="1"/>
  <c r="I60" i="9"/>
  <c r="I62" i="9" s="1"/>
  <c r="I63" i="9" s="1"/>
  <c r="K13" i="9"/>
  <c r="K56" i="9"/>
  <c r="K59" i="9" s="1"/>
  <c r="K61" i="9" s="1"/>
  <c r="N12" i="9"/>
  <c r="T12" i="9" s="1"/>
  <c r="Q12" i="9"/>
  <c r="J59" i="9"/>
  <c r="J61" i="9" s="1"/>
  <c r="V44" i="7"/>
  <c r="I1083" i="7"/>
  <c r="I1084" i="7" s="1"/>
  <c r="I1085" i="7" s="1"/>
  <c r="I1086" i="7" s="1"/>
  <c r="I1087" i="7" s="1"/>
  <c r="I1088" i="7" s="1"/>
  <c r="I1089" i="7" s="1"/>
  <c r="I1090" i="7" s="1"/>
  <c r="I1091" i="7" s="1"/>
  <c r="I1092" i="7" s="1"/>
  <c r="I1093" i="7" s="1"/>
  <c r="I1094" i="7" s="1"/>
  <c r="I1095" i="7" s="1"/>
  <c r="I1096" i="7" s="1"/>
  <c r="I1097" i="7" s="1"/>
  <c r="E747" i="7"/>
  <c r="C748" i="7"/>
  <c r="O39" i="9" l="1"/>
  <c r="U39" i="9" s="1"/>
  <c r="S39" i="9"/>
  <c r="AM55" i="9" s="1"/>
  <c r="AL57" i="9"/>
  <c r="W44" i="7"/>
  <c r="D6" i="9"/>
  <c r="M40" i="9"/>
  <c r="J60" i="9"/>
  <c r="J62" i="9" s="1"/>
  <c r="J63" i="9" s="1"/>
  <c r="N13" i="9"/>
  <c r="T13" i="9" s="1"/>
  <c r="M56" i="9" s="1"/>
  <c r="Q13" i="9"/>
  <c r="K14" i="9"/>
  <c r="L58" i="9"/>
  <c r="L56" i="9"/>
  <c r="C749" i="7"/>
  <c r="E748" i="7"/>
  <c r="AM57" i="9" l="1"/>
  <c r="S40" i="9"/>
  <c r="O40" i="9"/>
  <c r="U40" i="9" s="1"/>
  <c r="AN57" i="9" s="1"/>
  <c r="AT57" i="9"/>
  <c r="D8" i="9"/>
  <c r="F8" i="9" s="1"/>
  <c r="G8" i="9" s="1"/>
  <c r="F6" i="9"/>
  <c r="G6" i="9" s="1"/>
  <c r="AW57" i="9"/>
  <c r="BA57" i="9"/>
  <c r="AR57" i="9"/>
  <c r="AX57" i="9"/>
  <c r="AP57" i="9"/>
  <c r="AR55" i="9"/>
  <c r="AZ55" i="9"/>
  <c r="AO55" i="9"/>
  <c r="K60" i="9"/>
  <c r="K62" i="9" s="1"/>
  <c r="K63" i="9" s="1"/>
  <c r="M58" i="9"/>
  <c r="M59" i="9" s="1"/>
  <c r="M61" i="9" s="1"/>
  <c r="N14" i="9"/>
  <c r="T14" i="9" s="1"/>
  <c r="N56" i="9" s="1"/>
  <c r="Q14" i="9"/>
  <c r="K15" i="9"/>
  <c r="L59" i="9"/>
  <c r="L61" i="9" s="1"/>
  <c r="E749" i="7"/>
  <c r="C750" i="7"/>
  <c r="AX55" i="9" l="1"/>
  <c r="BA55" i="9"/>
  <c r="AY55" i="9"/>
  <c r="AP55" i="9"/>
  <c r="AS55" i="9"/>
  <c r="AU55" i="9"/>
  <c r="AT55" i="9"/>
  <c r="AW55" i="9"/>
  <c r="AV55" i="9"/>
  <c r="AQ55" i="9"/>
  <c r="AN55" i="9"/>
  <c r="AO57" i="9"/>
  <c r="AU57" i="9"/>
  <c r="AV57" i="9"/>
  <c r="AQ57" i="9"/>
  <c r="AZ57" i="9"/>
  <c r="AY57" i="9"/>
  <c r="AS57" i="9"/>
  <c r="Q15" i="9"/>
  <c r="O58" i="9" s="1"/>
  <c r="N15" i="9"/>
  <c r="T15" i="9" s="1"/>
  <c r="O56" i="9" s="1"/>
  <c r="L60" i="9"/>
  <c r="K16" i="9"/>
  <c r="N58" i="9"/>
  <c r="N59" i="9" s="1"/>
  <c r="N61" i="9" s="1"/>
  <c r="C751" i="7"/>
  <c r="E750" i="7"/>
  <c r="D57" i="9" l="1"/>
  <c r="D55" i="9"/>
  <c r="O59" i="9"/>
  <c r="O61" i="9" s="1"/>
  <c r="N16" i="9"/>
  <c r="T16" i="9" s="1"/>
  <c r="Q16" i="9"/>
  <c r="M60" i="9"/>
  <c r="L62" i="9"/>
  <c r="L63" i="9" s="1"/>
  <c r="K17" i="9"/>
  <c r="E751" i="7"/>
  <c r="C752" i="7"/>
  <c r="P33" i="7" s="1"/>
  <c r="K18" i="9" l="1"/>
  <c r="P58" i="9"/>
  <c r="N17" i="9"/>
  <c r="T17" i="9" s="1"/>
  <c r="Q17" i="9"/>
  <c r="N60" i="9"/>
  <c r="M62" i="9"/>
  <c r="M63" i="9" s="1"/>
  <c r="P56" i="9"/>
  <c r="C753" i="7"/>
  <c r="E752" i="7"/>
  <c r="Q33" i="7" s="1"/>
  <c r="R33" i="7" l="1"/>
  <c r="L29" i="9"/>
  <c r="R29" i="9" s="1"/>
  <c r="P59" i="9"/>
  <c r="P61" i="9" s="1"/>
  <c r="Q56" i="9"/>
  <c r="N18" i="9"/>
  <c r="T18" i="9" s="1"/>
  <c r="Q18" i="9"/>
  <c r="R58" i="9" s="1"/>
  <c r="K19" i="9"/>
  <c r="O60" i="9"/>
  <c r="N62" i="9"/>
  <c r="N63" i="9" s="1"/>
  <c r="Q58" i="9"/>
  <c r="E753" i="7"/>
  <c r="C754" i="7"/>
  <c r="AC54" i="9" l="1"/>
  <c r="K20" i="9"/>
  <c r="Q19" i="9"/>
  <c r="N19" i="9"/>
  <c r="T19" i="9" s="1"/>
  <c r="S56" i="9" s="1"/>
  <c r="P60" i="9"/>
  <c r="P62" i="9" s="1"/>
  <c r="P63" i="9" s="1"/>
  <c r="O62" i="9"/>
  <c r="O63" i="9" s="1"/>
  <c r="R56" i="9"/>
  <c r="R59" i="9" s="1"/>
  <c r="Q59" i="9"/>
  <c r="C755" i="7"/>
  <c r="E754" i="7"/>
  <c r="P29" i="9" l="1"/>
  <c r="V29" i="9" s="1"/>
  <c r="R61" i="9"/>
  <c r="N20" i="9"/>
  <c r="T20" i="9" s="1"/>
  <c r="Q20" i="9"/>
  <c r="S58" i="9"/>
  <c r="S59" i="9" s="1"/>
  <c r="K21" i="9"/>
  <c r="Q61" i="9"/>
  <c r="Q60" i="9"/>
  <c r="Q62" i="9" s="1"/>
  <c r="Q63" i="9" s="1"/>
  <c r="E755" i="7"/>
  <c r="C756" i="7"/>
  <c r="S61" i="9" l="1"/>
  <c r="T58" i="9"/>
  <c r="N21" i="9"/>
  <c r="T21" i="9" s="1"/>
  <c r="U56" i="9" s="1"/>
  <c r="Q21" i="9"/>
  <c r="U58" i="9" s="1"/>
  <c r="T56" i="9"/>
  <c r="K22" i="9"/>
  <c r="R60" i="9"/>
  <c r="R62" i="9" s="1"/>
  <c r="R63" i="9" s="1"/>
  <c r="AC53" i="9"/>
  <c r="C757" i="7"/>
  <c r="E756" i="7"/>
  <c r="U59" i="9" l="1"/>
  <c r="U61" i="9" s="1"/>
  <c r="N22" i="9"/>
  <c r="T22" i="9" s="1"/>
  <c r="Q22" i="9"/>
  <c r="T59" i="9"/>
  <c r="S60" i="9"/>
  <c r="S62" i="9" s="1"/>
  <c r="S63" i="9" s="1"/>
  <c r="K23" i="9"/>
  <c r="E757" i="7"/>
  <c r="C758" i="7"/>
  <c r="K24" i="9" l="1"/>
  <c r="T61" i="9"/>
  <c r="T60" i="9"/>
  <c r="V58" i="9"/>
  <c r="Q23" i="9"/>
  <c r="N23" i="9"/>
  <c r="T23" i="9" s="1"/>
  <c r="W56" i="9" s="1"/>
  <c r="V56" i="9"/>
  <c r="C759" i="7"/>
  <c r="E758" i="7"/>
  <c r="V59" i="9" l="1"/>
  <c r="V61" i="9" s="1"/>
  <c r="N24" i="9"/>
  <c r="T24" i="9" s="1"/>
  <c r="Q24" i="9"/>
  <c r="T62" i="9"/>
  <c r="T63" i="9" s="1"/>
  <c r="U60" i="9"/>
  <c r="U62" i="9" s="1"/>
  <c r="U63" i="9" s="1"/>
  <c r="W58" i="9"/>
  <c r="W59" i="9" s="1"/>
  <c r="K25" i="9"/>
  <c r="E759" i="7"/>
  <c r="C760" i="7"/>
  <c r="W61" i="9" l="1"/>
  <c r="K26" i="9"/>
  <c r="X56" i="9"/>
  <c r="V60" i="9"/>
  <c r="V62" i="9" s="1"/>
  <c r="V63" i="9" s="1"/>
  <c r="X58" i="9"/>
  <c r="Q25" i="9"/>
  <c r="Y58" i="9" s="1"/>
  <c r="N25" i="9"/>
  <c r="T25" i="9" s="1"/>
  <c r="Y56" i="9" s="1"/>
  <c r="C761" i="7"/>
  <c r="E760" i="7"/>
  <c r="Y59" i="9" l="1"/>
  <c r="Y61" i="9" s="1"/>
  <c r="W60" i="9"/>
  <c r="W62" i="9" s="1"/>
  <c r="W63" i="9" s="1"/>
  <c r="K27" i="9"/>
  <c r="N26" i="9"/>
  <c r="T26" i="9" s="1"/>
  <c r="Q26" i="9"/>
  <c r="X59" i="9"/>
  <c r="C762" i="7"/>
  <c r="E761" i="7"/>
  <c r="Q27" i="9" l="1"/>
  <c r="N27" i="9"/>
  <c r="K28" i="9"/>
  <c r="Z58" i="9"/>
  <c r="Z56" i="9"/>
  <c r="Z59" i="9" s="1"/>
  <c r="X61" i="9"/>
  <c r="X60" i="9"/>
  <c r="E762" i="7"/>
  <c r="C763" i="7"/>
  <c r="Z61" i="9" l="1"/>
  <c r="N28" i="9"/>
  <c r="T28" i="9" s="1"/>
  <c r="Q28" i="9"/>
  <c r="K29" i="9"/>
  <c r="X62" i="9"/>
  <c r="X63" i="9" s="1"/>
  <c r="Y60" i="9"/>
  <c r="Y62" i="9" s="1"/>
  <c r="Y63" i="9" s="1"/>
  <c r="T27" i="9"/>
  <c r="AA58" i="9"/>
  <c r="E763" i="7"/>
  <c r="C764" i="7"/>
  <c r="Z60" i="9" l="1"/>
  <c r="Z62" i="9" s="1"/>
  <c r="Z63" i="9" s="1"/>
  <c r="N29" i="9"/>
  <c r="T29" i="9" s="1"/>
  <c r="AC56" i="9" s="1"/>
  <c r="Q29" i="9"/>
  <c r="AC58" i="9" s="1"/>
  <c r="AB58" i="9"/>
  <c r="AB56" i="9"/>
  <c r="AA56" i="9"/>
  <c r="AA59" i="9" s="1"/>
  <c r="C765" i="7"/>
  <c r="E764" i="7"/>
  <c r="AB59" i="9" l="1"/>
  <c r="AB61" i="9" s="1"/>
  <c r="AA61" i="9"/>
  <c r="AA60" i="9"/>
  <c r="AA62" i="9" s="1"/>
  <c r="AA63" i="9" s="1"/>
  <c r="AC59" i="9"/>
  <c r="E765" i="7"/>
  <c r="C766" i="7"/>
  <c r="AB60" i="9" l="1"/>
  <c r="AB62" i="9" s="1"/>
  <c r="AB63" i="9" s="1"/>
  <c r="AC61" i="9"/>
  <c r="C767" i="7"/>
  <c r="E766" i="7"/>
  <c r="AC60" i="9" l="1"/>
  <c r="AC62" i="9" s="1"/>
  <c r="AC63" i="9" s="1"/>
  <c r="E767" i="7"/>
  <c r="C768" i="7"/>
  <c r="C769" i="7" l="1"/>
  <c r="E768" i="7"/>
  <c r="E769" i="7" l="1"/>
  <c r="C770" i="7"/>
  <c r="C771" i="7" l="1"/>
  <c r="E770" i="7"/>
  <c r="E771" i="7" l="1"/>
  <c r="C772" i="7"/>
  <c r="C773" i="7" l="1"/>
  <c r="E772" i="7"/>
  <c r="C774" i="7" l="1"/>
  <c r="E773" i="7"/>
  <c r="C775" i="7" l="1"/>
  <c r="E774" i="7"/>
  <c r="E775" i="7" l="1"/>
  <c r="C776" i="7"/>
  <c r="C777" i="7" l="1"/>
  <c r="E776" i="7"/>
  <c r="E777" i="7" l="1"/>
  <c r="C778" i="7"/>
  <c r="E778" i="7" l="1"/>
  <c r="C779" i="7"/>
  <c r="E779" i="7" l="1"/>
  <c r="C780" i="7"/>
  <c r="C781" i="7" l="1"/>
  <c r="E780" i="7"/>
  <c r="E781" i="7" l="1"/>
  <c r="C782" i="7"/>
  <c r="P34" i="7" s="1"/>
  <c r="C783" i="7" l="1"/>
  <c r="E782" i="7"/>
  <c r="Q34" i="7" s="1"/>
  <c r="L30" i="9" l="1"/>
  <c r="R30" i="9" s="1"/>
  <c r="R34" i="7"/>
  <c r="E783" i="7"/>
  <c r="C784" i="7"/>
  <c r="AD54" i="9" l="1"/>
  <c r="C785" i="7"/>
  <c r="E784" i="7"/>
  <c r="P30" i="9" l="1"/>
  <c r="V30" i="9" s="1"/>
  <c r="C786" i="7"/>
  <c r="E785" i="7"/>
  <c r="AD53" i="9" l="1"/>
  <c r="C787" i="7"/>
  <c r="E786" i="7"/>
  <c r="K30" i="9" l="1"/>
  <c r="C788" i="7"/>
  <c r="E787" i="7"/>
  <c r="Q30" i="9" l="1"/>
  <c r="N30" i="9"/>
  <c r="T30" i="9" s="1"/>
  <c r="C789" i="7"/>
  <c r="E788" i="7"/>
  <c r="AD56" i="9" l="1"/>
  <c r="AD58" i="9"/>
  <c r="E789" i="7"/>
  <c r="C790" i="7"/>
  <c r="AD59" i="9" l="1"/>
  <c r="E790" i="7"/>
  <c r="C791" i="7"/>
  <c r="AD61" i="9" l="1"/>
  <c r="AD60" i="9"/>
  <c r="AD62" i="9" s="1"/>
  <c r="AD63" i="9" s="1"/>
  <c r="E791" i="7"/>
  <c r="C792" i="7"/>
  <c r="C793" i="7" l="1"/>
  <c r="E792" i="7"/>
  <c r="E793" i="7" l="1"/>
  <c r="C794" i="7"/>
  <c r="C795" i="7" l="1"/>
  <c r="E794" i="7"/>
  <c r="E795" i="7" l="1"/>
  <c r="C796" i="7"/>
  <c r="C797" i="7" l="1"/>
  <c r="E796" i="7"/>
  <c r="C798" i="7" l="1"/>
  <c r="E797" i="7"/>
  <c r="C799" i="7" l="1"/>
  <c r="E798" i="7"/>
  <c r="E799" i="7" l="1"/>
  <c r="C800" i="7"/>
  <c r="C801" i="7" l="1"/>
  <c r="E800" i="7"/>
  <c r="E801" i="7" l="1"/>
  <c r="C802" i="7"/>
  <c r="E802" i="7" l="1"/>
  <c r="C803" i="7"/>
  <c r="E803" i="7" l="1"/>
  <c r="C804" i="7"/>
  <c r="C805" i="7" l="1"/>
  <c r="E804" i="7"/>
  <c r="C806" i="7" l="1"/>
  <c r="E805" i="7"/>
  <c r="C807" i="7" l="1"/>
  <c r="E806" i="7"/>
  <c r="E807" i="7" l="1"/>
  <c r="C808" i="7"/>
  <c r="C809" i="7" l="1"/>
  <c r="E808" i="7"/>
  <c r="E809" i="7" l="1"/>
  <c r="C810" i="7"/>
  <c r="C811" i="7" l="1"/>
  <c r="E810" i="7"/>
  <c r="E811" i="7" l="1"/>
  <c r="C812" i="7"/>
  <c r="P35" i="7" s="1"/>
  <c r="C813" i="7" l="1"/>
  <c r="E812" i="7"/>
  <c r="Q35" i="7" s="1"/>
  <c r="L31" i="9" l="1"/>
  <c r="R31" i="9" s="1"/>
  <c r="R35" i="7"/>
  <c r="C814" i="7"/>
  <c r="E813" i="7"/>
  <c r="AE54" i="9" l="1"/>
  <c r="E814" i="7"/>
  <c r="C815" i="7"/>
  <c r="E815" i="7" l="1"/>
  <c r="C816" i="7"/>
  <c r="P31" i="9" l="1"/>
  <c r="V31" i="9" s="1"/>
  <c r="K31" i="9"/>
  <c r="C817" i="7"/>
  <c r="E816" i="7"/>
  <c r="N31" i="9" l="1"/>
  <c r="T31" i="9" s="1"/>
  <c r="Q31" i="9"/>
  <c r="AE53" i="9"/>
  <c r="E817" i="7"/>
  <c r="C818" i="7"/>
  <c r="AE58" i="9" l="1"/>
  <c r="AE56" i="9"/>
  <c r="C819" i="7"/>
  <c r="E818" i="7"/>
  <c r="AE59" i="9" l="1"/>
  <c r="AE61" i="9" s="1"/>
  <c r="E819" i="7"/>
  <c r="C820" i="7"/>
  <c r="AE60" i="9" l="1"/>
  <c r="AE62" i="9" s="1"/>
  <c r="AE63" i="9" s="1"/>
  <c r="C821" i="7"/>
  <c r="E820" i="7"/>
  <c r="C822" i="7" l="1"/>
  <c r="E821" i="7"/>
  <c r="C823" i="7" l="1"/>
  <c r="E822" i="7"/>
  <c r="E823" i="7" l="1"/>
  <c r="C824" i="7"/>
  <c r="C825" i="7" l="1"/>
  <c r="E824" i="7"/>
  <c r="E825" i="7" l="1"/>
  <c r="C826" i="7"/>
  <c r="C827" i="7" l="1"/>
  <c r="E826" i="7"/>
  <c r="E827" i="7" l="1"/>
  <c r="C828" i="7"/>
  <c r="C829" i="7" l="1"/>
  <c r="E828" i="7"/>
  <c r="C830" i="7" l="1"/>
  <c r="E829" i="7"/>
  <c r="E830" i="7" l="1"/>
  <c r="C831" i="7"/>
  <c r="C832" i="7" l="1"/>
  <c r="E831" i="7"/>
  <c r="C833" i="7" l="1"/>
  <c r="E832" i="7"/>
  <c r="C834" i="7" l="1"/>
  <c r="E833" i="7"/>
  <c r="E834" i="7" l="1"/>
  <c r="C835" i="7"/>
  <c r="E835" i="7" l="1"/>
  <c r="C836" i="7"/>
  <c r="C837" i="7" l="1"/>
  <c r="E836" i="7"/>
  <c r="C838" i="7" l="1"/>
  <c r="E837" i="7"/>
  <c r="C839" i="7" l="1"/>
  <c r="E838" i="7"/>
  <c r="E839" i="7" l="1"/>
  <c r="C840" i="7"/>
  <c r="C841" i="7" l="1"/>
  <c r="E840" i="7"/>
  <c r="E841" i="7" l="1"/>
  <c r="C842" i="7"/>
  <c r="P36" i="7" s="1"/>
  <c r="E842" i="7" l="1"/>
  <c r="Q36" i="7" s="1"/>
  <c r="C843" i="7"/>
  <c r="R36" i="7" l="1"/>
  <c r="L32" i="9"/>
  <c r="R32" i="9" s="1"/>
  <c r="E843" i="7"/>
  <c r="C844" i="7"/>
  <c r="AF54" i="9" l="1"/>
  <c r="C845" i="7"/>
  <c r="E844" i="7"/>
  <c r="P32" i="9" l="1"/>
  <c r="V32" i="9" s="1"/>
  <c r="C846" i="7"/>
  <c r="E845" i="7"/>
  <c r="AF53" i="9" l="1"/>
  <c r="E846" i="7"/>
  <c r="C847" i="7"/>
  <c r="K32" i="9" l="1"/>
  <c r="E847" i="7"/>
  <c r="C848" i="7"/>
  <c r="N32" i="9" l="1"/>
  <c r="T32" i="9" s="1"/>
  <c r="Q32" i="9"/>
  <c r="C849" i="7"/>
  <c r="E848" i="7"/>
  <c r="AF58" i="9" l="1"/>
  <c r="AF56" i="9"/>
  <c r="E849" i="7"/>
  <c r="C850" i="7"/>
  <c r="AF59" i="9" l="1"/>
  <c r="AF61" i="9" s="1"/>
  <c r="E850" i="7"/>
  <c r="C851" i="7"/>
  <c r="AF60" i="9" l="1"/>
  <c r="AF62" i="9" s="1"/>
  <c r="AF63" i="9" s="1"/>
  <c r="E851" i="7"/>
  <c r="C852" i="7"/>
  <c r="C853" i="7" l="1"/>
  <c r="E852" i="7"/>
  <c r="C854" i="7" l="1"/>
  <c r="E853" i="7"/>
  <c r="E854" i="7" l="1"/>
  <c r="C855" i="7"/>
  <c r="E855" i="7" l="1"/>
  <c r="C856" i="7"/>
  <c r="E856" i="7" l="1"/>
  <c r="C857" i="7"/>
  <c r="C858" i="7" l="1"/>
  <c r="E857" i="7"/>
  <c r="E858" i="7" l="1"/>
  <c r="C859" i="7"/>
  <c r="E859" i="7" l="1"/>
  <c r="C860" i="7"/>
  <c r="E860" i="7" l="1"/>
  <c r="C861" i="7"/>
  <c r="C862" i="7" l="1"/>
  <c r="E861" i="7"/>
  <c r="C863" i="7" l="1"/>
  <c r="E862" i="7"/>
  <c r="E863" i="7" l="1"/>
  <c r="C864" i="7"/>
  <c r="C865" i="7" l="1"/>
  <c r="E864" i="7"/>
  <c r="E865" i="7" l="1"/>
  <c r="C866" i="7"/>
  <c r="E866" i="7" l="1"/>
  <c r="C867" i="7"/>
  <c r="E867" i="7" l="1"/>
  <c r="C868" i="7"/>
  <c r="E868" i="7" l="1"/>
  <c r="C869" i="7"/>
  <c r="C870" i="7" l="1"/>
  <c r="E869" i="7"/>
  <c r="E870" i="7" l="1"/>
  <c r="C871" i="7"/>
  <c r="C872" i="7" l="1"/>
  <c r="P37" i="7" s="1"/>
  <c r="E871" i="7"/>
  <c r="E872" i="7" l="1"/>
  <c r="Q37" i="7" s="1"/>
  <c r="C873" i="7"/>
  <c r="R37" i="7" l="1"/>
  <c r="L33" i="9"/>
  <c r="R33" i="9" s="1"/>
  <c r="C874" i="7"/>
  <c r="E873" i="7"/>
  <c r="AG54" i="9" l="1"/>
  <c r="C875" i="7"/>
  <c r="E874" i="7"/>
  <c r="C876" i="7" l="1"/>
  <c r="E875" i="7"/>
  <c r="K33" i="9" l="1"/>
  <c r="P33" i="9"/>
  <c r="V33" i="9" s="1"/>
  <c r="E876" i="7"/>
  <c r="C877" i="7"/>
  <c r="Q33" i="9" l="1"/>
  <c r="N33" i="9"/>
  <c r="T33" i="9" s="1"/>
  <c r="AG53" i="9"/>
  <c r="C878" i="7"/>
  <c r="E877" i="7"/>
  <c r="AG56" i="9" l="1"/>
  <c r="AG58" i="9"/>
  <c r="E878" i="7"/>
  <c r="C879" i="7"/>
  <c r="AG59" i="9" l="1"/>
  <c r="E879" i="7"/>
  <c r="C880" i="7"/>
  <c r="AG61" i="9" l="1"/>
  <c r="AG60" i="9"/>
  <c r="AG62" i="9" s="1"/>
  <c r="AG63" i="9" s="1"/>
  <c r="E880" i="7"/>
  <c r="C881" i="7"/>
  <c r="E881" i="7" l="1"/>
  <c r="C882" i="7"/>
  <c r="C883" i="7" l="1"/>
  <c r="E882" i="7"/>
  <c r="C884" i="7" l="1"/>
  <c r="E883" i="7"/>
  <c r="C885" i="7" l="1"/>
  <c r="E884" i="7"/>
  <c r="C886" i="7" l="1"/>
  <c r="E885" i="7"/>
  <c r="E886" i="7" l="1"/>
  <c r="C887" i="7"/>
  <c r="E887" i="7" l="1"/>
  <c r="C888" i="7"/>
  <c r="C889" i="7" l="1"/>
  <c r="E888" i="7"/>
  <c r="C890" i="7" l="1"/>
  <c r="E889" i="7"/>
  <c r="C891" i="7" l="1"/>
  <c r="E890" i="7"/>
  <c r="E891" i="7" l="1"/>
  <c r="C892" i="7"/>
  <c r="C893" i="7" l="1"/>
  <c r="E892" i="7"/>
  <c r="E893" i="7" l="1"/>
  <c r="C894" i="7"/>
  <c r="C895" i="7" l="1"/>
  <c r="E894" i="7"/>
  <c r="E895" i="7" l="1"/>
  <c r="C896" i="7"/>
  <c r="C897" i="7" l="1"/>
  <c r="E896" i="7"/>
  <c r="E897" i="7" l="1"/>
  <c r="C898" i="7"/>
  <c r="E898" i="7" l="1"/>
  <c r="C899" i="7"/>
  <c r="C900" i="7" l="1"/>
  <c r="E899" i="7"/>
  <c r="E900" i="7" l="1"/>
  <c r="C901" i="7"/>
  <c r="C902" i="7" l="1"/>
  <c r="P38" i="7" s="1"/>
  <c r="E901" i="7"/>
  <c r="E902" i="7" l="1"/>
  <c r="Q38" i="7" s="1"/>
  <c r="C903" i="7"/>
  <c r="L34" i="9" l="1"/>
  <c r="R34" i="9" s="1"/>
  <c r="R38" i="7"/>
  <c r="E903" i="7"/>
  <c r="C904" i="7"/>
  <c r="AH54" i="9" l="1"/>
  <c r="C905" i="7"/>
  <c r="E904" i="7"/>
  <c r="C906" i="7" l="1"/>
  <c r="E905" i="7"/>
  <c r="P34" i="9" l="1"/>
  <c r="V34" i="9" s="1"/>
  <c r="C907" i="7"/>
  <c r="E906" i="7"/>
  <c r="K34" i="9" l="1"/>
  <c r="AH53" i="9"/>
  <c r="E907" i="7"/>
  <c r="C908" i="7"/>
  <c r="N34" i="9" l="1"/>
  <c r="T34" i="9" s="1"/>
  <c r="Q34" i="9"/>
  <c r="E908" i="7"/>
  <c r="C909" i="7"/>
  <c r="AH58" i="9" l="1"/>
  <c r="AH56" i="9"/>
  <c r="E909" i="7"/>
  <c r="C910" i="7"/>
  <c r="AH59" i="9" l="1"/>
  <c r="AH61" i="9" s="1"/>
  <c r="E910" i="7"/>
  <c r="C911" i="7"/>
  <c r="AH60" i="9" l="1"/>
  <c r="AH62" i="9" s="1"/>
  <c r="AH63" i="9" s="1"/>
  <c r="E911" i="7"/>
  <c r="C912" i="7"/>
  <c r="C913" i="7" l="1"/>
  <c r="E912" i="7"/>
  <c r="C914" i="7" l="1"/>
  <c r="E913" i="7"/>
  <c r="E914" i="7" l="1"/>
  <c r="C915" i="7"/>
  <c r="E915" i="7" l="1"/>
  <c r="C916" i="7"/>
  <c r="E916" i="7" l="1"/>
  <c r="C917" i="7"/>
  <c r="E917" i="7" l="1"/>
  <c r="C918" i="7"/>
  <c r="E918" i="7" l="1"/>
  <c r="C919" i="7"/>
  <c r="C920" i="7" l="1"/>
  <c r="E919" i="7"/>
  <c r="C921" i="7" l="1"/>
  <c r="E920" i="7"/>
  <c r="C922" i="7" l="1"/>
  <c r="E921" i="7"/>
  <c r="E922" i="7" l="1"/>
  <c r="C923" i="7"/>
  <c r="E923" i="7" l="1"/>
  <c r="C924" i="7"/>
  <c r="C925" i="7" l="1"/>
  <c r="E924" i="7"/>
  <c r="E925" i="7" l="1"/>
  <c r="C926" i="7"/>
  <c r="C927" i="7" l="1"/>
  <c r="E926" i="7"/>
  <c r="E927" i="7" l="1"/>
  <c r="C928" i="7"/>
  <c r="C929" i="7" l="1"/>
  <c r="E928" i="7"/>
  <c r="C930" i="7" l="1"/>
  <c r="E929" i="7"/>
  <c r="E930" i="7" l="1"/>
  <c r="C931" i="7"/>
  <c r="E931" i="7" l="1"/>
  <c r="C932" i="7"/>
  <c r="P39" i="7" s="1"/>
  <c r="C933" i="7" l="1"/>
  <c r="E932" i="7"/>
  <c r="Q39" i="7" s="1"/>
  <c r="L35" i="9" l="1"/>
  <c r="R35" i="9" s="1"/>
  <c r="R39" i="7"/>
  <c r="E933" i="7"/>
  <c r="C934" i="7"/>
  <c r="AI54" i="9" l="1"/>
  <c r="E934" i="7"/>
  <c r="C935" i="7"/>
  <c r="E935" i="7" l="1"/>
  <c r="C936" i="7"/>
  <c r="K35" i="9" l="1"/>
  <c r="P35" i="9"/>
  <c r="V35" i="9" s="1"/>
  <c r="C937" i="7"/>
  <c r="E936" i="7"/>
  <c r="N35" i="9" l="1"/>
  <c r="T35" i="9" s="1"/>
  <c r="Q35" i="9"/>
  <c r="AI53" i="9"/>
  <c r="C938" i="7"/>
  <c r="E937" i="7"/>
  <c r="AI58" i="9" l="1"/>
  <c r="AI56" i="9"/>
  <c r="C939" i="7"/>
  <c r="E938" i="7"/>
  <c r="AI59" i="9" l="1"/>
  <c r="AI61" i="9" s="1"/>
  <c r="C940" i="7"/>
  <c r="E939" i="7"/>
  <c r="AI60" i="9" l="1"/>
  <c r="AI62" i="9" s="1"/>
  <c r="AI63" i="9" s="1"/>
  <c r="C941" i="7"/>
  <c r="E940" i="7"/>
  <c r="C942" i="7" l="1"/>
  <c r="E941" i="7"/>
  <c r="E942" i="7" l="1"/>
  <c r="C943" i="7"/>
  <c r="E943" i="7" l="1"/>
  <c r="C944" i="7"/>
  <c r="C945" i="7" l="1"/>
  <c r="E944" i="7"/>
  <c r="E945" i="7" l="1"/>
  <c r="C946" i="7"/>
  <c r="E946" i="7" l="1"/>
  <c r="C947" i="7"/>
  <c r="C948" i="7" l="1"/>
  <c r="E947" i="7"/>
  <c r="E948" i="7" l="1"/>
  <c r="C949" i="7"/>
  <c r="C950" i="7" l="1"/>
  <c r="E949" i="7"/>
  <c r="C951" i="7" l="1"/>
  <c r="E950" i="7"/>
  <c r="E951" i="7" l="1"/>
  <c r="C952" i="7"/>
  <c r="C953" i="7" l="1"/>
  <c r="E952" i="7"/>
  <c r="E953" i="7" l="1"/>
  <c r="C954" i="7"/>
  <c r="E954" i="7" l="1"/>
  <c r="C955" i="7"/>
  <c r="C956" i="7" l="1"/>
  <c r="E955" i="7"/>
  <c r="E956" i="7" l="1"/>
  <c r="C957" i="7"/>
  <c r="C958" i="7" l="1"/>
  <c r="E957" i="7"/>
  <c r="C959" i="7" l="1"/>
  <c r="E958" i="7"/>
  <c r="C960" i="7" l="1"/>
  <c r="E959" i="7"/>
  <c r="C961" i="7" l="1"/>
  <c r="E960" i="7"/>
  <c r="C962" i="7" l="1"/>
  <c r="P40" i="7" s="1"/>
  <c r="E961" i="7"/>
  <c r="E962" i="7" l="1"/>
  <c r="Q40" i="7" s="1"/>
  <c r="C963" i="7"/>
  <c r="R40" i="7" l="1"/>
  <c r="L36" i="9"/>
  <c r="R36" i="9" s="1"/>
  <c r="C964" i="7"/>
  <c r="E963" i="7"/>
  <c r="AJ54" i="9" l="1"/>
  <c r="C965" i="7"/>
  <c r="E964" i="7"/>
  <c r="E965" i="7" l="1"/>
  <c r="C966" i="7"/>
  <c r="P36" i="9" l="1"/>
  <c r="V36" i="9" s="1"/>
  <c r="E966" i="7"/>
  <c r="C967" i="7"/>
  <c r="K36" i="9" l="1"/>
  <c r="AJ53" i="9"/>
  <c r="E967" i="7"/>
  <c r="C968" i="7"/>
  <c r="N36" i="9" l="1"/>
  <c r="T36" i="9" s="1"/>
  <c r="Q36" i="9"/>
  <c r="C969" i="7"/>
  <c r="E968" i="7"/>
  <c r="AJ58" i="9" l="1"/>
  <c r="AJ56" i="9"/>
  <c r="E969" i="7"/>
  <c r="C970" i="7"/>
  <c r="AJ59" i="9" l="1"/>
  <c r="AJ61" i="9" s="1"/>
  <c r="C971" i="7"/>
  <c r="E970" i="7"/>
  <c r="AJ60" i="9" l="1"/>
  <c r="AJ62" i="9" s="1"/>
  <c r="AJ63" i="9" s="1"/>
  <c r="E971" i="7"/>
  <c r="C972" i="7"/>
  <c r="C973" i="7" l="1"/>
  <c r="E972" i="7"/>
  <c r="C974" i="7" l="1"/>
  <c r="E973" i="7"/>
  <c r="E974" i="7" l="1"/>
  <c r="C975" i="7"/>
  <c r="C976" i="7" l="1"/>
  <c r="E975" i="7"/>
  <c r="C977" i="7" l="1"/>
  <c r="E976" i="7"/>
  <c r="E977" i="7" l="1"/>
  <c r="C978" i="7"/>
  <c r="C979" i="7" l="1"/>
  <c r="E978" i="7"/>
  <c r="E979" i="7" l="1"/>
  <c r="C980" i="7"/>
  <c r="C981" i="7" l="1"/>
  <c r="E980" i="7"/>
  <c r="E981" i="7" l="1"/>
  <c r="C982" i="7"/>
  <c r="C983" i="7" l="1"/>
  <c r="E982" i="7"/>
  <c r="C984" i="7" l="1"/>
  <c r="E983" i="7"/>
  <c r="C985" i="7" l="1"/>
  <c r="E984" i="7"/>
  <c r="C986" i="7" l="1"/>
  <c r="E985" i="7"/>
  <c r="C987" i="7" l="1"/>
  <c r="E986" i="7"/>
  <c r="C988" i="7" l="1"/>
  <c r="E987" i="7"/>
  <c r="E988" i="7" l="1"/>
  <c r="C989" i="7"/>
  <c r="E989" i="7" l="1"/>
  <c r="C990" i="7"/>
  <c r="C991" i="7" l="1"/>
  <c r="E990" i="7"/>
  <c r="C992" i="7" l="1"/>
  <c r="P41" i="7" s="1"/>
  <c r="E991" i="7"/>
  <c r="E992" i="7" l="1"/>
  <c r="Q41" i="7" s="1"/>
  <c r="C993" i="7"/>
  <c r="R41" i="7" l="1"/>
  <c r="L37" i="9"/>
  <c r="R37" i="9" s="1"/>
  <c r="C994" i="7"/>
  <c r="E993" i="7"/>
  <c r="AK54" i="9" l="1"/>
  <c r="E994" i="7"/>
  <c r="C995" i="7"/>
  <c r="P37" i="9" l="1"/>
  <c r="V37" i="9" s="1"/>
  <c r="C996" i="7"/>
  <c r="E995" i="7"/>
  <c r="AK53" i="9" l="1"/>
  <c r="C997" i="7"/>
  <c r="E996" i="7"/>
  <c r="K37" i="9" l="1"/>
  <c r="C998" i="7"/>
  <c r="E997" i="7"/>
  <c r="N37" i="9" l="1"/>
  <c r="T37" i="9" s="1"/>
  <c r="Q37" i="9"/>
  <c r="C999" i="7"/>
  <c r="E998" i="7"/>
  <c r="AK58" i="9" l="1"/>
  <c r="AK56" i="9"/>
  <c r="E999" i="7"/>
  <c r="C1000" i="7"/>
  <c r="AK59" i="9" l="1"/>
  <c r="AK61" i="9" s="1"/>
  <c r="C1001" i="7"/>
  <c r="E1000" i="7"/>
  <c r="AK60" i="9" l="1"/>
  <c r="AK62" i="9" s="1"/>
  <c r="AK63" i="9" s="1"/>
  <c r="E1001" i="7"/>
  <c r="C1002" i="7"/>
  <c r="E1002" i="7" l="1"/>
  <c r="C1003" i="7"/>
  <c r="E1003" i="7" l="1"/>
  <c r="C1004" i="7"/>
  <c r="C1005" i="7" l="1"/>
  <c r="E1004" i="7"/>
  <c r="C1006" i="7" l="1"/>
  <c r="E1005" i="7"/>
  <c r="C1007" i="7" l="1"/>
  <c r="E1006" i="7"/>
  <c r="E1007" i="7" l="1"/>
  <c r="C1008" i="7"/>
  <c r="E1008" i="7" l="1"/>
  <c r="C1009" i="7"/>
  <c r="C1010" i="7" l="1"/>
  <c r="E1009" i="7"/>
  <c r="E1010" i="7" l="1"/>
  <c r="C1011" i="7"/>
  <c r="E1011" i="7" l="1"/>
  <c r="C1012" i="7"/>
  <c r="E1012" i="7" l="1"/>
  <c r="C1013" i="7"/>
  <c r="C1014" i="7" l="1"/>
  <c r="E1013" i="7"/>
  <c r="C1015" i="7" l="1"/>
  <c r="E1014" i="7"/>
  <c r="E1015" i="7" l="1"/>
  <c r="C1016" i="7"/>
  <c r="E1016" i="7" l="1"/>
  <c r="C1017" i="7"/>
  <c r="E1017" i="7" l="1"/>
  <c r="C1018" i="7"/>
  <c r="E1018" i="7" l="1"/>
  <c r="C1019" i="7"/>
  <c r="E1019" i="7" l="1"/>
  <c r="C1020" i="7"/>
  <c r="E1020" i="7" l="1"/>
  <c r="C1021" i="7"/>
  <c r="C1022" i="7" l="1"/>
  <c r="P42" i="7" s="1"/>
  <c r="E1021" i="7"/>
  <c r="E1022" i="7" l="1"/>
  <c r="Q42" i="7" s="1"/>
  <c r="C1023" i="7"/>
  <c r="L38" i="9" l="1"/>
  <c r="R38" i="9" s="1"/>
  <c r="R42" i="7"/>
  <c r="E1023" i="7"/>
  <c r="C1024" i="7"/>
  <c r="AL54" i="9" l="1"/>
  <c r="E1024" i="7"/>
  <c r="C1025" i="7"/>
  <c r="P38" i="9" l="1"/>
  <c r="V38" i="9" s="1"/>
  <c r="C1026" i="7"/>
  <c r="E1025" i="7"/>
  <c r="AL53" i="9" l="1"/>
  <c r="E1026" i="7"/>
  <c r="C1027" i="7"/>
  <c r="K38" i="9" l="1"/>
  <c r="E1027" i="7"/>
  <c r="C1028" i="7"/>
  <c r="Q38" i="9" l="1"/>
  <c r="N38" i="9"/>
  <c r="T38" i="9" s="1"/>
  <c r="E1028" i="7"/>
  <c r="C1029" i="7"/>
  <c r="AL56" i="9" l="1"/>
  <c r="AL58" i="9"/>
  <c r="C1030" i="7"/>
  <c r="E1029" i="7"/>
  <c r="AL59" i="9" l="1"/>
  <c r="E1030" i="7"/>
  <c r="C1031" i="7"/>
  <c r="AL61" i="9" l="1"/>
  <c r="AL60" i="9"/>
  <c r="AL62" i="9" s="1"/>
  <c r="AL63" i="9" s="1"/>
  <c r="C1032" i="7"/>
  <c r="E1031" i="7"/>
  <c r="E1032" i="7" l="1"/>
  <c r="C1033" i="7"/>
  <c r="E1033" i="7" l="1"/>
  <c r="C1034" i="7"/>
  <c r="E1034" i="7" l="1"/>
  <c r="C1035" i="7"/>
  <c r="E1035" i="7" l="1"/>
  <c r="C1036" i="7"/>
  <c r="C1037" i="7" l="1"/>
  <c r="E1036" i="7"/>
  <c r="E1037" i="7" l="1"/>
  <c r="C1038" i="7"/>
  <c r="E1038" i="7" l="1"/>
  <c r="C1039" i="7"/>
  <c r="E1039" i="7" l="1"/>
  <c r="C1040" i="7"/>
  <c r="C1041" i="7" l="1"/>
  <c r="E1040" i="7"/>
  <c r="C1042" i="7" l="1"/>
  <c r="E1041" i="7"/>
  <c r="C1043" i="7" l="1"/>
  <c r="E1042" i="7"/>
  <c r="C1044" i="7" l="1"/>
  <c r="E1043" i="7"/>
  <c r="E1044" i="7" l="1"/>
  <c r="C1045" i="7"/>
  <c r="C1046" i="7" l="1"/>
  <c r="E1045" i="7"/>
  <c r="C1047" i="7" l="1"/>
  <c r="E1046" i="7"/>
  <c r="C1048" i="7" l="1"/>
  <c r="E1047" i="7"/>
  <c r="E1048" i="7" l="1"/>
  <c r="C1049" i="7"/>
  <c r="C1050" i="7" l="1"/>
  <c r="E1049" i="7"/>
  <c r="E1050" i="7" l="1"/>
  <c r="C1051" i="7"/>
  <c r="C1052" i="7" l="1"/>
  <c r="P43" i="7" s="1"/>
  <c r="E1051" i="7"/>
  <c r="C1053" i="7" l="1"/>
  <c r="E1052" i="7"/>
  <c r="Q43" i="7" s="1"/>
  <c r="R43" i="7" l="1"/>
  <c r="L39" i="9"/>
  <c r="R39" i="9" s="1"/>
  <c r="E1053" i="7"/>
  <c r="C1054" i="7"/>
  <c r="AM54" i="9" l="1"/>
  <c r="E1054" i="7"/>
  <c r="C1055" i="7"/>
  <c r="P39" i="9" l="1"/>
  <c r="V39" i="9" s="1"/>
  <c r="E1055" i="7"/>
  <c r="C1056" i="7"/>
  <c r="AM53" i="9" l="1"/>
  <c r="K39" i="9"/>
  <c r="E1056" i="7"/>
  <c r="C1057" i="7"/>
  <c r="N39" i="9" l="1"/>
  <c r="T39" i="9" s="1"/>
  <c r="Q39" i="9"/>
  <c r="C1058" i="7"/>
  <c r="E1057" i="7"/>
  <c r="AM58" i="9" l="1"/>
  <c r="AM56" i="9"/>
  <c r="E1058" i="7"/>
  <c r="C1059" i="7"/>
  <c r="AM59" i="9" l="1"/>
  <c r="AM61" i="9" s="1"/>
  <c r="C1060" i="7"/>
  <c r="E1059" i="7"/>
  <c r="AM60" i="9" l="1"/>
  <c r="AM62" i="9" s="1"/>
  <c r="AM63" i="9" s="1"/>
  <c r="E1060" i="7"/>
  <c r="C1061" i="7"/>
  <c r="C1062" i="7" l="1"/>
  <c r="E1061" i="7"/>
  <c r="C1063" i="7" l="1"/>
  <c r="E1062" i="7"/>
  <c r="E1063" i="7" l="1"/>
  <c r="C1064" i="7"/>
  <c r="E1064" i="7" l="1"/>
  <c r="C1065" i="7"/>
  <c r="E1065" i="7" l="1"/>
  <c r="C1066" i="7"/>
  <c r="C1067" i="7" l="1"/>
  <c r="E1066" i="7"/>
  <c r="E1067" i="7" l="1"/>
  <c r="C1068" i="7"/>
  <c r="E1068" i="7" l="1"/>
  <c r="C1069" i="7"/>
  <c r="C1070" i="7" l="1"/>
  <c r="E1069" i="7"/>
  <c r="C1071" i="7" l="1"/>
  <c r="E1070" i="7"/>
  <c r="E1071" i="7" l="1"/>
  <c r="C1072" i="7"/>
  <c r="C1073" i="7" l="1"/>
  <c r="E1072" i="7"/>
  <c r="C1074" i="7" l="1"/>
  <c r="E1073" i="7"/>
  <c r="E1074" i="7" l="1"/>
  <c r="C1075" i="7"/>
  <c r="E1075" i="7" l="1"/>
  <c r="C1076" i="7"/>
  <c r="C1077" i="7" l="1"/>
  <c r="E1076" i="7"/>
  <c r="C1078" i="7" l="1"/>
  <c r="E1077" i="7"/>
  <c r="E1078" i="7" l="1"/>
  <c r="C1079" i="7"/>
  <c r="C1080" i="7" l="1"/>
  <c r="E1079" i="7"/>
  <c r="C1081" i="7" l="1"/>
  <c r="E1080" i="7"/>
  <c r="C1082" i="7" l="1"/>
  <c r="P44" i="7" s="1"/>
  <c r="E1081" i="7"/>
  <c r="E1082" i="7" l="1"/>
  <c r="Q44" i="7" s="1"/>
  <c r="C1083" i="7"/>
  <c r="D5" i="9" l="1"/>
  <c r="F5" i="9" s="1"/>
  <c r="G5" i="9" s="1"/>
  <c r="L40" i="9"/>
  <c r="R40" i="9" s="1"/>
  <c r="R44" i="7"/>
  <c r="C1084" i="7"/>
  <c r="E1083" i="7"/>
  <c r="AX54" i="9" l="1"/>
  <c r="AS54" i="9"/>
  <c r="AU54" i="9"/>
  <c r="AV54" i="9"/>
  <c r="AZ54" i="9"/>
  <c r="AT54" i="9"/>
  <c r="AQ54" i="9"/>
  <c r="AO54" i="9"/>
  <c r="BA54" i="9"/>
  <c r="AW54" i="9"/>
  <c r="AN54" i="9"/>
  <c r="AY54" i="9"/>
  <c r="AR54" i="9"/>
  <c r="AP54" i="9"/>
  <c r="C1085" i="7"/>
  <c r="E1084" i="7"/>
  <c r="D54" i="9" l="1"/>
  <c r="E1085" i="7"/>
  <c r="C1086" i="7"/>
  <c r="C1087" i="7" l="1"/>
  <c r="E1086" i="7"/>
  <c r="D9" i="9" l="1"/>
  <c r="F9" i="9" s="1"/>
  <c r="G9" i="9" s="1"/>
  <c r="P40" i="9"/>
  <c r="V40" i="9" s="1"/>
  <c r="E1087" i="7"/>
  <c r="C1088" i="7"/>
  <c r="D4" i="9" l="1"/>
  <c r="K40" i="9"/>
  <c r="AT53" i="9"/>
  <c r="AU53" i="9"/>
  <c r="AN53" i="9"/>
  <c r="AP53" i="9"/>
  <c r="AY53" i="9"/>
  <c r="BA53" i="9"/>
  <c r="AZ53" i="9"/>
  <c r="AV53" i="9"/>
  <c r="AO53" i="9"/>
  <c r="AX53" i="9"/>
  <c r="AR53" i="9"/>
  <c r="AW53" i="9"/>
  <c r="AQ53" i="9"/>
  <c r="AS53" i="9"/>
  <c r="C1089" i="7"/>
  <c r="E1088" i="7"/>
  <c r="D53" i="9" l="1"/>
  <c r="N40" i="9"/>
  <c r="T40" i="9" s="1"/>
  <c r="Q40" i="9"/>
  <c r="D7" i="9"/>
  <c r="F7" i="9" s="1"/>
  <c r="G7" i="9" s="1"/>
  <c r="F4" i="9"/>
  <c r="E1089" i="7"/>
  <c r="C1090" i="7"/>
  <c r="AV58" i="9" l="1"/>
  <c r="AR58" i="9"/>
  <c r="AT58" i="9"/>
  <c r="AS58" i="9"/>
  <c r="AP58" i="9"/>
  <c r="AX58" i="9"/>
  <c r="AN58" i="9"/>
  <c r="AU58" i="9"/>
  <c r="AQ58" i="9"/>
  <c r="AY58" i="9"/>
  <c r="AO58" i="9"/>
  <c r="AW58" i="9"/>
  <c r="BA58" i="9"/>
  <c r="AZ58" i="9"/>
  <c r="F12" i="9"/>
  <c r="F13" i="9" s="1"/>
  <c r="G4" i="9"/>
  <c r="AS56" i="9"/>
  <c r="AN56" i="9"/>
  <c r="AX56" i="9"/>
  <c r="AV56" i="9"/>
  <c r="AV59" i="9" s="1"/>
  <c r="AU56" i="9"/>
  <c r="AY56" i="9"/>
  <c r="AZ56" i="9"/>
  <c r="AQ56" i="9"/>
  <c r="AR56" i="9"/>
  <c r="AR59" i="9" s="1"/>
  <c r="AW56" i="9"/>
  <c r="BA56" i="9"/>
  <c r="AP56" i="9"/>
  <c r="AO56" i="9"/>
  <c r="AT56" i="9"/>
  <c r="AT59" i="9" s="1"/>
  <c r="E1090" i="7"/>
  <c r="C1091" i="7"/>
  <c r="AY59" i="9" l="1"/>
  <c r="AU59" i="9"/>
  <c r="AU61" i="9" s="1"/>
  <c r="AZ59" i="9"/>
  <c r="AZ61" i="9" s="1"/>
  <c r="AO59" i="9"/>
  <c r="AO61" i="9" s="1"/>
  <c r="AQ59" i="9"/>
  <c r="AQ61" i="9" s="1"/>
  <c r="AX59" i="9"/>
  <c r="AX61" i="9" s="1"/>
  <c r="AP59" i="9"/>
  <c r="AP61" i="9" s="1"/>
  <c r="AN59" i="9"/>
  <c r="AN61" i="9" s="1"/>
  <c r="AW59" i="9"/>
  <c r="AW61" i="9" s="1"/>
  <c r="AS59" i="9"/>
  <c r="AS61" i="9" s="1"/>
  <c r="AV61" i="9"/>
  <c r="D56" i="9"/>
  <c r="BA59" i="9"/>
  <c r="AR61" i="9"/>
  <c r="AT61" i="9"/>
  <c r="AY61" i="9"/>
  <c r="D58" i="9"/>
  <c r="E1091" i="7"/>
  <c r="C1092" i="7"/>
  <c r="AN60" i="9" l="1"/>
  <c r="AN62" i="9" s="1"/>
  <c r="AN63" i="9" s="1"/>
  <c r="D59" i="9"/>
  <c r="D66" i="9"/>
  <c r="D67" i="9" s="1"/>
  <c r="BA61" i="9"/>
  <c r="C1093" i="7"/>
  <c r="E1092" i="7"/>
  <c r="AO60" i="9" l="1"/>
  <c r="AO62" i="9"/>
  <c r="AO63" i="9" s="1"/>
  <c r="AP60" i="9"/>
  <c r="D60" i="9"/>
  <c r="D62" i="9" s="1"/>
  <c r="D61" i="9"/>
  <c r="E1093" i="7"/>
  <c r="C1094" i="7"/>
  <c r="AP62" i="9" l="1"/>
  <c r="AP63" i="9" s="1"/>
  <c r="AQ60" i="9"/>
  <c r="E1094" i="7"/>
  <c r="C1095" i="7"/>
  <c r="AQ62" i="9" l="1"/>
  <c r="AQ63" i="9" s="1"/>
  <c r="AR60" i="9"/>
  <c r="C1096" i="7"/>
  <c r="E1095" i="7"/>
  <c r="AR62" i="9" l="1"/>
  <c r="AR63" i="9" s="1"/>
  <c r="AS60" i="9"/>
  <c r="E1096" i="7"/>
  <c r="C1097" i="7"/>
  <c r="AS62" i="9" l="1"/>
  <c r="AS63" i="9" s="1"/>
  <c r="AT60" i="9"/>
  <c r="E1097" i="7"/>
  <c r="AT62" i="9" l="1"/>
  <c r="AT63" i="9" s="1"/>
  <c r="AU60" i="9"/>
  <c r="AU62" i="9" l="1"/>
  <c r="AU63" i="9" s="1"/>
  <c r="AV60" i="9"/>
  <c r="AV62" i="9" l="1"/>
  <c r="AV63" i="9" s="1"/>
  <c r="AW60" i="9"/>
  <c r="AW62" i="9" l="1"/>
  <c r="AW63" i="9" s="1"/>
  <c r="AX60" i="9"/>
  <c r="AX62" i="9" l="1"/>
  <c r="AX63" i="9" s="1"/>
  <c r="AY60" i="9"/>
  <c r="AY62" i="9" l="1"/>
  <c r="AY63" i="9" s="1"/>
  <c r="AZ60" i="9"/>
  <c r="AZ62" i="9" l="1"/>
  <c r="AZ63" i="9" s="1"/>
  <c r="BA60" i="9"/>
  <c r="BA62" i="9" s="1"/>
  <c r="BA63" i="9" s="1"/>
</calcChain>
</file>

<file path=xl/sharedStrings.xml><?xml version="1.0" encoding="utf-8"?>
<sst xmlns="http://schemas.openxmlformats.org/spreadsheetml/2006/main" count="1605" uniqueCount="726">
  <si>
    <t>筹备期</t>
  </si>
  <si>
    <t>2个月</t>
  </si>
  <si>
    <t>Prototype</t>
  </si>
  <si>
    <t>5个月</t>
  </si>
  <si>
    <t>国内测试</t>
  </si>
  <si>
    <t>东南亚OB</t>
  </si>
  <si>
    <t>1个月</t>
  </si>
  <si>
    <t>日本OB</t>
  </si>
  <si>
    <t>4个月</t>
  </si>
  <si>
    <t>国内OB</t>
  </si>
  <si>
    <t>8个月</t>
  </si>
  <si>
    <t>月份</t>
    <phoneticPr fontId="1" type="noConversion"/>
  </si>
  <si>
    <t>4个月</t>
    <phoneticPr fontId="1" type="noConversion"/>
  </si>
  <si>
    <t>东南亚全区域OB</t>
  </si>
  <si>
    <t>韩国OB</t>
  </si>
  <si>
    <t>港澳台OB</t>
  </si>
  <si>
    <t>欧美等其他区域OB</t>
  </si>
  <si>
    <t>主要工作</t>
    <phoneticPr fontId="1" type="noConversion"/>
  </si>
  <si>
    <t>组建团队</t>
    <phoneticPr fontId="1" type="noConversion"/>
  </si>
  <si>
    <t>制定技术规格的需求和工具的需求</t>
    <phoneticPr fontId="1" type="noConversion"/>
  </si>
  <si>
    <t>确定设计框架</t>
    <phoneticPr fontId="1" type="noConversion"/>
  </si>
  <si>
    <t>书写核心功能策划文档</t>
    <phoneticPr fontId="1" type="noConversion"/>
  </si>
  <si>
    <t>开始尝试画风</t>
    <phoneticPr fontId="1" type="noConversion"/>
  </si>
  <si>
    <t>服务器定结构</t>
    <phoneticPr fontId="1" type="noConversion"/>
  </si>
  <si>
    <t>书写非核心功能策划文档</t>
    <phoneticPr fontId="1" type="noConversion"/>
  </si>
  <si>
    <t>优化团队</t>
    <phoneticPr fontId="1" type="noConversion"/>
  </si>
  <si>
    <t>定CG外包</t>
    <phoneticPr fontId="1" type="noConversion"/>
  </si>
  <si>
    <t>定美术图标外包</t>
    <phoneticPr fontId="1" type="noConversion"/>
  </si>
  <si>
    <t>定音乐音效外包</t>
    <phoneticPr fontId="1" type="noConversion"/>
  </si>
  <si>
    <t>定配音外包</t>
    <phoneticPr fontId="1" type="noConversion"/>
  </si>
  <si>
    <t>书写商业化功能文档</t>
    <phoneticPr fontId="1" type="noConversion"/>
  </si>
  <si>
    <t>书写美术需求</t>
    <phoneticPr fontId="1" type="noConversion"/>
  </si>
  <si>
    <t>书写战斗功能需求</t>
    <phoneticPr fontId="1" type="noConversion"/>
  </si>
  <si>
    <t>战斗BD设计</t>
    <phoneticPr fontId="1" type="noConversion"/>
  </si>
  <si>
    <t>初版数值内容</t>
    <phoneticPr fontId="1" type="noConversion"/>
  </si>
  <si>
    <t>前端资源结构</t>
    <phoneticPr fontId="1" type="noConversion"/>
  </si>
  <si>
    <t>配置表结构</t>
    <phoneticPr fontId="1" type="noConversion"/>
  </si>
  <si>
    <t>SVN结构</t>
    <phoneticPr fontId="1" type="noConversion"/>
  </si>
  <si>
    <t>Tower_Tracup_飞书的使用规范</t>
    <phoneticPr fontId="1" type="noConversion"/>
  </si>
  <si>
    <t>策划工作目录</t>
    <phoneticPr fontId="1" type="noConversion"/>
  </si>
  <si>
    <t>整体UIUE设计</t>
    <phoneticPr fontId="1" type="noConversion"/>
  </si>
  <si>
    <t>扩编团队</t>
    <phoneticPr fontId="1" type="noConversion"/>
  </si>
  <si>
    <t>定画风</t>
    <phoneticPr fontId="1" type="noConversion"/>
  </si>
  <si>
    <t>美术铺量</t>
    <phoneticPr fontId="1" type="noConversion"/>
  </si>
  <si>
    <t>开发用美术范例</t>
    <phoneticPr fontId="1" type="noConversion"/>
  </si>
  <si>
    <t>美术起量</t>
    <phoneticPr fontId="1" type="noConversion"/>
  </si>
  <si>
    <t>CG分镜</t>
    <phoneticPr fontId="1" type="noConversion"/>
  </si>
  <si>
    <t>画风买量测试</t>
    <phoneticPr fontId="1" type="noConversion"/>
  </si>
  <si>
    <t>初版UI</t>
    <phoneticPr fontId="1" type="noConversion"/>
  </si>
  <si>
    <t>二版UI</t>
    <phoneticPr fontId="1" type="noConversion"/>
  </si>
  <si>
    <t>三版UI</t>
    <phoneticPr fontId="1" type="noConversion"/>
  </si>
  <si>
    <t>GIT结构</t>
    <phoneticPr fontId="1" type="noConversion"/>
  </si>
  <si>
    <t>制作导表工具</t>
    <phoneticPr fontId="1" type="noConversion"/>
  </si>
  <si>
    <t>制作GM后台</t>
    <phoneticPr fontId="1" type="noConversion"/>
  </si>
  <si>
    <t>开发战斗</t>
    <phoneticPr fontId="1" type="noConversion"/>
  </si>
  <si>
    <t>开发非核心功能</t>
    <phoneticPr fontId="1" type="noConversion"/>
  </si>
  <si>
    <t>开发核心功能</t>
    <phoneticPr fontId="1" type="noConversion"/>
  </si>
  <si>
    <t>开发商业化功能</t>
    <phoneticPr fontId="1" type="noConversion"/>
  </si>
  <si>
    <t>换二版UI</t>
    <phoneticPr fontId="1" type="noConversion"/>
  </si>
  <si>
    <t>换三版UI</t>
    <phoneticPr fontId="1" type="noConversion"/>
  </si>
  <si>
    <t>接SDK</t>
    <phoneticPr fontId="1" type="noConversion"/>
  </si>
  <si>
    <t>工具的测试</t>
    <phoneticPr fontId="1" type="noConversion"/>
  </si>
  <si>
    <t>里程碑</t>
    <phoneticPr fontId="1" type="noConversion"/>
  </si>
  <si>
    <t>成本</t>
    <phoneticPr fontId="1" type="noConversion"/>
  </si>
  <si>
    <t>项目</t>
    <phoneticPr fontId="1" type="noConversion"/>
  </si>
  <si>
    <t>策划</t>
    <phoneticPr fontId="1" type="noConversion"/>
  </si>
  <si>
    <t>美术</t>
    <phoneticPr fontId="1" type="noConversion"/>
  </si>
  <si>
    <t>技术</t>
    <phoneticPr fontId="1" type="noConversion"/>
  </si>
  <si>
    <t>钉钉和飞书的关系</t>
    <phoneticPr fontId="1" type="noConversion"/>
  </si>
  <si>
    <t>校正画风</t>
    <phoneticPr fontId="1" type="noConversion"/>
  </si>
  <si>
    <t>确定打包流程</t>
    <phoneticPr fontId="1" type="noConversion"/>
  </si>
  <si>
    <t>确定热更流程</t>
    <phoneticPr fontId="1" type="noConversion"/>
  </si>
  <si>
    <t>确定合服流程</t>
    <phoneticPr fontId="1" type="noConversion"/>
  </si>
  <si>
    <t>确定跨服流程</t>
    <phoneticPr fontId="1" type="noConversion"/>
  </si>
  <si>
    <t>工期</t>
    <phoneticPr fontId="1" type="noConversion"/>
  </si>
  <si>
    <t>重点工作</t>
    <phoneticPr fontId="1" type="noConversion"/>
  </si>
  <si>
    <t>团队</t>
    <phoneticPr fontId="1" type="noConversion"/>
  </si>
  <si>
    <t>工作量</t>
    <phoneticPr fontId="1" type="noConversion"/>
  </si>
  <si>
    <t>指标</t>
    <phoneticPr fontId="1" type="noConversion"/>
  </si>
  <si>
    <t>收入</t>
    <phoneticPr fontId="1" type="noConversion"/>
  </si>
  <si>
    <t>书写美术资源规范</t>
    <phoneticPr fontId="1" type="noConversion"/>
  </si>
  <si>
    <t>热更策略</t>
    <phoneticPr fontId="1" type="noConversion"/>
  </si>
  <si>
    <t>开服策略</t>
    <phoneticPr fontId="1" type="noConversion"/>
  </si>
  <si>
    <t>合服策略</t>
    <phoneticPr fontId="1" type="noConversion"/>
  </si>
  <si>
    <t>开发技术prototype</t>
    <phoneticPr fontId="1" type="noConversion"/>
  </si>
  <si>
    <t>TDR规格和优化</t>
    <phoneticPr fontId="1" type="noConversion"/>
  </si>
  <si>
    <t>工期计划</t>
    <phoneticPr fontId="1" type="noConversion"/>
  </si>
  <si>
    <t>已完成</t>
    <phoneticPr fontId="1" type="noConversion"/>
  </si>
  <si>
    <t>登录</t>
    <phoneticPr fontId="1" type="noConversion"/>
  </si>
  <si>
    <t>loading</t>
    <phoneticPr fontId="1" type="noConversion"/>
  </si>
  <si>
    <t>热更loading</t>
    <phoneticPr fontId="1" type="noConversion"/>
  </si>
  <si>
    <t>小loading</t>
    <phoneticPr fontId="1" type="noConversion"/>
  </si>
  <si>
    <t>弱网loading</t>
    <phoneticPr fontId="1" type="noConversion"/>
  </si>
  <si>
    <t>小包--边玩边下载</t>
    <phoneticPr fontId="1" type="noConversion"/>
  </si>
  <si>
    <t>热更--不停服</t>
    <phoneticPr fontId="1" type="noConversion"/>
  </si>
  <si>
    <t>后端逻辑和配置表和前端热更灰度【白名单】</t>
    <phoneticPr fontId="1" type="noConversion"/>
  </si>
  <si>
    <t>跨服战斗逻辑</t>
    <phoneticPr fontId="1" type="noConversion"/>
  </si>
  <si>
    <t>LOD</t>
    <phoneticPr fontId="1" type="noConversion"/>
  </si>
  <si>
    <t>多语言的文字与UI图集</t>
    <phoneticPr fontId="1" type="noConversion"/>
  </si>
  <si>
    <t>世界服时钟</t>
    <phoneticPr fontId="1" type="noConversion"/>
  </si>
  <si>
    <t>运营活动需求-开服-常态-节日</t>
    <phoneticPr fontId="1" type="noConversion"/>
  </si>
  <si>
    <t>战斗</t>
    <phoneticPr fontId="1" type="noConversion"/>
  </si>
  <si>
    <t>布阵</t>
    <phoneticPr fontId="1" type="noConversion"/>
  </si>
  <si>
    <t>功能界面</t>
    <phoneticPr fontId="1" type="noConversion"/>
  </si>
  <si>
    <t>玩法界面</t>
    <phoneticPr fontId="1" type="noConversion"/>
  </si>
  <si>
    <t>战斗结算【含多种，未枚举】</t>
    <phoneticPr fontId="1" type="noConversion"/>
  </si>
  <si>
    <t>聊天</t>
    <phoneticPr fontId="1" type="noConversion"/>
  </si>
  <si>
    <t>英雄List</t>
    <phoneticPr fontId="1" type="noConversion"/>
  </si>
  <si>
    <t>国战</t>
    <phoneticPr fontId="1" type="noConversion"/>
  </si>
  <si>
    <t>装备信息</t>
    <phoneticPr fontId="1" type="noConversion"/>
  </si>
  <si>
    <t>装备强化</t>
    <phoneticPr fontId="1" type="noConversion"/>
  </si>
  <si>
    <t>装备重铸</t>
    <phoneticPr fontId="1" type="noConversion"/>
  </si>
  <si>
    <t>图鉴List</t>
    <phoneticPr fontId="1" type="noConversion"/>
  </si>
  <si>
    <t>英雄列传</t>
    <phoneticPr fontId="1" type="noConversion"/>
  </si>
  <si>
    <t>背包-道具</t>
    <phoneticPr fontId="1" type="noConversion"/>
  </si>
  <si>
    <t>好友</t>
    <phoneticPr fontId="1" type="noConversion"/>
  </si>
  <si>
    <t>邮件</t>
    <phoneticPr fontId="1" type="noConversion"/>
  </si>
  <si>
    <t>月卡</t>
    <phoneticPr fontId="1" type="noConversion"/>
  </si>
  <si>
    <t>基金</t>
    <phoneticPr fontId="1" type="noConversion"/>
  </si>
  <si>
    <t>战令</t>
    <phoneticPr fontId="1" type="noConversion"/>
  </si>
  <si>
    <t>充值礼包</t>
    <phoneticPr fontId="1" type="noConversion"/>
  </si>
  <si>
    <t>充值代币体系</t>
    <phoneticPr fontId="1" type="noConversion"/>
  </si>
  <si>
    <t>快速挂机</t>
    <phoneticPr fontId="1" type="noConversion"/>
  </si>
  <si>
    <t>任务-日常周常</t>
    <phoneticPr fontId="1" type="noConversion"/>
  </si>
  <si>
    <t>任务-主线</t>
    <phoneticPr fontId="1" type="noConversion"/>
  </si>
  <si>
    <t>商店</t>
    <phoneticPr fontId="1" type="noConversion"/>
  </si>
  <si>
    <t>抽卡</t>
    <phoneticPr fontId="1" type="noConversion"/>
  </si>
  <si>
    <t>排行榜</t>
    <phoneticPr fontId="1" type="noConversion"/>
  </si>
  <si>
    <t>图书馆-羁绊</t>
    <phoneticPr fontId="1" type="noConversion"/>
  </si>
  <si>
    <t>图书馆-生命之树</t>
    <phoneticPr fontId="1" type="noConversion"/>
  </si>
  <si>
    <t>图书馆-美德</t>
    <phoneticPr fontId="1" type="noConversion"/>
  </si>
  <si>
    <t>公会</t>
    <phoneticPr fontId="1" type="noConversion"/>
  </si>
  <si>
    <t>占星</t>
    <phoneticPr fontId="1" type="noConversion"/>
  </si>
  <si>
    <t>悬赏</t>
    <phoneticPr fontId="1" type="noConversion"/>
  </si>
  <si>
    <t>竞技场</t>
    <phoneticPr fontId="1" type="noConversion"/>
  </si>
  <si>
    <t>高阶竞技场</t>
    <phoneticPr fontId="1" type="noConversion"/>
  </si>
  <si>
    <t>巅峰竞技场</t>
    <phoneticPr fontId="1" type="noConversion"/>
  </si>
  <si>
    <t>迷宫</t>
    <phoneticPr fontId="1" type="noConversion"/>
  </si>
  <si>
    <t>爬塔</t>
    <phoneticPr fontId="1" type="noConversion"/>
  </si>
  <si>
    <t>种族塔</t>
    <phoneticPr fontId="1" type="noConversion"/>
  </si>
  <si>
    <t>时光之巅</t>
    <phoneticPr fontId="1" type="noConversion"/>
  </si>
  <si>
    <t>编队</t>
    <phoneticPr fontId="1" type="noConversion"/>
  </si>
  <si>
    <t>订阅</t>
    <phoneticPr fontId="1" type="noConversion"/>
  </si>
  <si>
    <t>切换兵种</t>
    <phoneticPr fontId="1" type="noConversion"/>
  </si>
  <si>
    <t>副官</t>
    <phoneticPr fontId="1" type="noConversion"/>
  </si>
  <si>
    <t>士兵升级</t>
    <phoneticPr fontId="1" type="noConversion"/>
  </si>
  <si>
    <t>英雄切换状态</t>
    <phoneticPr fontId="1" type="noConversion"/>
  </si>
  <si>
    <t>将</t>
    <phoneticPr fontId="1" type="noConversion"/>
  </si>
  <si>
    <t>交易</t>
    <phoneticPr fontId="1" type="noConversion"/>
  </si>
  <si>
    <t>大战令</t>
    <phoneticPr fontId="1" type="noConversion"/>
  </si>
  <si>
    <t>租借佣兵</t>
    <phoneticPr fontId="1" type="noConversion"/>
  </si>
  <si>
    <t>蓝</t>
    <phoneticPr fontId="1" type="noConversion"/>
  </si>
  <si>
    <t>蓝+</t>
    <phoneticPr fontId="1" type="noConversion"/>
  </si>
  <si>
    <t>紫</t>
    <phoneticPr fontId="1" type="noConversion"/>
  </si>
  <si>
    <t>紫+</t>
    <phoneticPr fontId="1" type="noConversion"/>
  </si>
  <si>
    <t>黄</t>
    <phoneticPr fontId="1" type="noConversion"/>
  </si>
  <si>
    <t>黄+</t>
    <phoneticPr fontId="1" type="noConversion"/>
  </si>
  <si>
    <t>红</t>
    <phoneticPr fontId="1" type="noConversion"/>
  </si>
  <si>
    <t>红+</t>
    <phoneticPr fontId="1" type="noConversion"/>
  </si>
  <si>
    <t>白</t>
    <phoneticPr fontId="1" type="noConversion"/>
  </si>
  <si>
    <t>图标</t>
    <phoneticPr fontId="1" type="noConversion"/>
  </si>
  <si>
    <t>理想</t>
    <phoneticPr fontId="1" type="noConversion"/>
  </si>
  <si>
    <t>悲观</t>
    <phoneticPr fontId="1" type="noConversion"/>
  </si>
  <si>
    <t>登陆比</t>
    <phoneticPr fontId="1" type="noConversion"/>
  </si>
  <si>
    <t>留存</t>
    <phoneticPr fontId="1" type="noConversion"/>
  </si>
  <si>
    <t>ARPU</t>
    <phoneticPr fontId="1" type="noConversion"/>
  </si>
  <si>
    <t>LTV</t>
    <phoneticPr fontId="1" type="noConversion"/>
  </si>
  <si>
    <t>全渠道</t>
    <phoneticPr fontId="1" type="noConversion"/>
  </si>
  <si>
    <t>单日【留存是次留】</t>
    <phoneticPr fontId="1" type="noConversion"/>
  </si>
  <si>
    <t>3日</t>
    <phoneticPr fontId="1" type="noConversion"/>
  </si>
  <si>
    <t>7日</t>
    <phoneticPr fontId="1" type="noConversion"/>
  </si>
  <si>
    <t>14日</t>
    <phoneticPr fontId="1" type="noConversion"/>
  </si>
  <si>
    <t>美元汇率</t>
    <phoneticPr fontId="1" type="noConversion"/>
  </si>
  <si>
    <t>AFK海外数据未知，开始推测</t>
    <phoneticPr fontId="1" type="noConversion"/>
  </si>
  <si>
    <t>海外AFK大推时的留存参考</t>
    <phoneticPr fontId="1" type="noConversion"/>
  </si>
  <si>
    <t>国内</t>
    <phoneticPr fontId="1" type="noConversion"/>
  </si>
  <si>
    <t>日本</t>
    <phoneticPr fontId="1" type="noConversion"/>
  </si>
  <si>
    <t>东南亚</t>
    <phoneticPr fontId="1" type="noConversion"/>
  </si>
  <si>
    <t>韩国</t>
    <phoneticPr fontId="1" type="noConversion"/>
  </si>
  <si>
    <t>港澳台</t>
    <phoneticPr fontId="1" type="noConversion"/>
  </si>
  <si>
    <t>以国内全渠道计算</t>
    <phoneticPr fontId="1" type="noConversion"/>
  </si>
  <si>
    <t>以日本理想计算</t>
    <phoneticPr fontId="1" type="noConversion"/>
  </si>
  <si>
    <t>以国内安卓计算</t>
    <phoneticPr fontId="1" type="noConversion"/>
  </si>
  <si>
    <t>以日本悲观计算</t>
    <phoneticPr fontId="1" type="noConversion"/>
  </si>
  <si>
    <t>区域</t>
    <phoneticPr fontId="1" type="noConversion"/>
  </si>
  <si>
    <t>计算方式</t>
    <phoneticPr fontId="1" type="noConversion"/>
  </si>
  <si>
    <t>流水</t>
    <phoneticPr fontId="1" type="noConversion"/>
  </si>
  <si>
    <t>量【万】</t>
    <phoneticPr fontId="1" type="noConversion"/>
  </si>
  <si>
    <t>LTV【usd】</t>
    <phoneticPr fontId="1" type="noConversion"/>
  </si>
  <si>
    <t>人民币【万】</t>
    <phoneticPr fontId="1" type="noConversion"/>
  </si>
  <si>
    <t>欧美及其他</t>
    <phoneticPr fontId="1" type="noConversion"/>
  </si>
  <si>
    <t>总量【万】</t>
    <phoneticPr fontId="1" type="noConversion"/>
  </si>
  <si>
    <t>求和【usd/万】</t>
    <phoneticPr fontId="1" type="noConversion"/>
  </si>
  <si>
    <t>流水【usd/万】</t>
    <phoneticPr fontId="1" type="noConversion"/>
  </si>
  <si>
    <t>用户新增</t>
    <phoneticPr fontId="1" type="noConversion"/>
  </si>
  <si>
    <t>次月</t>
    <phoneticPr fontId="1" type="noConversion"/>
  </si>
  <si>
    <t>首月</t>
    <phoneticPr fontId="1" type="noConversion"/>
  </si>
  <si>
    <t>3月</t>
    <phoneticPr fontId="1" type="noConversion"/>
  </si>
  <si>
    <t>4月</t>
    <phoneticPr fontId="1" type="noConversion"/>
  </si>
  <si>
    <t>5月</t>
  </si>
  <si>
    <t>6月</t>
  </si>
  <si>
    <t>7月</t>
  </si>
  <si>
    <t>8月</t>
  </si>
  <si>
    <t>9月</t>
  </si>
  <si>
    <t>10月</t>
  </si>
  <si>
    <t>11月</t>
  </si>
  <si>
    <t>12月</t>
  </si>
  <si>
    <t>13月</t>
  </si>
  <si>
    <t>14月</t>
  </si>
  <si>
    <t>15月</t>
  </si>
  <si>
    <t>16月</t>
  </si>
  <si>
    <t>17月</t>
  </si>
  <si>
    <t>18月</t>
  </si>
  <si>
    <t>19月</t>
  </si>
  <si>
    <t>20月</t>
  </si>
  <si>
    <t>21月</t>
  </si>
  <si>
    <t>22月</t>
  </si>
  <si>
    <t>23月</t>
  </si>
  <si>
    <t>24月</t>
  </si>
  <si>
    <t>日</t>
    <phoneticPr fontId="1" type="noConversion"/>
  </si>
  <si>
    <t>25月</t>
  </si>
  <si>
    <t>26月</t>
  </si>
  <si>
    <t>27月</t>
  </si>
  <si>
    <t>28月</t>
  </si>
  <si>
    <t>29月</t>
  </si>
  <si>
    <t>30月</t>
  </si>
  <si>
    <t>31月</t>
  </si>
  <si>
    <t>32月</t>
  </si>
  <si>
    <t>33月</t>
  </si>
  <si>
    <t>34月</t>
  </si>
  <si>
    <t>35月</t>
  </si>
  <si>
    <t>36月</t>
  </si>
  <si>
    <t>增量</t>
    <phoneticPr fontId="1" type="noConversion"/>
  </si>
  <si>
    <t>累计</t>
    <phoneticPr fontId="1" type="noConversion"/>
  </si>
  <si>
    <t>总新增</t>
    <phoneticPr fontId="1" type="noConversion"/>
  </si>
  <si>
    <t>总流水</t>
    <phoneticPr fontId="1" type="noConversion"/>
  </si>
  <si>
    <t>账号</t>
    <phoneticPr fontId="1" type="noConversion"/>
  </si>
  <si>
    <t>RMB</t>
    <phoneticPr fontId="1" type="noConversion"/>
  </si>
  <si>
    <t>USD</t>
    <phoneticPr fontId="1" type="noConversion"/>
  </si>
  <si>
    <t>总</t>
    <phoneticPr fontId="1" type="noConversion"/>
  </si>
  <si>
    <t>累计RMB</t>
    <phoneticPr fontId="1" type="noConversion"/>
  </si>
  <si>
    <t>总RMB</t>
    <phoneticPr fontId="1" type="noConversion"/>
  </si>
  <si>
    <t>全局UE</t>
    <phoneticPr fontId="1" type="noConversion"/>
  </si>
  <si>
    <t>开服-合服逻辑</t>
    <phoneticPr fontId="1" type="noConversion"/>
  </si>
  <si>
    <t>主线推图【含奖励选择等】</t>
    <phoneticPr fontId="1" type="noConversion"/>
  </si>
  <si>
    <t>世界地图</t>
    <phoneticPr fontId="1" type="noConversion"/>
  </si>
  <si>
    <t>关卡信息</t>
    <phoneticPr fontId="1" type="noConversion"/>
  </si>
  <si>
    <t>战斗种族BUFF的界面</t>
    <phoneticPr fontId="1" type="noConversion"/>
  </si>
  <si>
    <t>图书馆-圣物</t>
    <phoneticPr fontId="1" type="noConversion"/>
  </si>
  <si>
    <t>数据埋点和统计需求</t>
    <phoneticPr fontId="1" type="noConversion"/>
  </si>
  <si>
    <t>时装界面</t>
    <phoneticPr fontId="1" type="noConversion"/>
  </si>
  <si>
    <t>饰品界面</t>
    <phoneticPr fontId="1" type="noConversion"/>
  </si>
  <si>
    <t>进阶-大圣堂</t>
    <phoneticPr fontId="1" type="noConversion"/>
  </si>
  <si>
    <t>副官获得</t>
    <phoneticPr fontId="1" type="noConversion"/>
  </si>
  <si>
    <t>新将获得展示</t>
    <phoneticPr fontId="1" type="noConversion"/>
  </si>
  <si>
    <t>抽卡过程</t>
    <phoneticPr fontId="1" type="noConversion"/>
  </si>
  <si>
    <t>心愿单</t>
    <phoneticPr fontId="1" type="noConversion"/>
  </si>
  <si>
    <t>【士兵养成】三消小游戏</t>
    <phoneticPr fontId="1" type="noConversion"/>
  </si>
  <si>
    <t>四选一抽卡</t>
    <phoneticPr fontId="1" type="noConversion"/>
  </si>
  <si>
    <t>共鸣水晶</t>
    <phoneticPr fontId="1" type="noConversion"/>
  </si>
  <si>
    <t>难度墙规则</t>
    <phoneticPr fontId="1" type="noConversion"/>
  </si>
  <si>
    <t>神器tips</t>
    <phoneticPr fontId="1" type="noConversion"/>
  </si>
  <si>
    <t>技能的文字描述</t>
    <phoneticPr fontId="1" type="noConversion"/>
  </si>
  <si>
    <t>功能开启与节奏</t>
    <phoneticPr fontId="1" type="noConversion"/>
  </si>
  <si>
    <t>小红点</t>
    <phoneticPr fontId="1" type="noConversion"/>
  </si>
  <si>
    <t>神器强化</t>
    <phoneticPr fontId="1" type="noConversion"/>
  </si>
  <si>
    <t>马车-遣散-重置-回退</t>
    <phoneticPr fontId="1" type="noConversion"/>
  </si>
  <si>
    <t>神器选装</t>
    <phoneticPr fontId="1" type="noConversion"/>
  </si>
  <si>
    <t>跨服相关的其他逻辑</t>
    <phoneticPr fontId="1" type="noConversion"/>
  </si>
  <si>
    <t>圣物的设定</t>
    <phoneticPr fontId="1" type="noConversion"/>
  </si>
  <si>
    <t>商业化思路</t>
    <phoneticPr fontId="1" type="noConversion"/>
  </si>
  <si>
    <t>英雄集结</t>
    <phoneticPr fontId="1" type="noConversion"/>
  </si>
  <si>
    <t>武将限时试用</t>
    <phoneticPr fontId="1" type="noConversion"/>
  </si>
  <si>
    <t>神器信息</t>
    <phoneticPr fontId="1" type="noConversion"/>
  </si>
  <si>
    <t>神器的设定</t>
    <phoneticPr fontId="1" type="noConversion"/>
  </si>
  <si>
    <t>道具价值与抽卡类概率</t>
    <phoneticPr fontId="1" type="noConversion"/>
  </si>
  <si>
    <t>登录奖励</t>
    <phoneticPr fontId="1" type="noConversion"/>
  </si>
  <si>
    <t>试用战斗</t>
    <phoneticPr fontId="1" type="noConversion"/>
  </si>
  <si>
    <t>专武的设定</t>
    <phoneticPr fontId="1" type="noConversion"/>
  </si>
  <si>
    <t>配音需求</t>
    <phoneticPr fontId="1" type="noConversion"/>
  </si>
  <si>
    <t>验证难度设计</t>
    <phoneticPr fontId="1" type="noConversion"/>
  </si>
  <si>
    <t>回归</t>
    <phoneticPr fontId="1" type="noConversion"/>
  </si>
  <si>
    <t>七天巡礼</t>
    <phoneticPr fontId="1" type="noConversion"/>
  </si>
  <si>
    <t>专属强化</t>
    <phoneticPr fontId="1" type="noConversion"/>
  </si>
  <si>
    <t>装备的设定</t>
    <phoneticPr fontId="1" type="noConversion"/>
  </si>
  <si>
    <t>CG需求</t>
    <phoneticPr fontId="1" type="noConversion"/>
  </si>
  <si>
    <t>战斗属性数学模型</t>
    <phoneticPr fontId="1" type="noConversion"/>
  </si>
  <si>
    <t>活动List</t>
    <phoneticPr fontId="1" type="noConversion"/>
  </si>
  <si>
    <t>在线奖励</t>
    <phoneticPr fontId="1" type="noConversion"/>
  </si>
  <si>
    <t>CG的剧情</t>
    <phoneticPr fontId="1" type="noConversion"/>
  </si>
  <si>
    <t>专属信息</t>
    <phoneticPr fontId="1" type="noConversion"/>
  </si>
  <si>
    <t>新手引导需要的配音</t>
    <phoneticPr fontId="1" type="noConversion"/>
  </si>
  <si>
    <t>音效需求</t>
    <phoneticPr fontId="1" type="noConversion"/>
  </si>
  <si>
    <t>抽卡类数学模型</t>
    <phoneticPr fontId="1" type="noConversion"/>
  </si>
  <si>
    <t>切章剧情</t>
    <phoneticPr fontId="1" type="noConversion"/>
  </si>
  <si>
    <t>加载与释放的同时游戏正常进行</t>
    <phoneticPr fontId="1" type="noConversion"/>
  </si>
  <si>
    <t>音乐需求</t>
    <phoneticPr fontId="1" type="noConversion"/>
  </si>
  <si>
    <t>三资源数学模型</t>
    <phoneticPr fontId="1" type="noConversion"/>
  </si>
  <si>
    <t>限时礼包+限时自选礼包</t>
    <phoneticPr fontId="1" type="noConversion"/>
  </si>
  <si>
    <t>他人信息</t>
    <phoneticPr fontId="1" type="noConversion"/>
  </si>
  <si>
    <t>剧情对话</t>
    <phoneticPr fontId="1" type="noConversion"/>
  </si>
  <si>
    <t>挂机掉落-奖励预览-奖励界面</t>
    <phoneticPr fontId="1" type="noConversion"/>
  </si>
  <si>
    <t>临时加载配置表的CDN处理</t>
    <phoneticPr fontId="1" type="noConversion"/>
  </si>
  <si>
    <t>游戏流程展开的故事</t>
    <phoneticPr fontId="1" type="noConversion"/>
  </si>
  <si>
    <t>配音明细</t>
    <phoneticPr fontId="1" type="noConversion"/>
  </si>
  <si>
    <t>技能数值设计</t>
    <phoneticPr fontId="1" type="noConversion"/>
  </si>
  <si>
    <t>自选礼包</t>
    <phoneticPr fontId="1" type="noConversion"/>
  </si>
  <si>
    <t>成就</t>
    <phoneticPr fontId="1" type="noConversion"/>
  </si>
  <si>
    <t>新手引导</t>
    <phoneticPr fontId="1" type="noConversion"/>
  </si>
  <si>
    <t>登录比对并加载配置表</t>
    <phoneticPr fontId="1" type="noConversion"/>
  </si>
  <si>
    <t>CG明细</t>
    <phoneticPr fontId="1" type="noConversion"/>
  </si>
  <si>
    <t>限时礼包的拍脸规则</t>
    <phoneticPr fontId="1" type="noConversion"/>
  </si>
  <si>
    <t>选穿装备</t>
    <phoneticPr fontId="1" type="noConversion"/>
  </si>
  <si>
    <t>reward界面</t>
    <phoneticPr fontId="1" type="noConversion"/>
  </si>
  <si>
    <t>导表--比对--工具</t>
    <phoneticPr fontId="1" type="noConversion"/>
  </si>
  <si>
    <t>道具-文字描述&amp;润色</t>
    <phoneticPr fontId="1" type="noConversion"/>
  </si>
  <si>
    <t>音效明细</t>
    <phoneticPr fontId="1" type="noConversion"/>
  </si>
  <si>
    <t>BUFF枚举</t>
    <phoneticPr fontId="1" type="noConversion"/>
  </si>
  <si>
    <t>首充礼包</t>
    <phoneticPr fontId="1" type="noConversion"/>
  </si>
  <si>
    <t>玩家信息</t>
    <phoneticPr fontId="1" type="noConversion"/>
  </si>
  <si>
    <t>选服-选角色</t>
    <phoneticPr fontId="1" type="noConversion"/>
  </si>
  <si>
    <t>reward逻辑</t>
    <phoneticPr fontId="1" type="noConversion"/>
  </si>
  <si>
    <t>音乐明细</t>
    <phoneticPr fontId="1" type="noConversion"/>
  </si>
  <si>
    <t>技能作用枚举</t>
    <phoneticPr fontId="1" type="noConversion"/>
  </si>
  <si>
    <t>VIP</t>
    <phoneticPr fontId="1" type="noConversion"/>
  </si>
  <si>
    <t>兑换码</t>
    <phoneticPr fontId="1" type="noConversion"/>
  </si>
  <si>
    <t>局部加载loading</t>
    <phoneticPr fontId="1" type="noConversion"/>
  </si>
  <si>
    <t>道具使用逻辑</t>
    <phoneticPr fontId="1" type="noConversion"/>
  </si>
  <si>
    <t>GMT需求</t>
    <phoneticPr fontId="1" type="noConversion"/>
  </si>
  <si>
    <t>战斗公式</t>
    <phoneticPr fontId="1" type="noConversion"/>
  </si>
  <si>
    <t>设置-语言-画质-音量</t>
    <phoneticPr fontId="1" type="noConversion"/>
  </si>
  <si>
    <t>技能tips</t>
    <phoneticPr fontId="1" type="noConversion"/>
  </si>
  <si>
    <t>道具-宝箱-多选一</t>
    <phoneticPr fontId="1" type="noConversion"/>
  </si>
  <si>
    <t>测试账号需求</t>
    <phoneticPr fontId="1" type="noConversion"/>
  </si>
  <si>
    <t>物料明细与需求</t>
    <phoneticPr fontId="1" type="noConversion"/>
  </si>
  <si>
    <t>回忆-CG</t>
    <phoneticPr fontId="1" type="noConversion"/>
  </si>
  <si>
    <t>英雄技能界面</t>
    <phoneticPr fontId="1" type="noConversion"/>
  </si>
  <si>
    <t>道具tips</t>
    <phoneticPr fontId="1" type="noConversion"/>
  </si>
  <si>
    <t>错误log在游戏内显示的需求</t>
    <phoneticPr fontId="1" type="noConversion"/>
  </si>
  <si>
    <t>图标明细与需求</t>
    <phoneticPr fontId="1" type="noConversion"/>
  </si>
  <si>
    <t>战斗BD</t>
    <phoneticPr fontId="1" type="noConversion"/>
  </si>
  <si>
    <t>回忆-画廊</t>
    <phoneticPr fontId="1" type="noConversion"/>
  </si>
  <si>
    <t>英雄界面</t>
    <phoneticPr fontId="1" type="noConversion"/>
  </si>
  <si>
    <t>项目SRC目录结构和命名规范</t>
    <phoneticPr fontId="1" type="noConversion"/>
  </si>
  <si>
    <t>美术资源明细</t>
    <phoneticPr fontId="1" type="noConversion"/>
  </si>
  <si>
    <t>局部美术资源加载的需求</t>
    <phoneticPr fontId="1" type="noConversion"/>
  </si>
  <si>
    <t>战斗属性枚举</t>
    <phoneticPr fontId="1" type="noConversion"/>
  </si>
  <si>
    <t>美术资源错误后容错显示的需求</t>
    <phoneticPr fontId="1" type="noConversion"/>
  </si>
  <si>
    <t>奖励枚举</t>
    <phoneticPr fontId="1" type="noConversion"/>
  </si>
  <si>
    <t>开场流程</t>
    <phoneticPr fontId="1" type="noConversion"/>
  </si>
  <si>
    <t>HUD</t>
    <phoneticPr fontId="1" type="noConversion"/>
  </si>
  <si>
    <t>语言包显示错误后容错显示的需求</t>
    <phoneticPr fontId="1" type="noConversion"/>
  </si>
  <si>
    <t>SQL的明细-结构-逻辑关系</t>
    <phoneticPr fontId="1" type="noConversion"/>
  </si>
  <si>
    <t>充值付费</t>
    <phoneticPr fontId="1" type="noConversion"/>
  </si>
  <si>
    <t>边角功能</t>
    <phoneticPr fontId="1" type="noConversion"/>
  </si>
  <si>
    <t>其他</t>
    <phoneticPr fontId="1" type="noConversion"/>
  </si>
  <si>
    <t>玩法</t>
    <phoneticPr fontId="1" type="noConversion"/>
  </si>
  <si>
    <t>养成</t>
    <phoneticPr fontId="1" type="noConversion"/>
  </si>
  <si>
    <t>功能</t>
    <phoneticPr fontId="1" type="noConversion"/>
  </si>
  <si>
    <t>其他设计工作</t>
    <phoneticPr fontId="1" type="noConversion"/>
  </si>
  <si>
    <t>技术规格需求</t>
    <phoneticPr fontId="1" type="noConversion"/>
  </si>
  <si>
    <t>文字需求工作</t>
    <phoneticPr fontId="1" type="noConversion"/>
  </si>
  <si>
    <t>美术需求工作</t>
    <phoneticPr fontId="1" type="noConversion"/>
  </si>
  <si>
    <t>数值设计工作</t>
    <phoneticPr fontId="1" type="noConversion"/>
  </si>
  <si>
    <t>系统设计工作</t>
    <phoneticPr fontId="1" type="noConversion"/>
  </si>
  <si>
    <t>系统策划工作列表</t>
    <phoneticPr fontId="1" type="noConversion"/>
  </si>
  <si>
    <t>新加坡测试</t>
    <phoneticPr fontId="1" type="noConversion"/>
  </si>
  <si>
    <t>限时试用</t>
    <phoneticPr fontId="1" type="noConversion"/>
  </si>
  <si>
    <t>关卡策划</t>
    <phoneticPr fontId="1" type="noConversion"/>
  </si>
  <si>
    <t>日语策划</t>
    <phoneticPr fontId="1" type="noConversion"/>
  </si>
  <si>
    <t>运营</t>
    <phoneticPr fontId="1" type="noConversion"/>
  </si>
  <si>
    <t>金希元</t>
    <phoneticPr fontId="1" type="noConversion"/>
  </si>
  <si>
    <t>周志明</t>
    <phoneticPr fontId="1" type="noConversion"/>
  </si>
  <si>
    <t>李钊</t>
    <phoneticPr fontId="1" type="noConversion"/>
  </si>
  <si>
    <t>程序</t>
    <phoneticPr fontId="1" type="noConversion"/>
  </si>
  <si>
    <t>详细版本计划</t>
    <phoneticPr fontId="1" type="noConversion"/>
  </si>
  <si>
    <t>有难度工作</t>
    <phoneticPr fontId="1" type="noConversion"/>
  </si>
  <si>
    <t>创新工作</t>
    <phoneticPr fontId="1" type="noConversion"/>
  </si>
  <si>
    <t>新加坡版本</t>
    <phoneticPr fontId="1" type="noConversion"/>
  </si>
  <si>
    <t>二级</t>
    <phoneticPr fontId="1" type="noConversion"/>
  </si>
  <si>
    <t>一级</t>
    <phoneticPr fontId="1" type="noConversion"/>
  </si>
  <si>
    <t>伪二级</t>
    <phoneticPr fontId="1" type="noConversion"/>
  </si>
  <si>
    <t>有</t>
    <phoneticPr fontId="1" type="noConversion"/>
  </si>
  <si>
    <t>是</t>
    <phoneticPr fontId="1" type="noConversion"/>
  </si>
  <si>
    <t>战令【迷宫，日常，回归】</t>
    <phoneticPr fontId="1" type="noConversion"/>
  </si>
  <si>
    <t>T2石头C</t>
    <phoneticPr fontId="1" type="noConversion"/>
  </si>
  <si>
    <t>T2石头B</t>
    <phoneticPr fontId="1" type="noConversion"/>
  </si>
  <si>
    <t>T2石头A</t>
  </si>
  <si>
    <t>T1石头C</t>
    <phoneticPr fontId="1" type="noConversion"/>
  </si>
  <si>
    <t>T1石头B</t>
    <phoneticPr fontId="1" type="noConversion"/>
  </si>
  <si>
    <t>T1石头A</t>
    <phoneticPr fontId="1" type="noConversion"/>
  </si>
  <si>
    <t>稀有宝箱</t>
    <phoneticPr fontId="1" type="noConversion"/>
  </si>
  <si>
    <t>装备宝箱</t>
    <phoneticPr fontId="1" type="noConversion"/>
  </si>
  <si>
    <t>东南亚OB</t>
    <phoneticPr fontId="1" type="noConversion"/>
  </si>
  <si>
    <t>英雄宝箱</t>
    <phoneticPr fontId="1" type="noConversion"/>
  </si>
  <si>
    <t>艾雅的眼泪</t>
    <phoneticPr fontId="1" type="noConversion"/>
  </si>
  <si>
    <t>高级士兵训练卷</t>
    <phoneticPr fontId="1" type="noConversion"/>
  </si>
  <si>
    <t>士兵训练卷</t>
    <phoneticPr fontId="1" type="noConversion"/>
  </si>
  <si>
    <t>限时礼包</t>
    <phoneticPr fontId="1" type="noConversion"/>
  </si>
  <si>
    <t>高阶竞技场门票</t>
    <phoneticPr fontId="1" type="noConversion"/>
  </si>
  <si>
    <t>竞技场门票</t>
    <phoneticPr fontId="1" type="noConversion"/>
  </si>
  <si>
    <t>竞技场宝箱</t>
    <phoneticPr fontId="1" type="noConversion"/>
  </si>
  <si>
    <t>圣物道具5</t>
  </si>
  <si>
    <t>筹备</t>
    <phoneticPr fontId="1" type="noConversion"/>
  </si>
  <si>
    <t>圣物道具4</t>
  </si>
  <si>
    <t>圣物道具3</t>
  </si>
  <si>
    <t>圣物道具2</t>
  </si>
  <si>
    <t>圣物道具1</t>
    <phoneticPr fontId="1" type="noConversion"/>
  </si>
  <si>
    <t>神器碎片7</t>
  </si>
  <si>
    <t>神器碎片6</t>
  </si>
  <si>
    <t>神器碎片5</t>
  </si>
  <si>
    <t>神器碎片4</t>
  </si>
  <si>
    <t>神器碎片3</t>
  </si>
  <si>
    <t>局部</t>
    <phoneticPr fontId="1" type="noConversion"/>
  </si>
  <si>
    <t>神器碎片2</t>
  </si>
  <si>
    <t>神器碎片1</t>
    <phoneticPr fontId="1" type="noConversion"/>
  </si>
  <si>
    <t>秘符红箱子</t>
    <phoneticPr fontId="1" type="noConversion"/>
  </si>
  <si>
    <t>秘符白箱子</t>
    <phoneticPr fontId="1" type="noConversion"/>
  </si>
  <si>
    <t>红秘符6</t>
  </si>
  <si>
    <t>红秘符5</t>
  </si>
  <si>
    <t>红秘符4</t>
  </si>
  <si>
    <t>玩法场景</t>
    <phoneticPr fontId="1" type="noConversion"/>
  </si>
  <si>
    <t>红秘符3</t>
  </si>
  <si>
    <t>红秘符2</t>
  </si>
  <si>
    <t>红秘符1</t>
    <phoneticPr fontId="1" type="noConversion"/>
  </si>
  <si>
    <t>金秘符</t>
    <phoneticPr fontId="1" type="noConversion"/>
  </si>
  <si>
    <t>紫秘符</t>
    <phoneticPr fontId="1" type="noConversion"/>
  </si>
  <si>
    <t>占星卷</t>
    <phoneticPr fontId="1" type="noConversion"/>
  </si>
  <si>
    <t>阵营抽卡卷</t>
    <phoneticPr fontId="1" type="noConversion"/>
  </si>
  <si>
    <t>抽卡卷</t>
    <phoneticPr fontId="1" type="noConversion"/>
  </si>
  <si>
    <t>元宝*300</t>
    <phoneticPr fontId="1" type="noConversion"/>
  </si>
  <si>
    <t>功能场景</t>
    <phoneticPr fontId="1" type="noConversion"/>
  </si>
  <si>
    <t>元宝*100</t>
    <phoneticPr fontId="1" type="noConversion"/>
  </si>
  <si>
    <t>元宝*30</t>
    <phoneticPr fontId="1" type="noConversion"/>
  </si>
  <si>
    <t>元宝*10</t>
    <phoneticPr fontId="1" type="noConversion"/>
  </si>
  <si>
    <t>全产出*24小时</t>
  </si>
  <si>
    <t>女武神饰品21</t>
  </si>
  <si>
    <t>全产出*8小时</t>
  </si>
  <si>
    <t>女武神饰品20</t>
  </si>
  <si>
    <t>全产出*6小时</t>
  </si>
  <si>
    <t>道具详情【查看，使用】</t>
    <phoneticPr fontId="1" type="noConversion"/>
  </si>
  <si>
    <t>女武神饰品19</t>
  </si>
  <si>
    <t>全产出*2小时</t>
  </si>
  <si>
    <t>女武神饰品18</t>
  </si>
  <si>
    <t>粉尘*24小时</t>
  </si>
  <si>
    <t>二级弹窗</t>
    <phoneticPr fontId="1" type="noConversion"/>
  </si>
  <si>
    <t>女武神饰品17</t>
  </si>
  <si>
    <t>粉尘*8小时</t>
  </si>
  <si>
    <t>女武神饰品16</t>
  </si>
  <si>
    <t>粉尘*6小时</t>
  </si>
  <si>
    <t>战斗暂停界面</t>
    <phoneticPr fontId="1" type="noConversion"/>
  </si>
  <si>
    <t>女武神饰品15</t>
  </si>
  <si>
    <t>粉尘*2小时</t>
  </si>
  <si>
    <t>战斗界面</t>
    <phoneticPr fontId="1" type="noConversion"/>
  </si>
  <si>
    <t>女武神饰品14</t>
  </si>
  <si>
    <t>经验*24小时</t>
  </si>
  <si>
    <t>阵型相克介绍界面</t>
    <phoneticPr fontId="1" type="noConversion"/>
  </si>
  <si>
    <t>女武神饰品13</t>
  </si>
  <si>
    <t>经验*8小时</t>
  </si>
  <si>
    <t>战斗buff介绍界面</t>
    <phoneticPr fontId="1" type="noConversion"/>
  </si>
  <si>
    <t>女武神饰品12</t>
  </si>
  <si>
    <t>经验*6小时</t>
  </si>
  <si>
    <t>女武神饰品11</t>
  </si>
  <si>
    <t>经验*2小时</t>
  </si>
  <si>
    <t>女武神饰品10</t>
  </si>
  <si>
    <t>金币*24小时</t>
    <phoneticPr fontId="1" type="noConversion"/>
  </si>
  <si>
    <t>女武神饰品9</t>
  </si>
  <si>
    <t>金币*8小时</t>
    <phoneticPr fontId="1" type="noConversion"/>
  </si>
  <si>
    <t>女武神饰品8</t>
  </si>
  <si>
    <t>金币*6小时</t>
    <phoneticPr fontId="1" type="noConversion"/>
  </si>
  <si>
    <t>女武神饰品7</t>
  </si>
  <si>
    <t>金币*2小时</t>
    <phoneticPr fontId="1" type="noConversion"/>
  </si>
  <si>
    <t>游戏外</t>
    <phoneticPr fontId="1" type="noConversion"/>
  </si>
  <si>
    <t>女武神饰品6</t>
  </si>
  <si>
    <t>强化石大</t>
    <phoneticPr fontId="1" type="noConversion"/>
  </si>
  <si>
    <t>女武神饰品5</t>
  </si>
  <si>
    <t>强化石中</t>
    <phoneticPr fontId="1" type="noConversion"/>
  </si>
  <si>
    <t>热更比对</t>
    <phoneticPr fontId="1" type="noConversion"/>
  </si>
  <si>
    <t>女武神饰品4</t>
  </si>
  <si>
    <t>强化石小</t>
    <phoneticPr fontId="1" type="noConversion"/>
  </si>
  <si>
    <t>用户协议</t>
    <phoneticPr fontId="1" type="noConversion"/>
  </si>
  <si>
    <t>女武神饰品3</t>
  </si>
  <si>
    <t>装备重铸卷</t>
    <phoneticPr fontId="1" type="noConversion"/>
  </si>
  <si>
    <t>运营公告</t>
    <phoneticPr fontId="1" type="noConversion"/>
  </si>
  <si>
    <t>女武神饰品2</t>
  </si>
  <si>
    <t>梦境星尘</t>
    <phoneticPr fontId="1" type="noConversion"/>
  </si>
  <si>
    <t>选服-选账号</t>
    <phoneticPr fontId="1" type="noConversion"/>
  </si>
  <si>
    <t>女武神饰品1</t>
    <phoneticPr fontId="1" type="noConversion"/>
  </si>
  <si>
    <t>粉尘</t>
    <phoneticPr fontId="1" type="noConversion"/>
  </si>
  <si>
    <t>道具数量</t>
    <phoneticPr fontId="1" type="noConversion"/>
  </si>
  <si>
    <t>公司logo</t>
    <phoneticPr fontId="1" type="noConversion"/>
  </si>
  <si>
    <t>八字箴言</t>
    <phoneticPr fontId="1" type="noConversion"/>
  </si>
  <si>
    <t>登录前</t>
    <phoneticPr fontId="1" type="noConversion"/>
  </si>
  <si>
    <t>prototype</t>
    <phoneticPr fontId="1" type="noConversion"/>
  </si>
  <si>
    <t>士兵训练度22</t>
  </si>
  <si>
    <t>周边功能</t>
    <phoneticPr fontId="1" type="noConversion"/>
  </si>
  <si>
    <t>士兵训练度21</t>
  </si>
  <si>
    <t>国战点数</t>
    <phoneticPr fontId="1" type="noConversion"/>
  </si>
  <si>
    <t>士兵训练度20</t>
  </si>
  <si>
    <t>形态转化点</t>
    <phoneticPr fontId="1" type="noConversion"/>
  </si>
  <si>
    <t>紫6</t>
  </si>
  <si>
    <t>士兵训练度19</t>
  </si>
  <si>
    <t>友情点</t>
    <phoneticPr fontId="1" type="noConversion"/>
  </si>
  <si>
    <t>紫5</t>
  </si>
  <si>
    <t>士兵训练度18</t>
  </si>
  <si>
    <t>公会贡献</t>
    <phoneticPr fontId="1" type="noConversion"/>
  </si>
  <si>
    <t>紫4</t>
  </si>
  <si>
    <t>士兵训练度17</t>
  </si>
  <si>
    <t>生命之树点数</t>
    <phoneticPr fontId="1" type="noConversion"/>
  </si>
  <si>
    <t>活动&amp;充值类</t>
    <phoneticPr fontId="1" type="noConversion"/>
  </si>
  <si>
    <t>紫3</t>
  </si>
  <si>
    <t>士兵训练度16</t>
  </si>
  <si>
    <t>共鸣水晶点</t>
    <phoneticPr fontId="1" type="noConversion"/>
  </si>
  <si>
    <t>紫2</t>
  </si>
  <si>
    <t>士兵训练度15</t>
  </si>
  <si>
    <t>回归战令点</t>
    <phoneticPr fontId="1" type="noConversion"/>
  </si>
  <si>
    <t>推图</t>
    <phoneticPr fontId="1" type="noConversion"/>
  </si>
  <si>
    <t>紫1</t>
    <phoneticPr fontId="1" type="noConversion"/>
  </si>
  <si>
    <t>士兵训练度14</t>
  </si>
  <si>
    <t>遣散点</t>
    <phoneticPr fontId="1" type="noConversion"/>
  </si>
  <si>
    <t>士兵训练度13</t>
  </si>
  <si>
    <t>高阶竞技场点</t>
    <phoneticPr fontId="1" type="noConversion"/>
  </si>
  <si>
    <t>士兵训练度12</t>
  </si>
  <si>
    <t>迷宫战令点</t>
    <phoneticPr fontId="1" type="noConversion"/>
  </si>
  <si>
    <t>绿</t>
    <phoneticPr fontId="1" type="noConversion"/>
  </si>
  <si>
    <t>士兵训练度11</t>
  </si>
  <si>
    <t>迷宫币</t>
    <phoneticPr fontId="1" type="noConversion"/>
  </si>
  <si>
    <t>国内OB</t>
    <phoneticPr fontId="1" type="noConversion"/>
  </si>
  <si>
    <t>新加坡</t>
    <phoneticPr fontId="1" type="noConversion"/>
  </si>
  <si>
    <t>国内测试</t>
    <phoneticPr fontId="1" type="noConversion"/>
  </si>
  <si>
    <t>士兵训练度10</t>
  </si>
  <si>
    <t>日常战令点</t>
    <phoneticPr fontId="1" type="noConversion"/>
  </si>
  <si>
    <t>士兵训练度9</t>
  </si>
  <si>
    <t>周长任务点</t>
    <phoneticPr fontId="1" type="noConversion"/>
  </si>
  <si>
    <t>士兵训练度8</t>
  </si>
  <si>
    <t>日常任务点</t>
    <phoneticPr fontId="1" type="noConversion"/>
  </si>
  <si>
    <t>士兵训练度7</t>
  </si>
  <si>
    <t>VIP经验</t>
    <phoneticPr fontId="1" type="noConversion"/>
  </si>
  <si>
    <t>士兵训练度6</t>
  </si>
  <si>
    <t>玩家经验</t>
    <phoneticPr fontId="1" type="noConversion"/>
  </si>
  <si>
    <t>4套5图</t>
    <phoneticPr fontId="1" type="noConversion"/>
  </si>
  <si>
    <t>宣传物料</t>
    <phoneticPr fontId="1" type="noConversion"/>
  </si>
  <si>
    <t>士兵训练度5</t>
  </si>
  <si>
    <t>充值钻石</t>
    <phoneticPr fontId="1" type="noConversion"/>
  </si>
  <si>
    <t>游戏ICON</t>
    <phoneticPr fontId="1" type="noConversion"/>
  </si>
  <si>
    <t>士兵训练度4</t>
  </si>
  <si>
    <t>钻石</t>
    <phoneticPr fontId="1" type="noConversion"/>
  </si>
  <si>
    <t>士兵训练度3</t>
  </si>
  <si>
    <t>战斗场景</t>
    <phoneticPr fontId="1" type="noConversion"/>
  </si>
  <si>
    <t>士兵训练度2</t>
  </si>
  <si>
    <t>经验</t>
    <phoneticPr fontId="1" type="noConversion"/>
  </si>
  <si>
    <t>士兵训练度1</t>
    <phoneticPr fontId="1" type="noConversion"/>
  </si>
  <si>
    <t>金币</t>
    <phoneticPr fontId="1" type="noConversion"/>
  </si>
  <si>
    <t>货币数量</t>
    <phoneticPr fontId="1" type="noConversion"/>
  </si>
  <si>
    <t>UI功能背景</t>
    <phoneticPr fontId="1" type="noConversion"/>
  </si>
  <si>
    <t>活动</t>
    <phoneticPr fontId="1" type="noConversion"/>
  </si>
  <si>
    <t>副官数量</t>
    <phoneticPr fontId="1" type="noConversion"/>
  </si>
  <si>
    <t>羁绊背景图</t>
    <phoneticPr fontId="1" type="noConversion"/>
  </si>
  <si>
    <t>时光之颠</t>
    <phoneticPr fontId="1" type="noConversion"/>
  </si>
  <si>
    <t>首充</t>
    <phoneticPr fontId="1" type="noConversion"/>
  </si>
  <si>
    <t>Loaidng背景图</t>
    <phoneticPr fontId="1" type="noConversion"/>
  </si>
  <si>
    <t>2个/每组</t>
    <phoneticPr fontId="1" type="noConversion"/>
  </si>
  <si>
    <t>士兵特效</t>
    <phoneticPr fontId="1" type="noConversion"/>
  </si>
  <si>
    <t>登录背景图</t>
    <phoneticPr fontId="1" type="noConversion"/>
  </si>
  <si>
    <t>T2</t>
  </si>
  <si>
    <t>10个/每组</t>
    <phoneticPr fontId="1" type="noConversion"/>
  </si>
  <si>
    <t>士兵动作</t>
    <phoneticPr fontId="1" type="noConversion"/>
  </si>
  <si>
    <t>故事CG图</t>
    <phoneticPr fontId="1" type="noConversion"/>
  </si>
  <si>
    <t>试玩战斗</t>
    <phoneticPr fontId="1" type="noConversion"/>
  </si>
  <si>
    <t>T1</t>
    <phoneticPr fontId="1" type="noConversion"/>
  </si>
  <si>
    <t>士兵数量</t>
    <phoneticPr fontId="1" type="noConversion"/>
  </si>
  <si>
    <t>迷宫CG图</t>
    <phoneticPr fontId="1" type="noConversion"/>
  </si>
  <si>
    <t>boss*3</t>
    <phoneticPr fontId="1" type="noConversion"/>
  </si>
  <si>
    <t>时光之巅CG图</t>
    <phoneticPr fontId="1" type="noConversion"/>
  </si>
  <si>
    <t>塔*5</t>
    <phoneticPr fontId="1" type="noConversion"/>
  </si>
  <si>
    <t>武将特效</t>
    <phoneticPr fontId="1" type="noConversion"/>
  </si>
  <si>
    <t>高级迷宫</t>
    <phoneticPr fontId="1" type="noConversion"/>
  </si>
  <si>
    <t>任务</t>
    <phoneticPr fontId="1" type="noConversion"/>
  </si>
  <si>
    <t>15个/每组</t>
    <phoneticPr fontId="1" type="noConversion"/>
  </si>
  <si>
    <t>武将动作</t>
    <phoneticPr fontId="1" type="noConversion"/>
  </si>
  <si>
    <t>圣物数量</t>
    <phoneticPr fontId="1" type="noConversion"/>
  </si>
  <si>
    <t>背包</t>
    <phoneticPr fontId="1" type="noConversion"/>
  </si>
  <si>
    <t>神器数量</t>
    <phoneticPr fontId="1" type="noConversion"/>
  </si>
  <si>
    <t>图书馆-羁绊【列表，详情】</t>
    <phoneticPr fontId="1" type="noConversion"/>
  </si>
  <si>
    <t>紫将技能</t>
    <phoneticPr fontId="1" type="noConversion"/>
  </si>
  <si>
    <t>蓝将技能</t>
    <phoneticPr fontId="1" type="noConversion"/>
  </si>
  <si>
    <t>排行榜【目录，列表】</t>
    <phoneticPr fontId="1" type="noConversion"/>
  </si>
  <si>
    <t>绿将技能</t>
    <phoneticPr fontId="1" type="noConversion"/>
  </si>
  <si>
    <t>装备数量</t>
    <phoneticPr fontId="1" type="noConversion"/>
  </si>
  <si>
    <t>技能图标</t>
    <phoneticPr fontId="1" type="noConversion"/>
  </si>
  <si>
    <t>士兵</t>
    <phoneticPr fontId="1" type="noConversion"/>
  </si>
  <si>
    <t>立绘*3</t>
    <phoneticPr fontId="1" type="noConversion"/>
  </si>
  <si>
    <t>紫将数量</t>
    <phoneticPr fontId="1" type="noConversion"/>
  </si>
  <si>
    <t>战斗结算界面【多态：普通，pk，三队，五队，国战】</t>
    <phoneticPr fontId="1" type="noConversion"/>
  </si>
  <si>
    <t>蓝将数量</t>
    <phoneticPr fontId="1" type="noConversion"/>
  </si>
  <si>
    <t>HUD图标数量</t>
    <phoneticPr fontId="1" type="noConversion"/>
  </si>
  <si>
    <t>装备图标</t>
    <phoneticPr fontId="1" type="noConversion"/>
  </si>
  <si>
    <t>HUD图标</t>
    <phoneticPr fontId="1" type="noConversion"/>
  </si>
  <si>
    <t>版本</t>
    <phoneticPr fontId="1" type="noConversion"/>
  </si>
  <si>
    <t>需要UI功能背景</t>
    <phoneticPr fontId="1" type="noConversion"/>
  </si>
  <si>
    <t>含多态</t>
    <phoneticPr fontId="1" type="noConversion"/>
  </si>
  <si>
    <t>含多个</t>
    <phoneticPr fontId="1" type="noConversion"/>
  </si>
  <si>
    <t>级别</t>
    <phoneticPr fontId="1" type="noConversion"/>
  </si>
  <si>
    <t>条目</t>
    <phoneticPr fontId="1" type="noConversion"/>
  </si>
  <si>
    <t>界面归属</t>
    <phoneticPr fontId="1" type="noConversion"/>
  </si>
  <si>
    <t>order</t>
    <phoneticPr fontId="1" type="noConversion"/>
  </si>
  <si>
    <t>绿将数量</t>
    <phoneticPr fontId="1" type="noConversion"/>
  </si>
  <si>
    <t>UI界面数量</t>
    <phoneticPr fontId="1" type="noConversion"/>
  </si>
  <si>
    <t>16个角色原画</t>
    <phoneticPr fontId="1" type="noConversion"/>
  </si>
  <si>
    <t>总大图</t>
    <phoneticPr fontId="1" type="noConversion"/>
  </si>
  <si>
    <t>4个画兵人的</t>
    <phoneticPr fontId="1" type="noConversion"/>
  </si>
  <si>
    <t>总兵人</t>
    <phoneticPr fontId="1" type="noConversion"/>
  </si>
  <si>
    <t>武将立绘</t>
    <phoneticPr fontId="1" type="noConversion"/>
  </si>
  <si>
    <t>立绘总量=220+11+13+134=378</t>
    <phoneticPr fontId="1" type="noConversion"/>
  </si>
  <si>
    <t>武将兵人</t>
    <phoneticPr fontId="1" type="noConversion"/>
  </si>
  <si>
    <t>大图</t>
    <phoneticPr fontId="1" type="noConversion"/>
  </si>
  <si>
    <t>外包</t>
    <phoneticPr fontId="1" type="noConversion"/>
  </si>
  <si>
    <t>144+66+21+7+5+347</t>
    <phoneticPr fontId="1" type="noConversion"/>
  </si>
  <si>
    <t>144+66+21+7+5+300</t>
    <phoneticPr fontId="1" type="noConversion"/>
  </si>
  <si>
    <t>144+66+21+7+5+200</t>
    <phoneticPr fontId="1" type="noConversion"/>
  </si>
  <si>
    <t>144+66</t>
    <phoneticPr fontId="1" type="noConversion"/>
  </si>
  <si>
    <t>3个场景原画</t>
    <phoneticPr fontId="1" type="noConversion"/>
  </si>
  <si>
    <t>1个画角色的</t>
    <phoneticPr fontId="1" type="noConversion"/>
  </si>
  <si>
    <t>11+13+55</t>
    <phoneticPr fontId="1" type="noConversion"/>
  </si>
  <si>
    <t>11+13+43</t>
    <phoneticPr fontId="1" type="noConversion"/>
  </si>
  <si>
    <t>11+13+39</t>
    <phoneticPr fontId="1" type="noConversion"/>
  </si>
  <si>
    <t>11+13+22</t>
    <phoneticPr fontId="1" type="noConversion"/>
  </si>
  <si>
    <t>11+3+1</t>
    <phoneticPr fontId="1" type="noConversion"/>
  </si>
  <si>
    <t>1+1+1</t>
    <phoneticPr fontId="1" type="noConversion"/>
  </si>
  <si>
    <t>2个UI</t>
    <phoneticPr fontId="1" type="noConversion"/>
  </si>
  <si>
    <t>53+38+15+8</t>
    <phoneticPr fontId="1" type="noConversion"/>
  </si>
  <si>
    <t>38+15+8</t>
    <phoneticPr fontId="1" type="noConversion"/>
  </si>
  <si>
    <t>53+</t>
    <phoneticPr fontId="1" type="noConversion"/>
  </si>
  <si>
    <t>33+38+</t>
    <phoneticPr fontId="1" type="noConversion"/>
  </si>
  <si>
    <t>20+</t>
    <phoneticPr fontId="1" type="noConversion"/>
  </si>
  <si>
    <t>UI</t>
    <phoneticPr fontId="1" type="noConversion"/>
  </si>
  <si>
    <t>2023.03-2023.11</t>
  </si>
  <si>
    <t>2022.11-2023.03</t>
  </si>
  <si>
    <t>2022.10-2022.11</t>
  </si>
  <si>
    <t>2022.06-2022.10</t>
  </si>
  <si>
    <t>2022.04-2022.06</t>
  </si>
  <si>
    <t>2021.11-2022.04</t>
  </si>
  <si>
    <t>2021.09-2021.11</t>
  </si>
  <si>
    <t>递归计算团队和成本</t>
    <phoneticPr fontId="1" type="noConversion"/>
  </si>
  <si>
    <t>QA</t>
    <phoneticPr fontId="1" type="noConversion"/>
  </si>
  <si>
    <t>美术外包</t>
    <phoneticPr fontId="1" type="noConversion"/>
  </si>
  <si>
    <t>CG外包</t>
    <phoneticPr fontId="1" type="noConversion"/>
  </si>
  <si>
    <t>音效音乐</t>
    <phoneticPr fontId="1" type="noConversion"/>
  </si>
  <si>
    <t>配音外包</t>
    <phoneticPr fontId="1" type="noConversion"/>
  </si>
  <si>
    <t>翻译外包</t>
    <phoneticPr fontId="1" type="noConversion"/>
  </si>
  <si>
    <t>猎头预算</t>
    <phoneticPr fontId="1" type="noConversion"/>
  </si>
  <si>
    <t>节点奖金</t>
    <phoneticPr fontId="1" type="noConversion"/>
  </si>
  <si>
    <t>人员均摊</t>
    <phoneticPr fontId="1" type="noConversion"/>
  </si>
  <si>
    <t>【每人每月4600元】</t>
  </si>
  <si>
    <t>人力成本</t>
    <phoneticPr fontId="1" type="noConversion"/>
  </si>
  <si>
    <t>总成本</t>
    <phoneticPr fontId="1" type="noConversion"/>
  </si>
  <si>
    <t>HC人头</t>
    <phoneticPr fontId="1" type="noConversion"/>
  </si>
  <si>
    <t>策划&amp;QA&amp;运营--成本</t>
    <phoneticPr fontId="1" type="noConversion"/>
  </si>
  <si>
    <t>程序--成本</t>
    <phoneticPr fontId="1" type="noConversion"/>
  </si>
  <si>
    <t>美术--成本</t>
    <phoneticPr fontId="1" type="noConversion"/>
  </si>
  <si>
    <t>4+2</t>
    <phoneticPr fontId="1" type="noConversion"/>
  </si>
  <si>
    <t>备注：</t>
    <phoneticPr fontId="1" type="noConversion"/>
  </si>
  <si>
    <t>峰值月成本：不含均摊168W，含均摊185W</t>
    <phoneticPr fontId="1" type="noConversion"/>
  </si>
  <si>
    <t>未计算设备采购的费用</t>
    <phoneticPr fontId="1" type="noConversion"/>
  </si>
  <si>
    <t>人力均摊的标准与攸乐相持平</t>
    <phoneticPr fontId="1" type="noConversion"/>
  </si>
  <si>
    <t>1个月</t>
    <phoneticPr fontId="1" type="noConversion"/>
  </si>
  <si>
    <t>筹备期</t>
    <phoneticPr fontId="1" type="noConversion"/>
  </si>
  <si>
    <t>2022.4.1--2022.7.1</t>
    <phoneticPr fontId="1" type="noConversion"/>
  </si>
  <si>
    <t>3个月</t>
    <phoneticPr fontId="1" type="noConversion"/>
  </si>
  <si>
    <t>α测试</t>
    <phoneticPr fontId="1" type="noConversion"/>
  </si>
  <si>
    <t>β测试</t>
    <phoneticPr fontId="1" type="noConversion"/>
  </si>
  <si>
    <t>OB</t>
    <phoneticPr fontId="1" type="noConversion"/>
  </si>
  <si>
    <t>Prototype</t>
    <phoneticPr fontId="1" type="noConversion"/>
  </si>
  <si>
    <t>3个月</t>
  </si>
  <si>
    <t>α测试</t>
  </si>
  <si>
    <t>β测试</t>
  </si>
  <si>
    <t>OB</t>
  </si>
  <si>
    <t>公司对内版本展示</t>
  </si>
  <si>
    <t>删档不收费测试-留存测试</t>
  </si>
  <si>
    <t>不删档收费</t>
  </si>
  <si>
    <t>完整版本OB</t>
  </si>
  <si>
    <t>测前期留存、arpu，测试买量素材，买量价格</t>
  </si>
  <si>
    <t>测留存、次七比，60留、arpu，买量素材，买量价格；优化ltv，买量指标</t>
  </si>
  <si>
    <t>内容指标</t>
    <phoneticPr fontId="1" type="noConversion"/>
  </si>
  <si>
    <t>美术/UI/场景/动作/特效风格确定，上第2版UI，完成非运营活动外的大部分功能；可联网游戏</t>
  </si>
  <si>
    <t>完成所有商业化活动的内容，优化游戏数值和内容</t>
  </si>
  <si>
    <t>12个月</t>
    <phoneticPr fontId="1" type="noConversion"/>
  </si>
  <si>
    <t>2022.11.1</t>
    <phoneticPr fontId="1" type="noConversion"/>
  </si>
  <si>
    <t>海外OB</t>
    <phoneticPr fontId="1" type="noConversion"/>
  </si>
  <si>
    <t>系统策划</t>
    <phoneticPr fontId="1" type="noConversion"/>
  </si>
  <si>
    <t>张长云</t>
    <phoneticPr fontId="1" type="noConversion"/>
  </si>
  <si>
    <t>IP资料汇总：所有角色\怪物\道具的信息，角色技能、动作、特效等画面内容的整理汇总</t>
    <phoneticPr fontId="1" type="noConversion"/>
  </si>
  <si>
    <t>2021.11.1-2021.12.1</t>
    <phoneticPr fontId="1" type="noConversion"/>
  </si>
  <si>
    <t>挂机产出逻辑</t>
    <phoneticPr fontId="1" type="noConversion"/>
  </si>
  <si>
    <t>时装界面</t>
  </si>
  <si>
    <t>2021.12.1-2022.04.1</t>
    <phoneticPr fontId="1" type="noConversion"/>
  </si>
  <si>
    <t>2022.7.1--2022.8.1</t>
  </si>
  <si>
    <t>2022.8.1--2022.11.1</t>
  </si>
  <si>
    <t>武将限时试用</t>
  </si>
  <si>
    <t>美术需求：角色\怪物立绘、技能动作、技能特效等</t>
    <phoneticPr fontId="1" type="noConversion"/>
  </si>
  <si>
    <t>成就界面</t>
    <phoneticPr fontId="1" type="noConversion"/>
  </si>
  <si>
    <t>时光之巅的内容</t>
    <phoneticPr fontId="1" type="noConversion"/>
  </si>
  <si>
    <t>完成全部功能和部分商业化活动</t>
    <phoneticPr fontId="1" type="noConversion"/>
  </si>
  <si>
    <t>测技术指标、测战斗、打包流程、热更流程、开服部署、合服流程，前期体验内容</t>
    <phoneticPr fontId="1" type="noConversion"/>
  </si>
  <si>
    <t>核心程策美到位，IP资料美术需求的摘录，核心玩法设计启动，导表HTML工具制作，美术\UI\场景等风格启动，确定技术向流程</t>
    <phoneticPr fontId="1" type="noConversion"/>
  </si>
  <si>
    <t>宣发物料</t>
    <phoneticPr fontId="1" type="noConversion"/>
  </si>
  <si>
    <t>养成数值</t>
    <phoneticPr fontId="1" type="noConversion"/>
  </si>
  <si>
    <t>战斗数值</t>
    <phoneticPr fontId="1" type="noConversion"/>
  </si>
  <si>
    <t>商业化数值</t>
    <phoneticPr fontId="1" type="noConversion"/>
  </si>
  <si>
    <t>英雄-兵人动作特效拆解</t>
    <phoneticPr fontId="1" type="noConversion"/>
  </si>
  <si>
    <t>英雄-美术需求</t>
    <phoneticPr fontId="1" type="noConversion"/>
  </si>
  <si>
    <t>一次性玩法的故事</t>
    <phoneticPr fontId="1" type="noConversion"/>
  </si>
  <si>
    <t>一次性玩法的需求</t>
    <phoneticPr fontId="1" type="noConversion"/>
  </si>
  <si>
    <t>英雄天赋</t>
    <phoneticPr fontId="1" type="noConversion"/>
  </si>
  <si>
    <t>配音文本需求整理：所有角色、怪物的在休息和释放技能等状态下的声音文本内容整理</t>
    <phoneticPr fontId="1" type="noConversion"/>
  </si>
  <si>
    <t>106个设计标的</t>
    <phoneticPr fontId="1" type="noConversion"/>
  </si>
  <si>
    <t>α版本</t>
    <phoneticPr fontId="1" type="noConversion"/>
  </si>
  <si>
    <t>β版本</t>
    <phoneticPr fontId="1" type="noConversion"/>
  </si>
  <si>
    <t>通用提示框</t>
    <phoneticPr fontId="1" type="noConversion"/>
  </si>
  <si>
    <t>2023.8.1--2023.11.1</t>
    <phoneticPr fontId="1" type="noConversion"/>
  </si>
  <si>
    <t>7个月</t>
    <phoneticPr fontId="1" type="noConversion"/>
  </si>
  <si>
    <t>2个月</t>
    <phoneticPr fontId="1" type="noConversion"/>
  </si>
  <si>
    <t>2022.4.1--2022.6.1</t>
    <phoneticPr fontId="1" type="noConversion"/>
  </si>
  <si>
    <t>2022.6.1--2023.1.1</t>
    <phoneticPr fontId="1" type="noConversion"/>
  </si>
  <si>
    <t>2023.1.1--2023.5.1</t>
    <phoneticPr fontId="1" type="noConversion"/>
  </si>
  <si>
    <t>2023.5.1--2023.8.1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</si>
</sst>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76" formatCode="_ * #,##0_ ;_ * \-#,##0_ ;_ * &quot;-&quot;??_ ;_ @_ "/>
    <numFmt numFmtId="177" formatCode="0.000000000000000%"/>
    <numFmt numFmtId="178" formatCode="0.00000000000000_ "/>
    <numFmt numFmtId="179" formatCode="0.000"/>
    <numFmt numFmtId="180" formatCode="yyyy&quot;年&quot;m&quot;月&quot;;@"/>
  </numFmts>
  <fonts count="1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  <font>
      <b/>
      <i/>
      <sz val="18"/>
      <color theme="1"/>
      <name val="等线"/>
      <family val="3"/>
      <charset val="134"/>
      <scheme val="minor"/>
    </font>
    <font>
      <b/>
      <i/>
      <sz val="18"/>
      <color theme="0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0" tint="-0.249977111117893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i/>
      <sz val="12"/>
      <color theme="1"/>
      <name val="宋体"/>
      <family val="3"/>
      <charset val="134"/>
    </font>
    <font>
      <b/>
      <i/>
      <sz val="12"/>
      <color theme="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0"/>
      <name val="宋体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</patternFill>
    </fill>
    <fill>
      <patternFill patternType="solid">
        <fgColor theme="9" tint="0.59999389629810485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6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</cellStyleXfs>
  <cellXfs count="7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6" borderId="0" xfId="1" applyAlignment="1"/>
    <xf numFmtId="0" fontId="0" fillId="7" borderId="0" xfId="0" applyFill="1"/>
    <xf numFmtId="0" fontId="3" fillId="8" borderId="0" xfId="0" applyFont="1" applyFill="1"/>
    <xf numFmtId="0" fontId="4" fillId="8" borderId="0" xfId="0" applyFont="1" applyFill="1"/>
    <xf numFmtId="1" fontId="0" fillId="0" borderId="0" xfId="0" applyNumberFormat="1"/>
    <xf numFmtId="0" fontId="0" fillId="0" borderId="2" xfId="0" applyBorder="1"/>
    <xf numFmtId="0" fontId="0" fillId="0" borderId="3" xfId="0" applyBorder="1"/>
    <xf numFmtId="10" fontId="8" fillId="0" borderId="0" xfId="0" applyNumberFormat="1" applyFont="1"/>
    <xf numFmtId="10" fontId="0" fillId="0" borderId="2" xfId="0" applyNumberFormat="1" applyBorder="1"/>
    <xf numFmtId="2" fontId="0" fillId="0" borderId="0" xfId="0" applyNumberFormat="1"/>
    <xf numFmtId="2" fontId="0" fillId="9" borderId="3" xfId="0" applyNumberFormat="1" applyFill="1" applyBorder="1"/>
    <xf numFmtId="10" fontId="0" fillId="9" borderId="2" xfId="0" applyNumberFormat="1" applyFill="1" applyBorder="1"/>
    <xf numFmtId="2" fontId="0" fillId="0" borderId="3" xfId="0" applyNumberFormat="1" applyBorder="1"/>
    <xf numFmtId="10" fontId="0" fillId="0" borderId="0" xfId="0" applyNumberFormat="1"/>
    <xf numFmtId="0" fontId="0" fillId="9" borderId="0" xfId="0" applyFill="1"/>
    <xf numFmtId="10" fontId="8" fillId="4" borderId="0" xfId="0" applyNumberFormat="1" applyFont="1" applyFill="1"/>
    <xf numFmtId="0" fontId="0" fillId="0" borderId="0" xfId="0" applyAlignment="1">
      <alignment horizontal="right"/>
    </xf>
    <xf numFmtId="57" fontId="0" fillId="0" borderId="0" xfId="0" applyNumberFormat="1"/>
    <xf numFmtId="0" fontId="4" fillId="8" borderId="0" xfId="0" applyFont="1" applyFill="1" applyAlignment="1">
      <alignment horizontal="left"/>
    </xf>
    <xf numFmtId="176" fontId="0" fillId="0" borderId="0" xfId="2" applyNumberFormat="1" applyFont="1" applyAlignment="1"/>
    <xf numFmtId="176" fontId="0" fillId="0" borderId="0" xfId="0" applyNumberFormat="1"/>
    <xf numFmtId="0" fontId="0" fillId="0" borderId="0" xfId="0" applyNumberFormat="1"/>
    <xf numFmtId="177" fontId="0" fillId="0" borderId="0" xfId="0" applyNumberFormat="1"/>
    <xf numFmtId="0" fontId="0" fillId="10" borderId="0" xfId="0" applyFill="1"/>
    <xf numFmtId="0" fontId="0" fillId="11" borderId="0" xfId="0" applyFill="1"/>
    <xf numFmtId="0" fontId="0" fillId="8" borderId="0" xfId="0" applyFill="1"/>
    <xf numFmtId="0" fontId="0" fillId="12" borderId="0" xfId="0" applyFill="1"/>
    <xf numFmtId="0" fontId="0" fillId="13" borderId="0" xfId="0" applyFill="1"/>
    <xf numFmtId="178" fontId="0" fillId="0" borderId="0" xfId="0" applyNumberFormat="1"/>
    <xf numFmtId="179" fontId="0" fillId="0" borderId="0" xfId="0" applyNumberFormat="1"/>
    <xf numFmtId="0" fontId="0" fillId="0" borderId="0" xfId="0" applyAlignment="1">
      <alignment horizontal="left"/>
    </xf>
    <xf numFmtId="0" fontId="11" fillId="15" borderId="6" xfId="4" applyFont="1" applyBorder="1" applyAlignment="1">
      <alignment horizontal="left" vertical="center"/>
    </xf>
    <xf numFmtId="0" fontId="11" fillId="15" borderId="1" xfId="4" applyFont="1" applyBorder="1" applyAlignment="1">
      <alignment horizontal="left" vertical="center"/>
    </xf>
    <xf numFmtId="0" fontId="11" fillId="15" borderId="7" xfId="4" applyFont="1" applyBorder="1" applyAlignment="1">
      <alignment horizontal="left" vertical="center"/>
    </xf>
    <xf numFmtId="0" fontId="11" fillId="15" borderId="8" xfId="4" applyFont="1" applyBorder="1" applyAlignment="1">
      <alignment horizontal="left" vertical="center"/>
    </xf>
    <xf numFmtId="0" fontId="11" fillId="15" borderId="9" xfId="4" applyFont="1" applyBorder="1" applyAlignment="1">
      <alignment horizontal="left" vertical="center"/>
    </xf>
    <xf numFmtId="0" fontId="9" fillId="14" borderId="1" xfId="3" applyBorder="1" applyAlignment="1">
      <alignment horizontal="left" vertical="center"/>
    </xf>
    <xf numFmtId="0" fontId="9" fillId="14" borderId="9" xfId="3" applyBorder="1" applyAlignment="1">
      <alignment horizontal="left" vertical="center"/>
    </xf>
    <xf numFmtId="0" fontId="13" fillId="0" borderId="0" xfId="0" applyFont="1" applyAlignment="1">
      <alignment horizontal="right"/>
    </xf>
    <xf numFmtId="0" fontId="13" fillId="8" borderId="0" xfId="0" applyFont="1" applyFill="1"/>
    <xf numFmtId="0" fontId="14" fillId="8" borderId="0" xfId="0" applyFont="1" applyFill="1"/>
    <xf numFmtId="0" fontId="13" fillId="0" borderId="0" xfId="0" applyFont="1"/>
    <xf numFmtId="0" fontId="15" fillId="0" borderId="0" xfId="0" applyFont="1" applyAlignment="1">
      <alignment horizontal="right"/>
    </xf>
    <xf numFmtId="0" fontId="15" fillId="8" borderId="0" xfId="0" applyFont="1" applyFill="1"/>
    <xf numFmtId="0" fontId="16" fillId="8" borderId="0" xfId="0" applyFont="1" applyFill="1"/>
    <xf numFmtId="0" fontId="15" fillId="0" borderId="0" xfId="0" applyFont="1"/>
    <xf numFmtId="0" fontId="15" fillId="8" borderId="0" xfId="0" applyFont="1" applyFill="1" applyAlignment="1">
      <alignment horizontal="right"/>
    </xf>
    <xf numFmtId="0" fontId="15" fillId="10" borderId="0" xfId="0" applyFont="1" applyFill="1"/>
    <xf numFmtId="0" fontId="15" fillId="0" borderId="0" xfId="0" applyFont="1" applyAlignment="1">
      <alignment horizontal="left" vertical="center"/>
    </xf>
    <xf numFmtId="0" fontId="15" fillId="11" borderId="0" xfId="0" applyFont="1" applyFill="1"/>
    <xf numFmtId="0" fontId="0" fillId="0" borderId="0" xfId="0" applyAlignment="1">
      <alignment horizontal="left" vertical="center"/>
    </xf>
    <xf numFmtId="0" fontId="6" fillId="8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31" fontId="0" fillId="0" borderId="0" xfId="0" applyNumberFormat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3" fillId="8" borderId="0" xfId="0" applyFont="1" applyFill="1" applyAlignment="1">
      <alignment horizontal="left" vertical="center"/>
    </xf>
    <xf numFmtId="0" fontId="4" fillId="8" borderId="0" xfId="0" applyFont="1" applyFill="1" applyAlignment="1">
      <alignment horizontal="left" vertical="center"/>
    </xf>
    <xf numFmtId="180" fontId="11" fillId="15" borderId="1" xfId="4" applyNumberFormat="1" applyFont="1" applyBorder="1" applyAlignment="1">
      <alignment horizontal="left" vertical="center"/>
    </xf>
    <xf numFmtId="180" fontId="12" fillId="15" borderId="1" xfId="4" applyNumberFormat="1" applyFont="1" applyBorder="1" applyAlignment="1">
      <alignment horizontal="left" vertical="center"/>
    </xf>
    <xf numFmtId="0" fontId="6" fillId="8" borderId="4" xfId="0" applyFont="1" applyFill="1" applyBorder="1" applyAlignment="1">
      <alignment horizontal="left" vertical="center"/>
    </xf>
    <xf numFmtId="0" fontId="6" fillId="8" borderId="5" xfId="0" applyFont="1" applyFill="1" applyBorder="1" applyAlignment="1">
      <alignment horizontal="left" vertical="center"/>
    </xf>
    <xf numFmtId="0" fontId="6" fillId="8" borderId="11" xfId="0" applyFont="1" applyFill="1" applyBorder="1" applyAlignment="1">
      <alignment horizontal="left" vertical="center"/>
    </xf>
    <xf numFmtId="180" fontId="11" fillId="15" borderId="6" xfId="4" applyNumberFormat="1" applyFont="1" applyBorder="1" applyAlignment="1">
      <alignment horizontal="left" vertical="center"/>
    </xf>
    <xf numFmtId="180" fontId="12" fillId="15" borderId="7" xfId="4" applyNumberFormat="1" applyFont="1" applyBorder="1" applyAlignment="1">
      <alignment horizontal="left" vertical="center"/>
    </xf>
    <xf numFmtId="0" fontId="9" fillId="14" borderId="10" xfId="3" applyBorder="1" applyAlignment="1">
      <alignment horizontal="left" vertical="center"/>
    </xf>
  </cellXfs>
  <cellStyles count="5">
    <cellStyle name="40% - 着色 6" xfId="4" builtinId="51"/>
    <cellStyle name="常规" xfId="0" builtinId="0"/>
    <cellStyle name="好" xfId="1" builtinId="26"/>
    <cellStyle name="千位分隔" xfId="2" builtinId="3"/>
    <cellStyle name="着色 4" xfId="3" builtinId="4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85FBC-6D6E-405C-8E06-C0A0BC29C8F9}">
  <dimension ref="C4:D18"/>
  <sheetViews>
    <sheetView zoomScaleNormal="100" workbookViewId="0">
      <selection activeCell="F36" sqref="F36"/>
    </sheetView>
  </sheetViews>
  <sheetFormatPr defaultRowHeight="14.25" x14ac:dyDescent="0.2"/>
  <cols>
    <col min="3" max="3" width="13" bestFit="1" customWidth="1"/>
    <col min="5" max="5" width="11" bestFit="1" customWidth="1"/>
  </cols>
  <sheetData>
    <row r="4" spans="3:4" x14ac:dyDescent="0.2">
      <c r="C4" s="4" t="s">
        <v>74</v>
      </c>
      <c r="D4" t="s">
        <v>87</v>
      </c>
    </row>
    <row r="5" spans="3:4" x14ac:dyDescent="0.2">
      <c r="C5" s="4" t="s">
        <v>62</v>
      </c>
      <c r="D5" t="s">
        <v>87</v>
      </c>
    </row>
    <row r="6" spans="3:4" x14ac:dyDescent="0.2">
      <c r="C6" s="4" t="s">
        <v>75</v>
      </c>
      <c r="D6" t="s">
        <v>87</v>
      </c>
    </row>
    <row r="7" spans="3:4" x14ac:dyDescent="0.2">
      <c r="C7" s="4" t="s">
        <v>17</v>
      </c>
      <c r="D7" t="s">
        <v>87</v>
      </c>
    </row>
    <row r="9" spans="3:4" x14ac:dyDescent="0.2">
      <c r="C9" s="4" t="s">
        <v>76</v>
      </c>
      <c r="D9" t="s">
        <v>87</v>
      </c>
    </row>
    <row r="10" spans="3:4" x14ac:dyDescent="0.2">
      <c r="C10" s="4" t="s">
        <v>63</v>
      </c>
      <c r="D10" t="s">
        <v>87</v>
      </c>
    </row>
    <row r="12" spans="3:4" x14ac:dyDescent="0.2">
      <c r="C12" s="4" t="s">
        <v>79</v>
      </c>
      <c r="D12" t="s">
        <v>87</v>
      </c>
    </row>
    <row r="13" spans="3:4" x14ac:dyDescent="0.2">
      <c r="C13" s="4" t="s">
        <v>78</v>
      </c>
      <c r="D13" t="s">
        <v>87</v>
      </c>
    </row>
    <row r="15" spans="3:4" x14ac:dyDescent="0.2">
      <c r="C15" s="4" t="s">
        <v>39</v>
      </c>
      <c r="D15" t="s">
        <v>87</v>
      </c>
    </row>
    <row r="16" spans="3:4" x14ac:dyDescent="0.2">
      <c r="C16" s="4" t="s">
        <v>375</v>
      </c>
      <c r="D16" t="s">
        <v>87</v>
      </c>
    </row>
    <row r="17" spans="3:4" x14ac:dyDescent="0.2">
      <c r="C17" s="4" t="s">
        <v>77</v>
      </c>
      <c r="D17" t="s">
        <v>87</v>
      </c>
    </row>
    <row r="18" spans="3:4" x14ac:dyDescent="0.2">
      <c r="C18" s="4" t="s">
        <v>643</v>
      </c>
      <c r="D18" t="s">
        <v>87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29144-9D0B-4BE3-BC68-9C215F115776}">
  <sheetPr>
    <tabColor rgb="FF00B0F0"/>
  </sheetPr>
  <dimension ref="A2:X56"/>
  <sheetViews>
    <sheetView tabSelected="1" zoomScale="70" zoomScaleNormal="70" workbookViewId="0">
      <selection activeCell="Q19" sqref="Q19"/>
    </sheetView>
  </sheetViews>
  <sheetFormatPr defaultRowHeight="14.25" x14ac:dyDescent="0.2"/>
  <cols>
    <col min="1" max="1" width="9" style="54"/>
    <col min="2" max="2" width="21.125" style="54" bestFit="1" customWidth="1"/>
    <col min="3" max="3" width="13.625" style="54" customWidth="1"/>
    <col min="4" max="4" width="13.75" style="54" customWidth="1"/>
    <col min="5" max="5" width="12.5" style="54" bestFit="1" customWidth="1"/>
    <col min="6" max="6" width="13.375" style="54" customWidth="1"/>
    <col min="7" max="7" width="12" style="54" customWidth="1"/>
    <col min="8" max="10" width="10.25" style="54" bestFit="1" customWidth="1"/>
    <col min="11" max="13" width="12.25" style="54" customWidth="1"/>
    <col min="14" max="15" width="10.25" style="54" bestFit="1" customWidth="1"/>
    <col min="16" max="16" width="11.875" style="54" customWidth="1"/>
    <col min="17" max="17" width="10.375" style="54" customWidth="1"/>
    <col min="18" max="22" width="10.25" style="54" bestFit="1" customWidth="1"/>
    <col min="23" max="24" width="11.625" style="54" customWidth="1"/>
    <col min="25" max="32" width="10.25" style="54" bestFit="1" customWidth="1"/>
    <col min="33" max="16384" width="9" style="54"/>
  </cols>
  <sheetData>
    <row r="2" spans="1:24" ht="14.25" customHeight="1" thickBot="1" x14ac:dyDescent="0.25"/>
    <row r="3" spans="1:24" ht="23.25" x14ac:dyDescent="0.2">
      <c r="B3" s="66"/>
      <c r="C3" s="67" t="s">
        <v>86</v>
      </c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8"/>
    </row>
    <row r="4" spans="1:24" ht="16.5" x14ac:dyDescent="0.2">
      <c r="B4" s="69"/>
      <c r="C4" s="64"/>
      <c r="D4" s="64"/>
      <c r="E4" s="65">
        <v>44652</v>
      </c>
      <c r="F4" s="65">
        <v>44682</v>
      </c>
      <c r="G4" s="65">
        <v>44713</v>
      </c>
      <c r="H4" s="65">
        <v>44743</v>
      </c>
      <c r="I4" s="65">
        <v>44774</v>
      </c>
      <c r="J4" s="65">
        <v>44805</v>
      </c>
      <c r="K4" s="65">
        <v>44835</v>
      </c>
      <c r="L4" s="65">
        <v>44866</v>
      </c>
      <c r="M4" s="65">
        <v>44896</v>
      </c>
      <c r="N4" s="65">
        <v>44927</v>
      </c>
      <c r="O4" s="65">
        <v>44958</v>
      </c>
      <c r="P4" s="65">
        <v>44986</v>
      </c>
      <c r="Q4" s="65">
        <v>45017</v>
      </c>
      <c r="R4" s="65">
        <v>45047</v>
      </c>
      <c r="S4" s="65">
        <v>45078</v>
      </c>
      <c r="T4" s="65">
        <v>45108</v>
      </c>
      <c r="U4" s="65">
        <v>45139</v>
      </c>
      <c r="V4" s="65">
        <v>45170</v>
      </c>
      <c r="W4" s="65">
        <v>45200</v>
      </c>
      <c r="X4" s="70">
        <v>45231</v>
      </c>
    </row>
    <row r="5" spans="1:24" ht="16.5" x14ac:dyDescent="0.2">
      <c r="B5" s="35" t="s">
        <v>722</v>
      </c>
      <c r="C5" s="36" t="s">
        <v>721</v>
      </c>
      <c r="D5" s="36" t="s">
        <v>666</v>
      </c>
      <c r="E5" s="40"/>
      <c r="F5" s="40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7"/>
    </row>
    <row r="6" spans="1:24" ht="16.5" x14ac:dyDescent="0.2">
      <c r="B6" s="35" t="s">
        <v>723</v>
      </c>
      <c r="C6" s="36" t="s">
        <v>720</v>
      </c>
      <c r="D6" s="36" t="s">
        <v>672</v>
      </c>
      <c r="E6" s="36"/>
      <c r="F6" s="36"/>
      <c r="G6" s="40"/>
      <c r="H6" s="40"/>
      <c r="I6" s="40"/>
      <c r="J6" s="40"/>
      <c r="K6" s="40"/>
      <c r="L6" s="40"/>
      <c r="M6" s="40"/>
      <c r="N6" s="36"/>
      <c r="O6" s="36"/>
      <c r="P6" s="36"/>
      <c r="Q6" s="36"/>
      <c r="R6" s="36"/>
      <c r="S6" s="36"/>
      <c r="T6" s="36"/>
      <c r="U6" s="36"/>
      <c r="V6" s="36"/>
      <c r="W6" s="36"/>
      <c r="X6" s="37"/>
    </row>
    <row r="7" spans="1:24" ht="16.5" x14ac:dyDescent="0.2">
      <c r="B7" s="35" t="s">
        <v>724</v>
      </c>
      <c r="C7" s="36" t="s">
        <v>12</v>
      </c>
      <c r="D7" s="36" t="s">
        <v>669</v>
      </c>
      <c r="E7" s="36"/>
      <c r="F7" s="36"/>
      <c r="G7" s="36"/>
      <c r="H7" s="36"/>
      <c r="I7" s="36"/>
      <c r="J7" s="36"/>
      <c r="K7" s="36"/>
      <c r="L7" s="36"/>
      <c r="M7" s="36"/>
      <c r="N7" s="40"/>
      <c r="O7" s="40"/>
      <c r="P7" s="40"/>
      <c r="Q7" s="40"/>
      <c r="R7" s="40"/>
      <c r="S7" s="36"/>
      <c r="T7" s="36"/>
      <c r="U7" s="36"/>
      <c r="V7" s="36"/>
      <c r="W7" s="36"/>
      <c r="X7" s="37"/>
    </row>
    <row r="8" spans="1:24" ht="16.5" x14ac:dyDescent="0.2">
      <c r="B8" s="35" t="s">
        <v>725</v>
      </c>
      <c r="C8" s="36" t="s">
        <v>668</v>
      </c>
      <c r="D8" s="36" t="s">
        <v>670</v>
      </c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40"/>
      <c r="T8" s="40"/>
      <c r="U8" s="40"/>
      <c r="V8" s="36"/>
      <c r="W8" s="36"/>
      <c r="X8" s="37"/>
    </row>
    <row r="9" spans="1:24" ht="17.25" thickBot="1" x14ac:dyDescent="0.25">
      <c r="B9" s="38" t="s">
        <v>719</v>
      </c>
      <c r="C9" s="39" t="s">
        <v>668</v>
      </c>
      <c r="D9" s="39" t="s">
        <v>671</v>
      </c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41"/>
      <c r="W9" s="41"/>
      <c r="X9" s="71"/>
    </row>
    <row r="12" spans="1:24" s="56" customFormat="1" ht="23.25" x14ac:dyDescent="0.2">
      <c r="A12" s="55"/>
      <c r="B12" s="55"/>
      <c r="C12" s="55" t="s">
        <v>62</v>
      </c>
      <c r="D12" s="55"/>
      <c r="E12" s="55" t="s">
        <v>683</v>
      </c>
      <c r="F12" s="55"/>
      <c r="G12" s="55"/>
      <c r="H12" s="55"/>
      <c r="I12" s="55"/>
      <c r="J12" s="55"/>
      <c r="K12" s="55" t="s">
        <v>75</v>
      </c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</row>
    <row r="13" spans="1:24" x14ac:dyDescent="0.2">
      <c r="A13" s="54" t="s">
        <v>721</v>
      </c>
      <c r="B13" s="54" t="s">
        <v>0</v>
      </c>
      <c r="C13" s="57">
        <v>44713</v>
      </c>
      <c r="K13" s="54" t="s">
        <v>704</v>
      </c>
    </row>
    <row r="14" spans="1:24" x14ac:dyDescent="0.2">
      <c r="A14" s="54" t="s">
        <v>720</v>
      </c>
      <c r="B14" s="54" t="s">
        <v>672</v>
      </c>
      <c r="C14" s="57">
        <v>44927</v>
      </c>
      <c r="D14" s="54" t="s">
        <v>677</v>
      </c>
      <c r="E14" s="54" t="s">
        <v>703</v>
      </c>
      <c r="K14" s="54" t="s">
        <v>684</v>
      </c>
    </row>
    <row r="15" spans="1:24" x14ac:dyDescent="0.2">
      <c r="A15" s="54" t="s">
        <v>12</v>
      </c>
      <c r="B15" s="54" t="s">
        <v>674</v>
      </c>
      <c r="C15" s="57">
        <v>45047</v>
      </c>
      <c r="D15" s="54" t="s">
        <v>678</v>
      </c>
      <c r="E15" s="54" t="s">
        <v>681</v>
      </c>
      <c r="K15" s="54" t="s">
        <v>702</v>
      </c>
    </row>
    <row r="16" spans="1:24" x14ac:dyDescent="0.2">
      <c r="A16" s="54" t="s">
        <v>668</v>
      </c>
      <c r="B16" s="54" t="s">
        <v>675</v>
      </c>
      <c r="C16" s="57">
        <v>45139</v>
      </c>
      <c r="D16" s="54" t="s">
        <v>679</v>
      </c>
      <c r="E16" s="54" t="s">
        <v>682</v>
      </c>
      <c r="K16" s="54" t="s">
        <v>685</v>
      </c>
    </row>
    <row r="17" spans="1:12" x14ac:dyDescent="0.2">
      <c r="A17" s="54" t="s">
        <v>673</v>
      </c>
      <c r="B17" s="54" t="s">
        <v>676</v>
      </c>
      <c r="C17" s="57">
        <v>45231</v>
      </c>
      <c r="D17" s="54" t="s">
        <v>680</v>
      </c>
    </row>
    <row r="19" spans="1:12" ht="23.25" x14ac:dyDescent="0.2">
      <c r="E19" s="55" t="s">
        <v>17</v>
      </c>
      <c r="F19" s="55"/>
      <c r="G19" s="55"/>
      <c r="H19" s="55"/>
      <c r="I19" s="55"/>
      <c r="J19" s="55"/>
      <c r="K19" s="55"/>
      <c r="L19" s="55"/>
    </row>
    <row r="20" spans="1:12" x14ac:dyDescent="0.2">
      <c r="F20" s="58" t="s">
        <v>64</v>
      </c>
      <c r="H20" s="59" t="s">
        <v>65</v>
      </c>
      <c r="J20" s="60" t="s">
        <v>66</v>
      </c>
      <c r="L20" s="61" t="s">
        <v>67</v>
      </c>
    </row>
    <row r="22" spans="1:12" x14ac:dyDescent="0.2">
      <c r="E22" s="62" t="s">
        <v>0</v>
      </c>
      <c r="F22" s="58" t="s">
        <v>18</v>
      </c>
      <c r="H22" s="59" t="s">
        <v>20</v>
      </c>
      <c r="J22" s="60" t="s">
        <v>22</v>
      </c>
      <c r="L22" s="61" t="s">
        <v>19</v>
      </c>
    </row>
    <row r="23" spans="1:12" x14ac:dyDescent="0.2">
      <c r="E23" s="63" t="s">
        <v>721</v>
      </c>
      <c r="F23" s="58" t="s">
        <v>68</v>
      </c>
      <c r="H23" s="59" t="s">
        <v>39</v>
      </c>
      <c r="J23" s="60" t="s">
        <v>48</v>
      </c>
      <c r="L23" s="61" t="s">
        <v>35</v>
      </c>
    </row>
    <row r="24" spans="1:12" x14ac:dyDescent="0.2">
      <c r="F24" s="58" t="s">
        <v>38</v>
      </c>
      <c r="H24" s="59" t="s">
        <v>40</v>
      </c>
      <c r="J24" s="60" t="s">
        <v>44</v>
      </c>
      <c r="L24" s="61" t="s">
        <v>36</v>
      </c>
    </row>
    <row r="25" spans="1:12" x14ac:dyDescent="0.2">
      <c r="H25" s="59" t="s">
        <v>32</v>
      </c>
      <c r="L25" s="61" t="s">
        <v>37</v>
      </c>
    </row>
    <row r="26" spans="1:12" x14ac:dyDescent="0.2">
      <c r="H26" s="59" t="s">
        <v>24</v>
      </c>
      <c r="L26" s="61" t="s">
        <v>51</v>
      </c>
    </row>
    <row r="27" spans="1:12" x14ac:dyDescent="0.2">
      <c r="H27" s="59" t="s">
        <v>80</v>
      </c>
      <c r="L27" s="61" t="s">
        <v>23</v>
      </c>
    </row>
    <row r="28" spans="1:12" x14ac:dyDescent="0.2">
      <c r="H28" s="59" t="s">
        <v>81</v>
      </c>
      <c r="L28" s="61" t="s">
        <v>52</v>
      </c>
    </row>
    <row r="29" spans="1:12" x14ac:dyDescent="0.2">
      <c r="H29" s="59" t="s">
        <v>82</v>
      </c>
      <c r="L29" s="61" t="s">
        <v>53</v>
      </c>
    </row>
    <row r="30" spans="1:12" x14ac:dyDescent="0.2">
      <c r="H30" s="59" t="s">
        <v>83</v>
      </c>
      <c r="L30" s="61" t="s">
        <v>61</v>
      </c>
    </row>
    <row r="31" spans="1:12" x14ac:dyDescent="0.2">
      <c r="L31" s="61" t="s">
        <v>70</v>
      </c>
    </row>
    <row r="32" spans="1:12" x14ac:dyDescent="0.2">
      <c r="L32" s="61" t="s">
        <v>71</v>
      </c>
    </row>
    <row r="33" spans="5:12" x14ac:dyDescent="0.2">
      <c r="L33" s="61" t="s">
        <v>72</v>
      </c>
    </row>
    <row r="34" spans="5:12" x14ac:dyDescent="0.2">
      <c r="L34" s="61" t="s">
        <v>73</v>
      </c>
    </row>
    <row r="35" spans="5:12" x14ac:dyDescent="0.2">
      <c r="L35" s="61" t="s">
        <v>84</v>
      </c>
    </row>
    <row r="37" spans="5:12" x14ac:dyDescent="0.2">
      <c r="E37" s="63" t="s">
        <v>672</v>
      </c>
      <c r="F37" s="58" t="s">
        <v>41</v>
      </c>
      <c r="H37" s="59" t="s">
        <v>21</v>
      </c>
      <c r="J37" s="60" t="s">
        <v>42</v>
      </c>
      <c r="L37" s="61" t="s">
        <v>54</v>
      </c>
    </row>
    <row r="38" spans="5:12" x14ac:dyDescent="0.2">
      <c r="E38" s="63" t="s">
        <v>720</v>
      </c>
      <c r="H38" s="59" t="s">
        <v>33</v>
      </c>
      <c r="J38" s="60" t="s">
        <v>49</v>
      </c>
      <c r="L38" s="61" t="s">
        <v>55</v>
      </c>
    </row>
    <row r="39" spans="5:12" x14ac:dyDescent="0.2">
      <c r="H39" s="59" t="s">
        <v>31</v>
      </c>
      <c r="L39" s="61" t="s">
        <v>56</v>
      </c>
    </row>
    <row r="40" spans="5:12" x14ac:dyDescent="0.2">
      <c r="H40" s="59" t="s">
        <v>34</v>
      </c>
    </row>
    <row r="42" spans="5:12" x14ac:dyDescent="0.2">
      <c r="E42" s="63" t="s">
        <v>716</v>
      </c>
      <c r="F42" s="58" t="s">
        <v>25</v>
      </c>
      <c r="H42" s="59" t="s">
        <v>21</v>
      </c>
      <c r="J42" s="60" t="s">
        <v>47</v>
      </c>
      <c r="L42" s="61" t="s">
        <v>58</v>
      </c>
    </row>
    <row r="43" spans="5:12" x14ac:dyDescent="0.2">
      <c r="E43" s="63" t="s">
        <v>12</v>
      </c>
      <c r="F43" s="58" t="s">
        <v>27</v>
      </c>
      <c r="H43" s="59" t="s">
        <v>30</v>
      </c>
      <c r="J43" s="60" t="s">
        <v>69</v>
      </c>
      <c r="L43" s="61" t="s">
        <v>60</v>
      </c>
    </row>
    <row r="44" spans="5:12" x14ac:dyDescent="0.2">
      <c r="F44" s="58" t="s">
        <v>26</v>
      </c>
      <c r="H44"/>
      <c r="J44" s="60" t="s">
        <v>45</v>
      </c>
      <c r="L44" s="61" t="s">
        <v>57</v>
      </c>
    </row>
    <row r="47" spans="5:12" x14ac:dyDescent="0.2">
      <c r="E47" s="62" t="s">
        <v>717</v>
      </c>
      <c r="F47" s="58" t="s">
        <v>28</v>
      </c>
      <c r="H47" s="59" t="s">
        <v>706</v>
      </c>
      <c r="J47" s="60" t="s">
        <v>43</v>
      </c>
      <c r="L47" s="61" t="s">
        <v>59</v>
      </c>
    </row>
    <row r="48" spans="5:12" x14ac:dyDescent="0.2">
      <c r="E48" s="63" t="s">
        <v>668</v>
      </c>
      <c r="F48" s="58" t="s">
        <v>29</v>
      </c>
      <c r="H48" s="59" t="s">
        <v>707</v>
      </c>
      <c r="J48" s="60" t="s">
        <v>50</v>
      </c>
      <c r="L48" s="61" t="s">
        <v>85</v>
      </c>
    </row>
    <row r="49" spans="5:10" x14ac:dyDescent="0.2">
      <c r="H49" s="59" t="s">
        <v>708</v>
      </c>
      <c r="J49" s="60" t="s">
        <v>46</v>
      </c>
    </row>
    <row r="51" spans="5:10" x14ac:dyDescent="0.2">
      <c r="H51"/>
    </row>
    <row r="52" spans="5:10" x14ac:dyDescent="0.2">
      <c r="E52" s="63" t="s">
        <v>671</v>
      </c>
      <c r="H52"/>
      <c r="J52" s="60" t="s">
        <v>705</v>
      </c>
    </row>
    <row r="53" spans="5:10" x14ac:dyDescent="0.2">
      <c r="E53" s="63" t="s">
        <v>668</v>
      </c>
      <c r="H53"/>
    </row>
    <row r="54" spans="5:10" x14ac:dyDescent="0.2">
      <c r="H54"/>
    </row>
    <row r="55" spans="5:10" x14ac:dyDescent="0.2">
      <c r="H55"/>
    </row>
    <row r="56" spans="5:10" x14ac:dyDescent="0.2">
      <c r="H5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366EC-0765-475E-8983-E0917CDDB1A1}">
  <sheetPr>
    <tabColor rgb="FF92D050"/>
  </sheetPr>
  <dimension ref="E3:I32"/>
  <sheetViews>
    <sheetView workbookViewId="0">
      <selection activeCell="G10" sqref="G10"/>
    </sheetView>
  </sheetViews>
  <sheetFormatPr defaultRowHeight="14.25" x14ac:dyDescent="0.2"/>
  <cols>
    <col min="3" max="3" width="11" bestFit="1" customWidth="1"/>
    <col min="6" max="9" width="9.5" bestFit="1" customWidth="1"/>
    <col min="13" max="13" width="11.625" bestFit="1" customWidth="1"/>
    <col min="15" max="15" width="11.625" bestFit="1" customWidth="1"/>
    <col min="18" max="18" width="11.625" bestFit="1" customWidth="1"/>
    <col min="20" max="20" width="11.625" bestFit="1" customWidth="1"/>
    <col min="22" max="22" width="11.625" bestFit="1" customWidth="1"/>
  </cols>
  <sheetData>
    <row r="3" spans="5:8" x14ac:dyDescent="0.2">
      <c r="G3" t="s">
        <v>686</v>
      </c>
    </row>
    <row r="4" spans="5:8" x14ac:dyDescent="0.2">
      <c r="G4" t="s">
        <v>687</v>
      </c>
      <c r="H4" s="33"/>
    </row>
    <row r="5" spans="5:8" x14ac:dyDescent="0.2">
      <c r="G5" t="s">
        <v>688</v>
      </c>
    </row>
    <row r="6" spans="5:8" x14ac:dyDescent="0.2">
      <c r="F6" t="s">
        <v>655</v>
      </c>
      <c r="G6">
        <f>SUM(G7:G15)</f>
        <v>2560</v>
      </c>
    </row>
    <row r="7" spans="5:8" x14ac:dyDescent="0.2">
      <c r="F7" t="s">
        <v>654</v>
      </c>
      <c r="G7">
        <v>1800</v>
      </c>
    </row>
    <row r="8" spans="5:8" x14ac:dyDescent="0.2">
      <c r="E8" s="20" t="s">
        <v>653</v>
      </c>
      <c r="F8" t="s">
        <v>652</v>
      </c>
      <c r="G8">
        <v>150</v>
      </c>
    </row>
    <row r="9" spans="5:8" x14ac:dyDescent="0.2">
      <c r="F9" t="s">
        <v>645</v>
      </c>
      <c r="G9">
        <v>50</v>
      </c>
    </row>
    <row r="10" spans="5:8" x14ac:dyDescent="0.2">
      <c r="F10" t="s">
        <v>646</v>
      </c>
      <c r="G10">
        <v>300</v>
      </c>
    </row>
    <row r="11" spans="5:8" x14ac:dyDescent="0.2">
      <c r="F11" t="s">
        <v>647</v>
      </c>
      <c r="G11">
        <v>50</v>
      </c>
    </row>
    <row r="12" spans="5:8" x14ac:dyDescent="0.2">
      <c r="F12" t="s">
        <v>648</v>
      </c>
      <c r="G12">
        <v>120</v>
      </c>
    </row>
    <row r="13" spans="5:8" x14ac:dyDescent="0.2">
      <c r="F13" t="s">
        <v>649</v>
      </c>
      <c r="G13">
        <v>10</v>
      </c>
    </row>
    <row r="14" spans="5:8" x14ac:dyDescent="0.2">
      <c r="F14" t="s">
        <v>650</v>
      </c>
      <c r="G14">
        <v>80</v>
      </c>
    </row>
    <row r="15" spans="5:8" x14ac:dyDescent="0.2">
      <c r="F15" t="s">
        <v>651</v>
      </c>
      <c r="G15">
        <v>0</v>
      </c>
    </row>
    <row r="18" spans="6:9" x14ac:dyDescent="0.2">
      <c r="F18" t="s">
        <v>656</v>
      </c>
      <c r="G18">
        <v>37</v>
      </c>
    </row>
    <row r="19" spans="6:9" x14ac:dyDescent="0.2">
      <c r="F19" t="s">
        <v>65</v>
      </c>
      <c r="G19">
        <v>6</v>
      </c>
    </row>
    <row r="20" spans="6:9" x14ac:dyDescent="0.2">
      <c r="F20" t="s">
        <v>374</v>
      </c>
      <c r="G20" s="20" t="s">
        <v>660</v>
      </c>
      <c r="H20" s="20"/>
      <c r="I20" s="20"/>
    </row>
    <row r="21" spans="6:9" x14ac:dyDescent="0.2">
      <c r="F21" t="s">
        <v>644</v>
      </c>
      <c r="G21">
        <v>1</v>
      </c>
    </row>
    <row r="22" spans="6:9" x14ac:dyDescent="0.2">
      <c r="F22" t="s">
        <v>370</v>
      </c>
      <c r="G22">
        <v>1</v>
      </c>
    </row>
    <row r="23" spans="6:9" x14ac:dyDescent="0.2">
      <c r="F23" t="s">
        <v>66</v>
      </c>
      <c r="G23">
        <v>23</v>
      </c>
    </row>
    <row r="25" spans="6:9" x14ac:dyDescent="0.2">
      <c r="F25" s="20" t="s">
        <v>657</v>
      </c>
      <c r="G25">
        <v>366</v>
      </c>
    </row>
    <row r="26" spans="6:9" x14ac:dyDescent="0.2">
      <c r="F26" s="20" t="s">
        <v>658</v>
      </c>
      <c r="G26">
        <v>304</v>
      </c>
    </row>
    <row r="27" spans="6:9" x14ac:dyDescent="0.2">
      <c r="F27" s="20" t="s">
        <v>659</v>
      </c>
      <c r="G27">
        <v>1045</v>
      </c>
    </row>
    <row r="29" spans="6:9" x14ac:dyDescent="0.2">
      <c r="F29" s="20" t="s">
        <v>661</v>
      </c>
    </row>
    <row r="30" spans="6:9" x14ac:dyDescent="0.2">
      <c r="F30" t="s">
        <v>662</v>
      </c>
    </row>
    <row r="31" spans="6:9" x14ac:dyDescent="0.2">
      <c r="F31" s="34" t="s">
        <v>663</v>
      </c>
    </row>
    <row r="32" spans="6:9" x14ac:dyDescent="0.2">
      <c r="F32" t="s">
        <v>664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8EC38-B42E-429E-AD81-5F5703E566EC}">
  <sheetPr>
    <tabColor rgb="FF92D050"/>
  </sheetPr>
  <dimension ref="A1:W2096"/>
  <sheetViews>
    <sheetView workbookViewId="0">
      <selection activeCell="N18" sqref="N18:N19"/>
    </sheetView>
  </sheetViews>
  <sheetFormatPr defaultRowHeight="14.25" x14ac:dyDescent="0.2"/>
  <cols>
    <col min="3" max="3" width="9.125" style="9" customWidth="1"/>
    <col min="4" max="4" width="9" customWidth="1"/>
    <col min="5" max="5" width="9" style="10"/>
    <col min="7" max="7" width="9" style="9"/>
    <col min="9" max="9" width="9" style="10"/>
    <col min="11" max="11" width="9" style="9"/>
    <col min="13" max="13" width="9" style="10"/>
    <col min="14" max="14" width="21" bestFit="1" customWidth="1"/>
    <col min="15" max="15" width="16.5" customWidth="1"/>
    <col min="16" max="17" width="10.25" customWidth="1"/>
    <col min="18" max="19" width="9.875" customWidth="1"/>
    <col min="20" max="20" width="16.25" bestFit="1" customWidth="1"/>
    <col min="21" max="22" width="10" customWidth="1"/>
    <col min="23" max="23" width="8.75" customWidth="1"/>
  </cols>
  <sheetData>
    <row r="1" spans="1:23" x14ac:dyDescent="0.2">
      <c r="C1" s="9" t="s">
        <v>161</v>
      </c>
      <c r="G1" s="9" t="s">
        <v>162</v>
      </c>
      <c r="K1" s="9" t="s">
        <v>174</v>
      </c>
      <c r="O1" t="s">
        <v>172</v>
      </c>
      <c r="P1">
        <v>6.4</v>
      </c>
    </row>
    <row r="2" spans="1:23" x14ac:dyDescent="0.2">
      <c r="A2" t="s">
        <v>219</v>
      </c>
      <c r="B2" t="s">
        <v>163</v>
      </c>
      <c r="C2" s="9" t="s">
        <v>164</v>
      </c>
      <c r="D2" t="s">
        <v>165</v>
      </c>
      <c r="E2" s="10" t="s">
        <v>166</v>
      </c>
      <c r="F2" t="s">
        <v>163</v>
      </c>
      <c r="G2" s="9" t="s">
        <v>164</v>
      </c>
      <c r="H2" t="s">
        <v>165</v>
      </c>
      <c r="I2" s="10" t="s">
        <v>166</v>
      </c>
      <c r="J2" t="s">
        <v>163</v>
      </c>
      <c r="K2" s="9" t="s">
        <v>164</v>
      </c>
      <c r="L2" t="s">
        <v>165</v>
      </c>
      <c r="M2" s="10" t="s">
        <v>166</v>
      </c>
    </row>
    <row r="3" spans="1:23" x14ac:dyDescent="0.2">
      <c r="A3">
        <v>1</v>
      </c>
      <c r="B3" s="11">
        <v>1</v>
      </c>
      <c r="C3" s="12">
        <v>1</v>
      </c>
      <c r="D3" s="13">
        <v>2.2000000000000002</v>
      </c>
      <c r="E3" s="14">
        <f>C3*D3</f>
        <v>2.2000000000000002</v>
      </c>
      <c r="F3" s="11">
        <v>1</v>
      </c>
      <c r="G3" s="12">
        <v>1</v>
      </c>
      <c r="H3" s="13">
        <v>1.6</v>
      </c>
      <c r="I3" s="14">
        <f>G3*H3</f>
        <v>1.6</v>
      </c>
      <c r="J3" s="11">
        <v>1</v>
      </c>
      <c r="K3" s="12">
        <v>1</v>
      </c>
      <c r="L3" s="13">
        <v>1</v>
      </c>
      <c r="M3" s="14">
        <f>K3*L3</f>
        <v>1</v>
      </c>
      <c r="O3" s="9" t="s">
        <v>161</v>
      </c>
      <c r="T3" s="9" t="s">
        <v>162</v>
      </c>
    </row>
    <row r="4" spans="1:23" x14ac:dyDescent="0.2">
      <c r="A4">
        <v>2</v>
      </c>
      <c r="B4" s="11">
        <v>0.51</v>
      </c>
      <c r="C4" s="15">
        <f>B4*C3</f>
        <v>0.51</v>
      </c>
      <c r="D4" s="13">
        <v>2.2000000000000002</v>
      </c>
      <c r="E4" s="16">
        <f>C4*D4+E3</f>
        <v>3.3220000000000001</v>
      </c>
      <c r="F4" s="11">
        <v>0.51</v>
      </c>
      <c r="G4" s="15">
        <f>F4*G3</f>
        <v>0.51</v>
      </c>
      <c r="H4" s="13">
        <v>1.6</v>
      </c>
      <c r="I4" s="16">
        <f>G4*H4+I3</f>
        <v>2.4160000000000004</v>
      </c>
      <c r="J4" s="11">
        <v>0.51139999999999997</v>
      </c>
      <c r="K4" s="15">
        <f>J4*K3</f>
        <v>0.51139999999999997</v>
      </c>
      <c r="L4" s="13">
        <v>1</v>
      </c>
      <c r="M4" s="16">
        <f>K4*L4+M3</f>
        <v>1.5114000000000001</v>
      </c>
      <c r="O4" s="6" t="s">
        <v>167</v>
      </c>
      <c r="P4" s="6" t="s">
        <v>164</v>
      </c>
      <c r="Q4" s="7" t="s">
        <v>166</v>
      </c>
      <c r="T4" s="6" t="s">
        <v>167</v>
      </c>
      <c r="U4" s="6" t="s">
        <v>164</v>
      </c>
      <c r="V4" s="7" t="s">
        <v>166</v>
      </c>
    </row>
    <row r="5" spans="1:23" x14ac:dyDescent="0.2">
      <c r="A5" s="18">
        <v>3</v>
      </c>
      <c r="B5" s="11">
        <v>0.76</v>
      </c>
      <c r="C5" s="15">
        <f t="shared" ref="C5:C68" si="0">B5*C4</f>
        <v>0.3876</v>
      </c>
      <c r="D5" s="13">
        <v>2.2000000000000002</v>
      </c>
      <c r="E5" s="14">
        <f t="shared" ref="E5:E68" si="1">C5*D5+E4</f>
        <v>4.1747199999999998</v>
      </c>
      <c r="F5" s="19">
        <v>0.71</v>
      </c>
      <c r="G5" s="15">
        <f t="shared" ref="G5:G26" si="2">F5*G4</f>
        <v>0.36209999999999998</v>
      </c>
      <c r="H5" s="13">
        <v>1.6</v>
      </c>
      <c r="I5" s="14">
        <f t="shared" ref="I5:I68" si="3">G5*H5+I4</f>
        <v>2.9953600000000002</v>
      </c>
      <c r="J5" s="11">
        <v>0.83320297223308559</v>
      </c>
      <c r="K5" s="15">
        <f t="shared" ref="K5:K26" si="4">J5*K4</f>
        <v>0.42609999999999992</v>
      </c>
      <c r="L5" s="13">
        <v>1</v>
      </c>
      <c r="M5" s="14">
        <f t="shared" ref="M5:M68" si="5">K5*L5+M4</f>
        <v>1.9375</v>
      </c>
      <c r="O5" s="6" t="s">
        <v>168</v>
      </c>
      <c r="P5" s="17">
        <f>C4</f>
        <v>0.51</v>
      </c>
      <c r="Q5" s="13">
        <f>E3</f>
        <v>2.2000000000000002</v>
      </c>
      <c r="R5">
        <f>Q5*$P$1</f>
        <v>14.080000000000002</v>
      </c>
      <c r="T5" s="6" t="s">
        <v>168</v>
      </c>
      <c r="U5" s="17">
        <f>G4</f>
        <v>0.51</v>
      </c>
      <c r="V5" s="13">
        <f>I3</f>
        <v>1.6</v>
      </c>
      <c r="W5">
        <f>V5*$P$1</f>
        <v>10.240000000000002</v>
      </c>
    </row>
    <row r="6" spans="1:23" x14ac:dyDescent="0.2">
      <c r="A6">
        <v>4</v>
      </c>
      <c r="B6" s="11">
        <v>0.9</v>
      </c>
      <c r="C6" s="12">
        <f t="shared" si="0"/>
        <v>0.34883999999999998</v>
      </c>
      <c r="D6" s="13">
        <v>2.2000000000000002</v>
      </c>
      <c r="E6" s="16">
        <f t="shared" si="1"/>
        <v>4.9421679999999997</v>
      </c>
      <c r="F6" s="11">
        <v>0.9</v>
      </c>
      <c r="G6" s="12">
        <f t="shared" si="2"/>
        <v>0.32589000000000001</v>
      </c>
      <c r="H6" s="13">
        <v>1.6</v>
      </c>
      <c r="I6" s="16">
        <f t="shared" si="3"/>
        <v>3.5167840000000004</v>
      </c>
      <c r="J6" s="11">
        <v>0.90542126261440969</v>
      </c>
      <c r="K6" s="12">
        <f t="shared" si="4"/>
        <v>0.38579999999999992</v>
      </c>
      <c r="L6" s="13">
        <v>1</v>
      </c>
      <c r="M6" s="16">
        <f t="shared" si="5"/>
        <v>2.3232999999999997</v>
      </c>
      <c r="O6" s="7" t="s">
        <v>169</v>
      </c>
      <c r="P6" s="17">
        <f>C5</f>
        <v>0.3876</v>
      </c>
      <c r="Q6" s="13">
        <f>E5</f>
        <v>4.1747199999999998</v>
      </c>
      <c r="R6">
        <f t="shared" ref="R6:R44" si="6">Q6*$P$1</f>
        <v>26.718208000000001</v>
      </c>
      <c r="T6" s="7" t="s">
        <v>169</v>
      </c>
      <c r="U6" s="17">
        <f>G5</f>
        <v>0.36209999999999998</v>
      </c>
      <c r="V6" s="13">
        <f>I5</f>
        <v>2.9953600000000002</v>
      </c>
      <c r="W6">
        <f t="shared" ref="W6:W44" si="7">V6*$P$1</f>
        <v>19.170304000000002</v>
      </c>
    </row>
    <row r="7" spans="1:23" x14ac:dyDescent="0.2">
      <c r="A7">
        <v>5</v>
      </c>
      <c r="B7" s="11">
        <v>0.93</v>
      </c>
      <c r="C7" s="12">
        <f t="shared" si="0"/>
        <v>0.32442120000000002</v>
      </c>
      <c r="D7" s="13">
        <v>2.2000000000000002</v>
      </c>
      <c r="E7" s="16">
        <f t="shared" si="1"/>
        <v>5.6558946399999996</v>
      </c>
      <c r="F7" s="11">
        <v>0.93</v>
      </c>
      <c r="G7" s="12">
        <f t="shared" si="2"/>
        <v>0.30307770000000001</v>
      </c>
      <c r="H7" s="13">
        <v>1.6</v>
      </c>
      <c r="I7" s="16">
        <f t="shared" si="3"/>
        <v>4.0017083200000005</v>
      </c>
      <c r="J7" s="11">
        <v>0.95127008812856417</v>
      </c>
      <c r="K7" s="12">
        <f t="shared" si="4"/>
        <v>0.36699999999999999</v>
      </c>
      <c r="L7" s="13">
        <v>1</v>
      </c>
      <c r="M7" s="16">
        <f t="shared" si="5"/>
        <v>2.6902999999999997</v>
      </c>
      <c r="O7" s="7" t="s">
        <v>170</v>
      </c>
      <c r="P7" s="17">
        <f>C9</f>
        <v>0.28964324736000002</v>
      </c>
      <c r="Q7" s="13">
        <f>E9</f>
        <v>6.9568755593919995</v>
      </c>
      <c r="R7">
        <f t="shared" si="6"/>
        <v>44.524003580108797</v>
      </c>
      <c r="T7" s="7" t="s">
        <v>170</v>
      </c>
      <c r="U7" s="17">
        <f>G9</f>
        <v>0.27058777056</v>
      </c>
      <c r="V7" s="13">
        <f>I9</f>
        <v>4.8856283704960006</v>
      </c>
      <c r="W7">
        <f t="shared" si="7"/>
        <v>31.268021571174405</v>
      </c>
    </row>
    <row r="8" spans="1:23" x14ac:dyDescent="0.2">
      <c r="A8">
        <v>6</v>
      </c>
      <c r="B8" s="11">
        <v>0.93</v>
      </c>
      <c r="C8" s="12">
        <f t="shared" si="0"/>
        <v>0.30171171600000002</v>
      </c>
      <c r="D8" s="13">
        <v>2.2000000000000002</v>
      </c>
      <c r="E8" s="16">
        <f t="shared" si="1"/>
        <v>6.3196604151999995</v>
      </c>
      <c r="F8" s="11">
        <v>0.93</v>
      </c>
      <c r="G8" s="12">
        <f t="shared" si="2"/>
        <v>0.281862261</v>
      </c>
      <c r="H8" s="13">
        <v>1.6</v>
      </c>
      <c r="I8" s="16">
        <f t="shared" si="3"/>
        <v>4.4526879376000004</v>
      </c>
      <c r="J8" s="11">
        <v>0.93324250681198906</v>
      </c>
      <c r="K8" s="12">
        <f t="shared" si="4"/>
        <v>0.34249999999999997</v>
      </c>
      <c r="L8" s="13">
        <v>1</v>
      </c>
      <c r="M8" s="16">
        <f t="shared" si="5"/>
        <v>3.0327999999999995</v>
      </c>
      <c r="O8" s="7" t="s">
        <v>171</v>
      </c>
      <c r="P8" s="17">
        <f>C16</f>
        <v>0.21991889286076879</v>
      </c>
      <c r="Q8" s="13">
        <f>E16</f>
        <v>10.763017756408543</v>
      </c>
      <c r="R8">
        <f t="shared" si="6"/>
        <v>68.883313641014681</v>
      </c>
      <c r="T8" s="7" t="s">
        <v>171</v>
      </c>
      <c r="U8" s="17">
        <f>G16</f>
        <v>0.20545054464624452</v>
      </c>
      <c r="V8" s="13">
        <f>I16</f>
        <v>7.4716197196651342</v>
      </c>
      <c r="W8">
        <f t="shared" si="7"/>
        <v>47.818366205856861</v>
      </c>
    </row>
    <row r="9" spans="1:23" x14ac:dyDescent="0.2">
      <c r="A9" s="18">
        <v>7</v>
      </c>
      <c r="B9" s="11">
        <v>0.96</v>
      </c>
      <c r="C9" s="15">
        <f t="shared" si="0"/>
        <v>0.28964324736000002</v>
      </c>
      <c r="D9" s="13">
        <v>2.2000000000000002</v>
      </c>
      <c r="E9" s="14">
        <f t="shared" si="1"/>
        <v>6.9568755593919995</v>
      </c>
      <c r="F9" s="11">
        <v>0.96</v>
      </c>
      <c r="G9" s="15">
        <f t="shared" si="2"/>
        <v>0.27058777056</v>
      </c>
      <c r="H9" s="13">
        <v>1.6</v>
      </c>
      <c r="I9" s="14">
        <f t="shared" si="3"/>
        <v>4.8856283704960006</v>
      </c>
      <c r="J9" s="11">
        <v>0.9649635036496349</v>
      </c>
      <c r="K9" s="15">
        <f t="shared" si="4"/>
        <v>0.3304999999999999</v>
      </c>
      <c r="L9" s="13">
        <v>1</v>
      </c>
      <c r="M9" s="14">
        <f t="shared" si="5"/>
        <v>3.3632999999999993</v>
      </c>
      <c r="N9" s="17"/>
      <c r="O9" s="22">
        <v>30</v>
      </c>
      <c r="P9" s="17">
        <f>LOOKUP(O9,A:A,C:C)</f>
        <v>0.13508598340519612</v>
      </c>
      <c r="Q9" s="13">
        <f>LOOKUP(O9,A:A,E:E)</f>
        <v>16.797465382348271</v>
      </c>
      <c r="R9">
        <f t="shared" si="6"/>
        <v>107.50377844702894</v>
      </c>
      <c r="T9" s="22">
        <v>30</v>
      </c>
      <c r="U9" s="17">
        <f>LOOKUP(T9,A:A,G:G)</f>
        <v>0.12619874765485428</v>
      </c>
      <c r="V9" s="13">
        <f>LOOKUP(T9,A:A,I:I)</f>
        <v>11.571579350686388</v>
      </c>
      <c r="W9">
        <f t="shared" si="7"/>
        <v>74.058107844392893</v>
      </c>
    </row>
    <row r="10" spans="1:23" x14ac:dyDescent="0.2">
      <c r="A10">
        <v>8</v>
      </c>
      <c r="B10" s="11">
        <v>0.96</v>
      </c>
      <c r="C10" s="12">
        <f t="shared" si="0"/>
        <v>0.27805751746560003</v>
      </c>
      <c r="D10" s="13">
        <v>2.2000000000000002</v>
      </c>
      <c r="E10" s="16">
        <f t="shared" si="1"/>
        <v>7.5686020978163198</v>
      </c>
      <c r="F10" s="11">
        <v>0.96</v>
      </c>
      <c r="G10" s="12">
        <f t="shared" si="2"/>
        <v>0.25976425973759998</v>
      </c>
      <c r="H10" s="13">
        <v>1.6</v>
      </c>
      <c r="I10" s="16">
        <f t="shared" si="3"/>
        <v>5.3012511860761604</v>
      </c>
      <c r="J10" s="11">
        <v>0.96641452344931933</v>
      </c>
      <c r="K10" s="12">
        <f t="shared" si="4"/>
        <v>0.31939999999999996</v>
      </c>
      <c r="L10" s="13">
        <v>1</v>
      </c>
      <c r="M10" s="16">
        <f t="shared" si="5"/>
        <v>3.6826999999999992</v>
      </c>
      <c r="N10" s="32"/>
      <c r="O10" s="22">
        <v>60</v>
      </c>
      <c r="P10" s="17">
        <f t="shared" ref="P10:P44" si="8">LOOKUP(O10,A:A,C:C)</f>
        <v>7.5975530446125081E-2</v>
      </c>
      <c r="Q10" s="13">
        <f t="shared" ref="Q10:Q44" si="9">LOOKUP(O10,A:A,E:E)</f>
        <v>23.793544192535784</v>
      </c>
      <c r="R10">
        <f t="shared" si="6"/>
        <v>152.27868283222901</v>
      </c>
      <c r="T10" s="22">
        <v>60</v>
      </c>
      <c r="U10" s="17">
        <f t="shared" ref="U10:U44" si="10">LOOKUP(T10,A:A,G:G)</f>
        <v>7.0977140285195819E-2</v>
      </c>
      <c r="V10" s="13">
        <f t="shared" ref="V10:V44" si="11">LOOKUP(T10,A:A,I:I)</f>
        <v>16.324896054258762</v>
      </c>
      <c r="W10">
        <f t="shared" si="7"/>
        <v>104.47933474725608</v>
      </c>
    </row>
    <row r="11" spans="1:23" x14ac:dyDescent="0.2">
      <c r="A11">
        <v>9</v>
      </c>
      <c r="B11" s="11">
        <v>0.96</v>
      </c>
      <c r="C11" s="12">
        <f t="shared" si="0"/>
        <v>0.26693521676697601</v>
      </c>
      <c r="D11" s="13">
        <v>2.2000000000000002</v>
      </c>
      <c r="E11" s="16">
        <f t="shared" si="1"/>
        <v>8.1558595747036673</v>
      </c>
      <c r="F11" s="11">
        <v>0.96</v>
      </c>
      <c r="G11" s="12">
        <f t="shared" si="2"/>
        <v>0.24937368934809598</v>
      </c>
      <c r="H11" s="13">
        <v>1.6</v>
      </c>
      <c r="I11" s="16">
        <f t="shared" si="3"/>
        <v>5.7002490890331137</v>
      </c>
      <c r="J11" s="11">
        <v>0.95335003130870377</v>
      </c>
      <c r="K11" s="12">
        <f t="shared" si="4"/>
        <v>0.30449999999999994</v>
      </c>
      <c r="L11" s="13">
        <v>1</v>
      </c>
      <c r="M11" s="16">
        <f t="shared" si="5"/>
        <v>3.9871999999999992</v>
      </c>
      <c r="O11" s="22">
        <v>90</v>
      </c>
      <c r="P11" s="17">
        <f t="shared" si="8"/>
        <v>4.8279265671547167E-2</v>
      </c>
      <c r="Q11" s="13">
        <f t="shared" si="9"/>
        <v>28.204852916374282</v>
      </c>
      <c r="R11">
        <f t="shared" si="6"/>
        <v>180.51105866479543</v>
      </c>
      <c r="T11" s="22">
        <v>90</v>
      </c>
      <c r="U11" s="17">
        <f t="shared" si="10"/>
        <v>4.5102998193155934E-2</v>
      </c>
      <c r="V11" s="13">
        <f t="shared" si="11"/>
        <v>19.322053177632291</v>
      </c>
      <c r="W11">
        <f t="shared" si="7"/>
        <v>123.66114033684667</v>
      </c>
    </row>
    <row r="12" spans="1:23" x14ac:dyDescent="0.2">
      <c r="A12">
        <v>10</v>
      </c>
      <c r="B12" s="11">
        <v>0.96</v>
      </c>
      <c r="C12" s="12">
        <f t="shared" si="0"/>
        <v>0.25625780809629695</v>
      </c>
      <c r="D12" s="13">
        <v>2.2000000000000002</v>
      </c>
      <c r="E12" s="16">
        <f t="shared" si="1"/>
        <v>8.71962675251552</v>
      </c>
      <c r="F12" s="11">
        <v>0.96</v>
      </c>
      <c r="G12" s="12">
        <f t="shared" si="2"/>
        <v>0.23939874177417214</v>
      </c>
      <c r="H12" s="13">
        <v>1.6</v>
      </c>
      <c r="I12" s="16">
        <f t="shared" si="3"/>
        <v>6.0832870758717892</v>
      </c>
      <c r="J12" s="11">
        <v>0.95402298850574718</v>
      </c>
      <c r="K12" s="12">
        <f t="shared" si="4"/>
        <v>0.29049999999999998</v>
      </c>
      <c r="L12" s="13">
        <v>1</v>
      </c>
      <c r="M12" s="16">
        <f t="shared" si="5"/>
        <v>4.2776999999999994</v>
      </c>
      <c r="O12" s="22">
        <v>120</v>
      </c>
      <c r="P12" s="17">
        <f t="shared" si="8"/>
        <v>3.5712190844155417E-2</v>
      </c>
      <c r="Q12" s="13">
        <f t="shared" si="9"/>
        <v>31.373398603733801</v>
      </c>
      <c r="R12">
        <f t="shared" si="6"/>
        <v>200.78975106389635</v>
      </c>
      <c r="T12" s="22">
        <v>120</v>
      </c>
      <c r="U12" s="17">
        <f t="shared" si="10"/>
        <v>3.3362704604408377E-2</v>
      </c>
      <c r="V12" s="13">
        <f t="shared" si="11"/>
        <v>21.474844984355034</v>
      </c>
      <c r="W12">
        <f t="shared" si="7"/>
        <v>137.43900789987222</v>
      </c>
    </row>
    <row r="13" spans="1:23" x14ac:dyDescent="0.2">
      <c r="A13">
        <v>11</v>
      </c>
      <c r="B13" s="11">
        <v>0.96</v>
      </c>
      <c r="C13" s="12">
        <f t="shared" si="0"/>
        <v>0.24600749577244507</v>
      </c>
      <c r="D13" s="13">
        <v>2.2000000000000002</v>
      </c>
      <c r="E13" s="16">
        <f t="shared" si="1"/>
        <v>9.2608432432148984</v>
      </c>
      <c r="F13" s="11">
        <v>0.96</v>
      </c>
      <c r="G13" s="12">
        <f t="shared" si="2"/>
        <v>0.22982279210320525</v>
      </c>
      <c r="H13" s="13">
        <v>1.6</v>
      </c>
      <c r="I13" s="16">
        <f t="shared" si="3"/>
        <v>6.4510035432369177</v>
      </c>
      <c r="J13" s="11">
        <v>0.96006884681583471</v>
      </c>
      <c r="K13" s="12">
        <f t="shared" si="4"/>
        <v>0.27889999999999998</v>
      </c>
      <c r="L13" s="13">
        <v>1</v>
      </c>
      <c r="M13" s="16">
        <f t="shared" si="5"/>
        <v>4.5565999999999995</v>
      </c>
      <c r="O13" s="22">
        <v>150</v>
      </c>
      <c r="P13" s="17">
        <f t="shared" si="8"/>
        <v>2.6416320901935283E-2</v>
      </c>
      <c r="Q13" s="13">
        <f t="shared" si="9"/>
        <v>33.71717303177148</v>
      </c>
      <c r="R13">
        <f t="shared" si="6"/>
        <v>215.78990740333748</v>
      </c>
      <c r="T13" s="22">
        <v>150</v>
      </c>
      <c r="U13" s="17">
        <f t="shared" si="10"/>
        <v>2.467840505312378E-2</v>
      </c>
      <c r="V13" s="13">
        <f t="shared" si="11"/>
        <v>23.067265887615079</v>
      </c>
      <c r="W13">
        <f t="shared" si="7"/>
        <v>147.6305016807365</v>
      </c>
    </row>
    <row r="14" spans="1:23" x14ac:dyDescent="0.2">
      <c r="A14">
        <v>12</v>
      </c>
      <c r="B14" s="11">
        <v>0.96</v>
      </c>
      <c r="C14" s="12">
        <f t="shared" si="0"/>
        <v>0.23616719594154725</v>
      </c>
      <c r="D14" s="13">
        <v>2.2000000000000002</v>
      </c>
      <c r="E14" s="16">
        <f t="shared" si="1"/>
        <v>9.7804110742863024</v>
      </c>
      <c r="F14" s="11">
        <v>0.96</v>
      </c>
      <c r="G14" s="12">
        <f t="shared" si="2"/>
        <v>0.22062988041907702</v>
      </c>
      <c r="H14" s="13">
        <v>1.6</v>
      </c>
      <c r="I14" s="16">
        <f t="shared" si="3"/>
        <v>6.804011351907441</v>
      </c>
      <c r="J14" s="11">
        <v>0.96378630333452842</v>
      </c>
      <c r="K14" s="12">
        <f t="shared" si="4"/>
        <v>0.26879999999999998</v>
      </c>
      <c r="L14" s="13">
        <v>1</v>
      </c>
      <c r="M14" s="16">
        <f t="shared" si="5"/>
        <v>4.8253999999999992</v>
      </c>
      <c r="O14" s="22">
        <v>180</v>
      </c>
      <c r="P14" s="17">
        <f t="shared" si="8"/>
        <v>2.2728184912570885E-2</v>
      </c>
      <c r="Q14" s="13">
        <f t="shared" si="9"/>
        <v>35.679809568816289</v>
      </c>
      <c r="R14">
        <f t="shared" si="6"/>
        <v>228.35078124042425</v>
      </c>
      <c r="T14" s="22">
        <v>180</v>
      </c>
      <c r="U14" s="17">
        <f t="shared" si="10"/>
        <v>2.1232909589375459E-2</v>
      </c>
      <c r="V14" s="13">
        <f t="shared" si="11"/>
        <v>24.4007318601527</v>
      </c>
      <c r="W14">
        <f t="shared" si="7"/>
        <v>156.1646839049773</v>
      </c>
    </row>
    <row r="15" spans="1:23" x14ac:dyDescent="0.2">
      <c r="A15">
        <v>13</v>
      </c>
      <c r="B15" s="11">
        <v>0.96</v>
      </c>
      <c r="C15" s="12">
        <f t="shared" si="0"/>
        <v>0.22672050810388536</v>
      </c>
      <c r="D15" s="13">
        <v>2.2000000000000002</v>
      </c>
      <c r="E15" s="16">
        <f t="shared" si="1"/>
        <v>10.279196192114851</v>
      </c>
      <c r="F15" s="11">
        <v>0.96</v>
      </c>
      <c r="G15" s="12">
        <f t="shared" si="2"/>
        <v>0.21180468520231394</v>
      </c>
      <c r="H15" s="13">
        <v>1.6</v>
      </c>
      <c r="I15" s="16">
        <f t="shared" si="3"/>
        <v>7.1428988482311428</v>
      </c>
      <c r="J15" s="11">
        <v>0.96949404761904756</v>
      </c>
      <c r="K15" s="12">
        <f t="shared" si="4"/>
        <v>0.26059999999999994</v>
      </c>
      <c r="L15" s="13">
        <v>1</v>
      </c>
      <c r="M15" s="16">
        <f t="shared" si="5"/>
        <v>5.0859999999999994</v>
      </c>
      <c r="O15" s="22">
        <v>210</v>
      </c>
      <c r="P15" s="17">
        <f t="shared" si="8"/>
        <v>2.1083945495295922E-2</v>
      </c>
      <c r="Q15" s="13">
        <f t="shared" si="9"/>
        <v>37.521883799711937</v>
      </c>
      <c r="R15">
        <f t="shared" si="6"/>
        <v>240.14005631815641</v>
      </c>
      <c r="T15" s="22">
        <v>210</v>
      </c>
      <c r="U15" s="17">
        <f t="shared" si="10"/>
        <v>1.9696843817973844E-2</v>
      </c>
      <c r="V15" s="13">
        <f t="shared" si="11"/>
        <v>25.652284686885626</v>
      </c>
      <c r="W15">
        <f t="shared" si="7"/>
        <v>164.17462199606803</v>
      </c>
    </row>
    <row r="16" spans="1:23" x14ac:dyDescent="0.2">
      <c r="A16" s="18">
        <v>14</v>
      </c>
      <c r="B16" s="11">
        <v>0.97</v>
      </c>
      <c r="C16" s="15">
        <f t="shared" si="0"/>
        <v>0.21991889286076879</v>
      </c>
      <c r="D16" s="13">
        <v>2.2000000000000002</v>
      </c>
      <c r="E16" s="14">
        <f t="shared" si="1"/>
        <v>10.763017756408543</v>
      </c>
      <c r="F16" s="11">
        <v>0.97</v>
      </c>
      <c r="G16" s="15">
        <f t="shared" si="2"/>
        <v>0.20545054464624452</v>
      </c>
      <c r="H16" s="13">
        <v>1.6</v>
      </c>
      <c r="I16" s="14">
        <f t="shared" si="3"/>
        <v>7.4716197196651342</v>
      </c>
      <c r="J16" s="11">
        <v>0.97697620874904079</v>
      </c>
      <c r="K16" s="15">
        <f t="shared" si="4"/>
        <v>0.25459999999999999</v>
      </c>
      <c r="L16" s="13">
        <v>1</v>
      </c>
      <c r="M16" s="14">
        <f t="shared" si="5"/>
        <v>5.3405999999999993</v>
      </c>
      <c r="N16" s="17"/>
      <c r="O16" s="22">
        <v>240</v>
      </c>
      <c r="P16" s="17">
        <f t="shared" si="8"/>
        <v>1.9558656327313649E-2</v>
      </c>
      <c r="Q16" s="13">
        <f t="shared" si="9"/>
        <v>39.230695692605828</v>
      </c>
      <c r="R16">
        <f t="shared" si="6"/>
        <v>251.07645243267731</v>
      </c>
      <c r="T16" s="22">
        <v>240</v>
      </c>
      <c r="U16" s="17">
        <f t="shared" si="10"/>
        <v>1.8271902621569358E-2</v>
      </c>
      <c r="V16" s="13">
        <f t="shared" si="11"/>
        <v>26.813295638038415</v>
      </c>
      <c r="W16">
        <f t="shared" si="7"/>
        <v>171.60509208344587</v>
      </c>
    </row>
    <row r="17" spans="1:23" x14ac:dyDescent="0.2">
      <c r="A17">
        <v>15</v>
      </c>
      <c r="B17" s="11">
        <v>0.97</v>
      </c>
      <c r="C17" s="12">
        <f t="shared" si="0"/>
        <v>0.21332132607494572</v>
      </c>
      <c r="D17" s="13">
        <v>2.2000000000000002</v>
      </c>
      <c r="E17" s="16">
        <f t="shared" si="1"/>
        <v>11.232324673773423</v>
      </c>
      <c r="F17" s="11">
        <v>0.97</v>
      </c>
      <c r="G17" s="12">
        <f t="shared" si="2"/>
        <v>0.19928702830685718</v>
      </c>
      <c r="H17" s="13">
        <v>1.6</v>
      </c>
      <c r="I17" s="16">
        <f t="shared" si="3"/>
        <v>7.7904789649561055</v>
      </c>
      <c r="J17" s="11">
        <v>0.97918303220738412</v>
      </c>
      <c r="K17" s="12">
        <f t="shared" si="4"/>
        <v>0.24929999999999999</v>
      </c>
      <c r="L17" s="13">
        <v>1</v>
      </c>
      <c r="M17" s="16">
        <f t="shared" si="5"/>
        <v>5.5898999999999992</v>
      </c>
      <c r="O17" s="22">
        <v>270</v>
      </c>
      <c r="P17" s="17">
        <f t="shared" si="8"/>
        <v>1.8143712115709826E-2</v>
      </c>
      <c r="Q17" s="13">
        <f t="shared" si="9"/>
        <v>40.815885928873264</v>
      </c>
      <c r="R17">
        <f t="shared" si="6"/>
        <v>261.22166994478891</v>
      </c>
      <c r="T17" s="22">
        <v>270</v>
      </c>
      <c r="U17" s="17">
        <f t="shared" si="10"/>
        <v>1.6950046844939476E-2</v>
      </c>
      <c r="V17" s="13">
        <f t="shared" si="11"/>
        <v>27.890314841626818</v>
      </c>
      <c r="W17">
        <f t="shared" si="7"/>
        <v>178.49801498641165</v>
      </c>
    </row>
    <row r="18" spans="1:23" x14ac:dyDescent="0.2">
      <c r="A18">
        <v>16</v>
      </c>
      <c r="B18" s="11">
        <v>0.97</v>
      </c>
      <c r="C18" s="12">
        <f t="shared" si="0"/>
        <v>0.20692168629269733</v>
      </c>
      <c r="D18" s="13">
        <v>2.2000000000000002</v>
      </c>
      <c r="E18" s="16">
        <f t="shared" si="1"/>
        <v>11.687552383617357</v>
      </c>
      <c r="F18" s="11">
        <v>0.97</v>
      </c>
      <c r="G18" s="12">
        <f t="shared" si="2"/>
        <v>0.19330841745765145</v>
      </c>
      <c r="H18" s="13">
        <v>1.6</v>
      </c>
      <c r="I18" s="16">
        <f t="shared" si="3"/>
        <v>8.0997724328883471</v>
      </c>
      <c r="J18" s="11">
        <v>0.9743003388801128</v>
      </c>
      <c r="K18" s="12">
        <f t="shared" si="4"/>
        <v>0.24289307448281211</v>
      </c>
      <c r="L18" s="13">
        <v>1</v>
      </c>
      <c r="M18" s="16">
        <f t="shared" si="5"/>
        <v>5.8327930744828116</v>
      </c>
      <c r="O18" s="22">
        <v>300</v>
      </c>
      <c r="P18" s="17">
        <f t="shared" si="8"/>
        <v>1.6831130105703432E-2</v>
      </c>
      <c r="Q18" s="13">
        <f t="shared" si="9"/>
        <v>42.286397747995814</v>
      </c>
      <c r="R18">
        <f t="shared" si="6"/>
        <v>270.6329455871732</v>
      </c>
      <c r="T18" s="22">
        <v>300</v>
      </c>
      <c r="U18" s="17">
        <f t="shared" si="10"/>
        <v>1.5723818914538754E-2</v>
      </c>
      <c r="V18" s="13">
        <f t="shared" si="11"/>
        <v>28.889418565623945</v>
      </c>
      <c r="W18">
        <f t="shared" si="7"/>
        <v>184.89227881999327</v>
      </c>
    </row>
    <row r="19" spans="1:23" x14ac:dyDescent="0.2">
      <c r="A19">
        <v>17</v>
      </c>
      <c r="B19" s="11">
        <v>0.97</v>
      </c>
      <c r="C19" s="12">
        <f t="shared" si="0"/>
        <v>0.20071403570391641</v>
      </c>
      <c r="D19" s="13">
        <v>2.2000000000000002</v>
      </c>
      <c r="E19" s="16">
        <f t="shared" si="1"/>
        <v>12.129123262165972</v>
      </c>
      <c r="F19" s="11">
        <v>0.97</v>
      </c>
      <c r="G19" s="12">
        <f t="shared" si="2"/>
        <v>0.18750916493392192</v>
      </c>
      <c r="H19" s="13">
        <v>1.6</v>
      </c>
      <c r="I19" s="16">
        <f t="shared" si="3"/>
        <v>8.3997870967826227</v>
      </c>
      <c r="J19" s="11">
        <v>0.9743003388801128</v>
      </c>
      <c r="K19" s="12">
        <f t="shared" si="4"/>
        <v>0.23665080478023631</v>
      </c>
      <c r="L19" s="13">
        <v>1</v>
      </c>
      <c r="M19" s="16">
        <f t="shared" si="5"/>
        <v>6.0694438792630478</v>
      </c>
      <c r="O19" s="22">
        <v>330</v>
      </c>
      <c r="P19" s="17">
        <f t="shared" si="8"/>
        <v>1.5613505043977799E-2</v>
      </c>
      <c r="Q19" s="13">
        <f t="shared" si="9"/>
        <v>43.650527403040094</v>
      </c>
      <c r="R19">
        <f t="shared" si="6"/>
        <v>279.36337537945661</v>
      </c>
      <c r="T19" s="22">
        <v>330</v>
      </c>
      <c r="U19" s="17">
        <f t="shared" si="10"/>
        <v>1.458630076476875E-2</v>
      </c>
      <c r="V19" s="13">
        <f t="shared" si="11"/>
        <v>29.816243498716233</v>
      </c>
      <c r="W19">
        <f t="shared" si="7"/>
        <v>190.82395839178389</v>
      </c>
    </row>
    <row r="20" spans="1:23" x14ac:dyDescent="0.2">
      <c r="A20">
        <v>18</v>
      </c>
      <c r="B20" s="11">
        <v>0.97</v>
      </c>
      <c r="C20" s="12">
        <f t="shared" si="0"/>
        <v>0.19469261463279891</v>
      </c>
      <c r="D20" s="13">
        <v>2.2000000000000002</v>
      </c>
      <c r="E20" s="16">
        <f t="shared" si="1"/>
        <v>12.55744701435813</v>
      </c>
      <c r="F20" s="11">
        <v>0.97</v>
      </c>
      <c r="G20" s="12">
        <f t="shared" si="2"/>
        <v>0.18188388998590427</v>
      </c>
      <c r="H20" s="13">
        <v>1.6</v>
      </c>
      <c r="I20" s="16">
        <f t="shared" si="3"/>
        <v>8.6908013207600696</v>
      </c>
      <c r="J20" s="11">
        <v>0.9743003388801128</v>
      </c>
      <c r="K20" s="12">
        <f t="shared" si="4"/>
        <v>0.23056895929363566</v>
      </c>
      <c r="L20" s="13">
        <v>1</v>
      </c>
      <c r="M20" s="16">
        <f t="shared" si="5"/>
        <v>6.3000128385566834</v>
      </c>
      <c r="O20" s="22">
        <v>360</v>
      </c>
      <c r="P20" s="17">
        <f t="shared" si="8"/>
        <v>1.4483967400127924E-2</v>
      </c>
      <c r="Q20" s="13">
        <f t="shared" si="9"/>
        <v>44.915970966004195</v>
      </c>
      <c r="R20">
        <f t="shared" si="6"/>
        <v>287.46221418242686</v>
      </c>
      <c r="T20" s="22">
        <v>360</v>
      </c>
      <c r="U20" s="17">
        <f t="shared" si="10"/>
        <v>1.3531074808014253E-2</v>
      </c>
      <c r="V20" s="13">
        <f t="shared" si="11"/>
        <v>30.676018551065042</v>
      </c>
      <c r="W20">
        <f t="shared" si="7"/>
        <v>196.32651872681629</v>
      </c>
    </row>
    <row r="21" spans="1:23" x14ac:dyDescent="0.2">
      <c r="A21">
        <v>19</v>
      </c>
      <c r="B21" s="11">
        <v>0.97</v>
      </c>
      <c r="C21" s="12">
        <f t="shared" si="0"/>
        <v>0.18885183619381493</v>
      </c>
      <c r="D21" s="13">
        <v>2.2000000000000002</v>
      </c>
      <c r="E21" s="16">
        <f t="shared" si="1"/>
        <v>12.972921053984523</v>
      </c>
      <c r="F21" s="11">
        <v>0.97</v>
      </c>
      <c r="G21" s="12">
        <f t="shared" si="2"/>
        <v>0.17642737328632713</v>
      </c>
      <c r="H21" s="13">
        <v>1.6</v>
      </c>
      <c r="I21" s="16">
        <f t="shared" si="3"/>
        <v>8.9730851180181936</v>
      </c>
      <c r="J21" s="11">
        <v>0.9743003388801128</v>
      </c>
      <c r="K21" s="12">
        <f t="shared" si="4"/>
        <v>0.22464341517502415</v>
      </c>
      <c r="L21" s="13">
        <v>1</v>
      </c>
      <c r="M21" s="16">
        <f t="shared" si="5"/>
        <v>6.5246562537317079</v>
      </c>
      <c r="O21" s="22">
        <v>390</v>
      </c>
      <c r="P21" s="17">
        <f t="shared" si="8"/>
        <v>1.3950483703050664E-2</v>
      </c>
      <c r="Q21" s="13">
        <f t="shared" si="9"/>
        <v>46.158463183607594</v>
      </c>
      <c r="R21">
        <f t="shared" si="6"/>
        <v>295.4141643750886</v>
      </c>
      <c r="T21" s="22">
        <v>390</v>
      </c>
      <c r="U21" s="17">
        <f t="shared" si="10"/>
        <v>1.3032688722586814E-2</v>
      </c>
      <c r="V21" s="13">
        <f t="shared" si="11"/>
        <v>31.520199866374544</v>
      </c>
      <c r="W21">
        <f t="shared" si="7"/>
        <v>201.72927914479709</v>
      </c>
    </row>
    <row r="22" spans="1:23" x14ac:dyDescent="0.2">
      <c r="A22">
        <v>20</v>
      </c>
      <c r="B22" s="11">
        <v>0.97</v>
      </c>
      <c r="C22" s="12">
        <f t="shared" si="0"/>
        <v>0.18318628110800048</v>
      </c>
      <c r="D22" s="13">
        <v>2.2000000000000002</v>
      </c>
      <c r="E22" s="16">
        <f t="shared" si="1"/>
        <v>13.375930872422124</v>
      </c>
      <c r="F22" s="11">
        <v>0.97</v>
      </c>
      <c r="G22" s="12">
        <f t="shared" si="2"/>
        <v>0.17113455208773731</v>
      </c>
      <c r="H22" s="13">
        <v>1.6</v>
      </c>
      <c r="I22" s="16">
        <f t="shared" si="3"/>
        <v>9.2469004013585732</v>
      </c>
      <c r="J22" s="11">
        <v>0.9743003388801128</v>
      </c>
      <c r="K22" s="12">
        <f t="shared" si="4"/>
        <v>0.2188701555322119</v>
      </c>
      <c r="L22" s="13">
        <v>1</v>
      </c>
      <c r="M22" s="16">
        <f t="shared" si="5"/>
        <v>6.7435264092639198</v>
      </c>
      <c r="O22" s="22">
        <v>420</v>
      </c>
      <c r="P22" s="17">
        <f t="shared" si="8"/>
        <v>1.3537981393739367E-2</v>
      </c>
      <c r="Q22" s="13">
        <f t="shared" si="9"/>
        <v>47.373390642208172</v>
      </c>
      <c r="R22">
        <f t="shared" si="6"/>
        <v>303.18970011013232</v>
      </c>
      <c r="T22" s="22">
        <v>420</v>
      </c>
      <c r="U22" s="17">
        <f t="shared" si="10"/>
        <v>1.2647324723098629E-2</v>
      </c>
      <c r="V22" s="13">
        <f t="shared" si="11"/>
        <v>32.345652972217991</v>
      </c>
      <c r="W22">
        <f t="shared" si="7"/>
        <v>207.01217902219514</v>
      </c>
    </row>
    <row r="23" spans="1:23" x14ac:dyDescent="0.2">
      <c r="A23">
        <v>21</v>
      </c>
      <c r="B23" s="11">
        <v>0.97</v>
      </c>
      <c r="C23" s="12">
        <f t="shared" si="0"/>
        <v>0.17769069267476045</v>
      </c>
      <c r="D23" s="13">
        <v>2.2000000000000002</v>
      </c>
      <c r="E23" s="16">
        <f t="shared" si="1"/>
        <v>13.766850396306598</v>
      </c>
      <c r="F23" s="11">
        <v>0.97</v>
      </c>
      <c r="G23" s="12">
        <f t="shared" si="2"/>
        <v>0.1660005155251052</v>
      </c>
      <c r="H23" s="13">
        <v>1.6</v>
      </c>
      <c r="I23" s="16">
        <f t="shared" si="3"/>
        <v>9.5125012261987418</v>
      </c>
      <c r="J23" s="11">
        <v>0.9743003388801128</v>
      </c>
      <c r="K23" s="12">
        <f t="shared" si="4"/>
        <v>0.21324526670577704</v>
      </c>
      <c r="L23" s="13">
        <v>1</v>
      </c>
      <c r="M23" s="16">
        <f t="shared" si="5"/>
        <v>6.9567716759696969</v>
      </c>
      <c r="O23" s="22">
        <v>450</v>
      </c>
      <c r="P23" s="17">
        <f t="shared" si="8"/>
        <v>1.3137676378716155E-2</v>
      </c>
      <c r="Q23" s="13">
        <f t="shared" si="9"/>
        <v>48.552393871012413</v>
      </c>
      <c r="R23">
        <f t="shared" si="6"/>
        <v>310.73532077447948</v>
      </c>
      <c r="T23" s="22">
        <v>450</v>
      </c>
      <c r="U23" s="17">
        <f t="shared" si="10"/>
        <v>1.2273355564326941E-2</v>
      </c>
      <c r="V23" s="13">
        <f t="shared" si="11"/>
        <v>33.146698228151955</v>
      </c>
      <c r="W23">
        <f t="shared" si="7"/>
        <v>212.13886866017253</v>
      </c>
    </row>
    <row r="24" spans="1:23" x14ac:dyDescent="0.2">
      <c r="A24">
        <v>22</v>
      </c>
      <c r="B24" s="11">
        <v>0.97</v>
      </c>
      <c r="C24" s="12">
        <f t="shared" si="0"/>
        <v>0.17235997189451763</v>
      </c>
      <c r="D24" s="13">
        <v>2.2000000000000002</v>
      </c>
      <c r="E24" s="16">
        <f t="shared" si="1"/>
        <v>14.146042334474537</v>
      </c>
      <c r="F24" s="11">
        <v>0.97</v>
      </c>
      <c r="G24" s="12">
        <f t="shared" si="2"/>
        <v>0.16102050005935203</v>
      </c>
      <c r="H24" s="13">
        <v>1.6</v>
      </c>
      <c r="I24" s="16">
        <f t="shared" si="3"/>
        <v>9.7701340262937055</v>
      </c>
      <c r="J24" s="11">
        <v>0.9743003388801128</v>
      </c>
      <c r="K24" s="12">
        <f t="shared" si="4"/>
        <v>0.20776493561601861</v>
      </c>
      <c r="L24" s="13">
        <v>1</v>
      </c>
      <c r="M24" s="16">
        <f t="shared" si="5"/>
        <v>7.1645366115857154</v>
      </c>
      <c r="O24" s="22">
        <v>480</v>
      </c>
      <c r="P24" s="17">
        <f t="shared" si="8"/>
        <v>1.274920799578691E-2</v>
      </c>
      <c r="Q24" s="13">
        <f t="shared" si="9"/>
        <v>49.696535114747235</v>
      </c>
      <c r="R24">
        <f t="shared" si="6"/>
        <v>318.05782473438234</v>
      </c>
      <c r="T24" s="22">
        <v>480</v>
      </c>
      <c r="U24" s="17">
        <f t="shared" si="10"/>
        <v>1.1910444311853568E-2</v>
      </c>
      <c r="V24" s="13">
        <f t="shared" si="11"/>
        <v>33.924057350689473</v>
      </c>
      <c r="W24">
        <f t="shared" si="7"/>
        <v>217.11396704441265</v>
      </c>
    </row>
    <row r="25" spans="1:23" x14ac:dyDescent="0.2">
      <c r="A25">
        <v>23</v>
      </c>
      <c r="B25" s="11">
        <v>0.97</v>
      </c>
      <c r="C25" s="12">
        <f t="shared" si="0"/>
        <v>0.16718917273768211</v>
      </c>
      <c r="D25" s="13">
        <v>2.2000000000000002</v>
      </c>
      <c r="E25" s="16">
        <f t="shared" si="1"/>
        <v>14.513858514497437</v>
      </c>
      <c r="F25" s="11">
        <v>0.97</v>
      </c>
      <c r="G25" s="12">
        <f t="shared" si="2"/>
        <v>0.15618988505757148</v>
      </c>
      <c r="H25" s="13">
        <v>1.6</v>
      </c>
      <c r="I25" s="16">
        <f t="shared" si="3"/>
        <v>10.02003784238582</v>
      </c>
      <c r="J25" s="11">
        <v>0.9743003388801128</v>
      </c>
      <c r="K25" s="12">
        <f t="shared" si="4"/>
        <v>0.20242544717809174</v>
      </c>
      <c r="L25" s="13">
        <v>1</v>
      </c>
      <c r="M25" s="16">
        <f t="shared" si="5"/>
        <v>7.3669620587638072</v>
      </c>
      <c r="O25" s="22">
        <v>510</v>
      </c>
      <c r="P25" s="17">
        <f t="shared" si="8"/>
        <v>1.2372226247189757E-2</v>
      </c>
      <c r="Q25" s="13">
        <f t="shared" si="9"/>
        <v>50.806845208590381</v>
      </c>
      <c r="R25">
        <f t="shared" si="6"/>
        <v>325.16380933497845</v>
      </c>
      <c r="T25" s="22">
        <v>510</v>
      </c>
      <c r="U25" s="17">
        <f t="shared" si="10"/>
        <v>1.155826399408518E-2</v>
      </c>
      <c r="V25" s="13">
        <f t="shared" si="11"/>
        <v>34.678430715884367</v>
      </c>
      <c r="W25">
        <f t="shared" si="7"/>
        <v>221.94195658165995</v>
      </c>
    </row>
    <row r="26" spans="1:23" x14ac:dyDescent="0.2">
      <c r="A26">
        <v>24</v>
      </c>
      <c r="B26" s="11">
        <v>0.97</v>
      </c>
      <c r="C26" s="12">
        <f t="shared" si="0"/>
        <v>0.16217349755555163</v>
      </c>
      <c r="D26" s="13">
        <v>2.2000000000000002</v>
      </c>
      <c r="E26" s="16">
        <f t="shared" si="1"/>
        <v>14.870640209119651</v>
      </c>
      <c r="F26" s="11">
        <v>0.97</v>
      </c>
      <c r="G26" s="12">
        <f t="shared" si="2"/>
        <v>0.15150418850584432</v>
      </c>
      <c r="H26" s="13">
        <v>1.6</v>
      </c>
      <c r="I26" s="16">
        <f t="shared" si="3"/>
        <v>10.262444543995171</v>
      </c>
      <c r="J26" s="11">
        <v>0.9743003388801128</v>
      </c>
      <c r="K26" s="12">
        <f t="shared" si="4"/>
        <v>0.19722318178357315</v>
      </c>
      <c r="L26" s="13">
        <v>1</v>
      </c>
      <c r="M26" s="16">
        <f t="shared" si="5"/>
        <v>7.5641852405473804</v>
      </c>
      <c r="O26" s="22">
        <v>540</v>
      </c>
      <c r="P26" s="17">
        <f t="shared" si="8"/>
        <v>1.2006391484258092E-2</v>
      </c>
      <c r="Q26" s="13">
        <f t="shared" si="9"/>
        <v>51.884324506920542</v>
      </c>
      <c r="R26">
        <f t="shared" si="6"/>
        <v>332.05967684429152</v>
      </c>
      <c r="T26" s="22">
        <v>540</v>
      </c>
      <c r="U26" s="17">
        <f t="shared" si="10"/>
        <v>1.1216497307662176E-2</v>
      </c>
      <c r="V26" s="13">
        <f t="shared" si="11"/>
        <v>35.410497990347928</v>
      </c>
      <c r="W26">
        <f t="shared" si="7"/>
        <v>226.62718713822676</v>
      </c>
    </row>
    <row r="27" spans="1:23" x14ac:dyDescent="0.2">
      <c r="A27">
        <v>25</v>
      </c>
      <c r="B27" s="11">
        <v>0.97</v>
      </c>
      <c r="C27" s="12">
        <f>B27*C26</f>
        <v>0.15730829262888507</v>
      </c>
      <c r="D27" s="13">
        <v>2.2000000000000002</v>
      </c>
      <c r="E27" s="16">
        <f t="shared" si="1"/>
        <v>15.216718452903198</v>
      </c>
      <c r="F27" s="11">
        <v>0.97</v>
      </c>
      <c r="G27" s="12">
        <f>F27*G26</f>
        <v>0.14695906285066898</v>
      </c>
      <c r="H27" s="13">
        <v>1.6</v>
      </c>
      <c r="I27" s="16">
        <f t="shared" si="3"/>
        <v>10.497579044556241</v>
      </c>
      <c r="J27" s="11">
        <v>0.9743003388801128</v>
      </c>
      <c r="K27" s="12">
        <f>J27*K26</f>
        <v>0.1921546128467494</v>
      </c>
      <c r="L27" s="13">
        <v>1</v>
      </c>
      <c r="M27" s="16">
        <f t="shared" si="5"/>
        <v>7.7563398533941301</v>
      </c>
      <c r="O27" s="22">
        <v>570</v>
      </c>
      <c r="P27" s="17">
        <f t="shared" si="8"/>
        <v>1.1651374101407857E-2</v>
      </c>
      <c r="Q27" s="13">
        <f t="shared" si="9"/>
        <v>52.982224748489273</v>
      </c>
      <c r="R27">
        <f t="shared" si="6"/>
        <v>339.08623839033135</v>
      </c>
      <c r="T27" s="22">
        <v>570</v>
      </c>
      <c r="U27" s="17">
        <f t="shared" si="10"/>
        <v>1.0884836331578399E-2</v>
      </c>
      <c r="V27" s="13">
        <f t="shared" si="11"/>
        <v>36.156439781270215</v>
      </c>
      <c r="W27">
        <f t="shared" si="7"/>
        <v>231.40121460012938</v>
      </c>
    </row>
    <row r="28" spans="1:23" x14ac:dyDescent="0.2">
      <c r="A28">
        <v>26</v>
      </c>
      <c r="B28" s="11">
        <v>0.97</v>
      </c>
      <c r="C28" s="12">
        <f>B28*C27</f>
        <v>0.15258904385001851</v>
      </c>
      <c r="D28" s="13">
        <v>2.2000000000000002</v>
      </c>
      <c r="E28" s="16">
        <f t="shared" si="1"/>
        <v>15.552414349373239</v>
      </c>
      <c r="F28" s="11">
        <v>0.97</v>
      </c>
      <c r="G28" s="12">
        <f>F28*G27</f>
        <v>0.1425502909651489</v>
      </c>
      <c r="H28" s="13">
        <v>1.6</v>
      </c>
      <c r="I28" s="16">
        <f t="shared" si="3"/>
        <v>10.725659510100479</v>
      </c>
      <c r="J28" s="11">
        <v>0.9743003388801128</v>
      </c>
      <c r="K28" s="12">
        <f>J28*K27</f>
        <v>0.18721630441396481</v>
      </c>
      <c r="L28" s="13">
        <v>1</v>
      </c>
      <c r="M28" s="16">
        <f t="shared" si="5"/>
        <v>7.9435561578080947</v>
      </c>
      <c r="O28" s="22">
        <v>600</v>
      </c>
      <c r="P28" s="17">
        <f t="shared" si="8"/>
        <v>1.1306854239173297E-2</v>
      </c>
      <c r="Q28" s="13">
        <f t="shared" si="9"/>
        <v>54.047661141873213</v>
      </c>
      <c r="R28">
        <f t="shared" si="6"/>
        <v>345.90503130798857</v>
      </c>
      <c r="T28" s="22">
        <v>600</v>
      </c>
      <c r="U28" s="17">
        <f t="shared" si="10"/>
        <v>1.0562982249754006E-2</v>
      </c>
      <c r="V28" s="13">
        <f t="shared" si="11"/>
        <v>36.880324794956877</v>
      </c>
      <c r="W28">
        <f t="shared" si="7"/>
        <v>236.03407868772402</v>
      </c>
    </row>
    <row r="29" spans="1:23" x14ac:dyDescent="0.2">
      <c r="A29">
        <v>27</v>
      </c>
      <c r="B29" s="11">
        <v>0.97</v>
      </c>
      <c r="C29" s="12">
        <f t="shared" si="0"/>
        <v>0.14801137253451796</v>
      </c>
      <c r="D29" s="13">
        <v>2.2000000000000002</v>
      </c>
      <c r="E29" s="16">
        <f t="shared" si="1"/>
        <v>15.878039368949178</v>
      </c>
      <c r="F29" s="11">
        <v>0.97</v>
      </c>
      <c r="G29" s="12">
        <f t="shared" ref="G29:G92" si="12">F29*G28</f>
        <v>0.13827378223619444</v>
      </c>
      <c r="H29" s="13">
        <v>1.6</v>
      </c>
      <c r="I29" s="16">
        <f t="shared" si="3"/>
        <v>10.946897561678391</v>
      </c>
      <c r="J29" s="11">
        <v>0.9743003388801128</v>
      </c>
      <c r="K29" s="12">
        <f t="shared" ref="K29:K92" si="13">J29*K28</f>
        <v>0.18240490883440827</v>
      </c>
      <c r="L29" s="13">
        <v>1</v>
      </c>
      <c r="M29" s="16">
        <f t="shared" si="5"/>
        <v>8.1259610666425033</v>
      </c>
      <c r="O29" s="22">
        <v>630</v>
      </c>
      <c r="P29" s="17">
        <f>LOOKUP(O29,A:A,C:C)</f>
        <v>1.0972521496023664E-2</v>
      </c>
      <c r="Q29" s="13">
        <f t="shared" si="9"/>
        <v>55.081593611662079</v>
      </c>
      <c r="R29">
        <f t="shared" si="6"/>
        <v>352.52219911463732</v>
      </c>
      <c r="T29" s="22">
        <v>630</v>
      </c>
      <c r="U29" s="17">
        <f t="shared" si="10"/>
        <v>1.0250645081811584E-2</v>
      </c>
      <c r="V29" s="13">
        <f t="shared" si="11"/>
        <v>37.582805228976085</v>
      </c>
      <c r="W29">
        <f t="shared" si="7"/>
        <v>240.52995346544697</v>
      </c>
    </row>
    <row r="30" spans="1:23" x14ac:dyDescent="0.2">
      <c r="A30">
        <v>28</v>
      </c>
      <c r="B30" s="11">
        <v>0.97</v>
      </c>
      <c r="C30" s="12">
        <f t="shared" si="0"/>
        <v>0.14357103135848243</v>
      </c>
      <c r="D30" s="13">
        <v>2.2000000000000002</v>
      </c>
      <c r="E30" s="16">
        <f t="shared" si="1"/>
        <v>16.193895637937839</v>
      </c>
      <c r="F30" s="11">
        <v>0.97</v>
      </c>
      <c r="G30" s="12">
        <f t="shared" si="12"/>
        <v>0.13412556876910861</v>
      </c>
      <c r="H30" s="13">
        <v>1.6</v>
      </c>
      <c r="I30" s="16">
        <f t="shared" si="3"/>
        <v>11.161498471708965</v>
      </c>
      <c r="J30" s="11">
        <v>0.9743003388801128</v>
      </c>
      <c r="K30" s="12">
        <f t="shared" si="13"/>
        <v>0.17771716449076005</v>
      </c>
      <c r="L30" s="13">
        <v>1</v>
      </c>
      <c r="M30" s="16">
        <f t="shared" si="5"/>
        <v>8.3036782311332633</v>
      </c>
      <c r="O30" s="22">
        <v>660</v>
      </c>
      <c r="P30" s="17">
        <f t="shared" si="8"/>
        <v>1.0648074648701248E-2</v>
      </c>
      <c r="Q30" s="13">
        <f t="shared" si="9"/>
        <v>56.084953698404</v>
      </c>
      <c r="R30">
        <f t="shared" si="6"/>
        <v>358.94370366978563</v>
      </c>
      <c r="T30" s="22">
        <v>660</v>
      </c>
      <c r="U30" s="17">
        <f t="shared" si="10"/>
        <v>9.9475434218130061E-3</v>
      </c>
      <c r="V30" s="13">
        <f t="shared" si="11"/>
        <v>38.264513996044748</v>
      </c>
      <c r="W30">
        <f t="shared" si="7"/>
        <v>244.89288957468639</v>
      </c>
    </row>
    <row r="31" spans="1:23" x14ac:dyDescent="0.2">
      <c r="A31">
        <v>29</v>
      </c>
      <c r="B31" s="11">
        <v>0.97</v>
      </c>
      <c r="C31" s="12">
        <f t="shared" si="0"/>
        <v>0.13926390041772796</v>
      </c>
      <c r="D31" s="13">
        <v>2.2000000000000002</v>
      </c>
      <c r="E31" s="16">
        <f t="shared" si="1"/>
        <v>16.50027621885684</v>
      </c>
      <c r="F31" s="11">
        <v>0.97</v>
      </c>
      <c r="G31" s="12">
        <f t="shared" si="12"/>
        <v>0.13010180170603536</v>
      </c>
      <c r="H31" s="13">
        <v>1.6</v>
      </c>
      <c r="I31" s="16">
        <f t="shared" si="3"/>
        <v>11.369661354438621</v>
      </c>
      <c r="J31" s="11">
        <v>0.9743003388801128</v>
      </c>
      <c r="K31" s="12">
        <f t="shared" si="13"/>
        <v>0.17314989358816027</v>
      </c>
      <c r="L31" s="13">
        <v>1</v>
      </c>
      <c r="M31" s="16">
        <f t="shared" si="5"/>
        <v>8.4768281247214237</v>
      </c>
      <c r="O31" s="22">
        <v>690</v>
      </c>
      <c r="P31" s="17">
        <f t="shared" si="8"/>
        <v>1.0333221380828697E-2</v>
      </c>
      <c r="Q31" s="13">
        <f t="shared" si="9"/>
        <v>57.058645397894125</v>
      </c>
      <c r="R31">
        <f t="shared" si="6"/>
        <v>365.17533054652245</v>
      </c>
      <c r="T31" s="22">
        <v>690</v>
      </c>
      <c r="U31" s="17">
        <f t="shared" si="10"/>
        <v>9.653404184721541E-3</v>
      </c>
      <c r="V31" s="13">
        <f t="shared" si="11"/>
        <v>38.926065294262912</v>
      </c>
      <c r="W31">
        <f t="shared" si="7"/>
        <v>249.12681788328265</v>
      </c>
    </row>
    <row r="32" spans="1:23" x14ac:dyDescent="0.2">
      <c r="A32" s="18">
        <v>30</v>
      </c>
      <c r="B32" s="11">
        <v>0.97</v>
      </c>
      <c r="C32" s="15">
        <f t="shared" si="0"/>
        <v>0.13508598340519612</v>
      </c>
      <c r="D32" s="13">
        <v>2.2000000000000002</v>
      </c>
      <c r="E32" s="14">
        <f t="shared" si="1"/>
        <v>16.797465382348271</v>
      </c>
      <c r="F32" s="11">
        <v>0.97</v>
      </c>
      <c r="G32" s="15">
        <f t="shared" si="12"/>
        <v>0.12619874765485428</v>
      </c>
      <c r="H32" s="13">
        <v>1.6</v>
      </c>
      <c r="I32" s="14">
        <f t="shared" si="3"/>
        <v>11.571579350686388</v>
      </c>
      <c r="J32" s="11">
        <v>0.9743003388801128</v>
      </c>
      <c r="K32" s="15">
        <f t="shared" si="13"/>
        <v>0.16870000000000002</v>
      </c>
      <c r="L32" s="13">
        <v>1</v>
      </c>
      <c r="M32" s="14">
        <f t="shared" si="5"/>
        <v>8.6455281247214231</v>
      </c>
      <c r="O32" s="22">
        <v>720</v>
      </c>
      <c r="P32" s="17">
        <f t="shared" si="8"/>
        <v>1.0027678019541188E-2</v>
      </c>
      <c r="Q32" s="13">
        <f t="shared" si="9"/>
        <v>58.003545975646375</v>
      </c>
      <c r="R32">
        <f t="shared" si="6"/>
        <v>371.22269424413685</v>
      </c>
      <c r="T32" s="22">
        <v>720</v>
      </c>
      <c r="U32" s="17">
        <f t="shared" si="10"/>
        <v>9.3679623603608424E-3</v>
      </c>
      <c r="V32" s="13">
        <f t="shared" si="11"/>
        <v>39.568055160486928</v>
      </c>
      <c r="W32">
        <f t="shared" si="7"/>
        <v>253.23555302711634</v>
      </c>
    </row>
    <row r="33" spans="1:23" x14ac:dyDescent="0.2">
      <c r="A33">
        <v>31</v>
      </c>
      <c r="B33" s="11">
        <v>0.98</v>
      </c>
      <c r="C33" s="12">
        <f t="shared" si="0"/>
        <v>0.13238426373709219</v>
      </c>
      <c r="D33" s="13">
        <f>D32*1.05</f>
        <v>2.3100000000000005</v>
      </c>
      <c r="E33" s="16">
        <f t="shared" si="1"/>
        <v>17.103273031580954</v>
      </c>
      <c r="F33" s="11">
        <v>0.98</v>
      </c>
      <c r="G33" s="12">
        <f t="shared" si="12"/>
        <v>0.1236747727017572</v>
      </c>
      <c r="H33" s="13">
        <f>H32*1.05</f>
        <v>1.6800000000000002</v>
      </c>
      <c r="I33" s="16">
        <f t="shared" si="3"/>
        <v>11.779352968825341</v>
      </c>
      <c r="J33" s="11">
        <v>0.98062818292674814</v>
      </c>
      <c r="K33" s="12">
        <f t="shared" si="13"/>
        <v>0.16543197445974242</v>
      </c>
      <c r="L33" s="13">
        <v>1</v>
      </c>
      <c r="M33" s="16">
        <f t="shared" si="5"/>
        <v>8.8109600991811661</v>
      </c>
      <c r="O33" s="22">
        <v>750</v>
      </c>
      <c r="P33" s="17">
        <f t="shared" si="8"/>
        <v>9.7311692799061378E-3</v>
      </c>
      <c r="Q33" s="13">
        <f t="shared" si="9"/>
        <v>58.966354796363703</v>
      </c>
      <c r="R33">
        <f t="shared" si="6"/>
        <v>377.38467069672771</v>
      </c>
      <c r="T33" s="22">
        <v>750</v>
      </c>
      <c r="U33" s="17">
        <f t="shared" si="10"/>
        <v>9.0909607746491507E-3</v>
      </c>
      <c r="V33" s="13">
        <f t="shared" si="11"/>
        <v>40.222212349682437</v>
      </c>
      <c r="W33">
        <f t="shared" si="7"/>
        <v>257.42215903796762</v>
      </c>
    </row>
    <row r="34" spans="1:23" x14ac:dyDescent="0.2">
      <c r="A34">
        <v>32</v>
      </c>
      <c r="B34" s="11">
        <v>0.98</v>
      </c>
      <c r="C34" s="12">
        <f t="shared" si="0"/>
        <v>0.12973657846235034</v>
      </c>
      <c r="D34" s="13">
        <f>D33</f>
        <v>2.3100000000000005</v>
      </c>
      <c r="E34" s="16">
        <f t="shared" si="1"/>
        <v>17.402964527828985</v>
      </c>
      <c r="F34" s="11">
        <v>0.98</v>
      </c>
      <c r="G34" s="12">
        <f t="shared" si="12"/>
        <v>0.12120127724772205</v>
      </c>
      <c r="H34" s="13">
        <f>H33</f>
        <v>1.6800000000000002</v>
      </c>
      <c r="I34" s="16">
        <f t="shared" si="3"/>
        <v>11.982971114601515</v>
      </c>
      <c r="J34" s="11">
        <v>0.98062818292674814</v>
      </c>
      <c r="K34" s="12">
        <f t="shared" si="13"/>
        <v>0.16222725651244141</v>
      </c>
      <c r="L34" s="13">
        <v>1</v>
      </c>
      <c r="M34" s="16">
        <f t="shared" si="5"/>
        <v>8.9731873556936073</v>
      </c>
      <c r="O34" s="22">
        <v>780</v>
      </c>
      <c r="P34" s="17">
        <f t="shared" si="8"/>
        <v>9.4434280169001412E-3</v>
      </c>
      <c r="Q34" s="13">
        <f t="shared" si="9"/>
        <v>59.900694291541846</v>
      </c>
      <c r="R34">
        <f t="shared" si="6"/>
        <v>383.36444346586785</v>
      </c>
      <c r="T34" s="22">
        <v>780</v>
      </c>
      <c r="U34" s="17">
        <f t="shared" si="10"/>
        <v>8.8221498578935475E-3</v>
      </c>
      <c r="V34" s="13">
        <f t="shared" si="11"/>
        <v>40.857026743535549</v>
      </c>
      <c r="W34">
        <f t="shared" si="7"/>
        <v>261.4849711586275</v>
      </c>
    </row>
    <row r="35" spans="1:23" x14ac:dyDescent="0.2">
      <c r="A35">
        <v>33</v>
      </c>
      <c r="B35" s="11">
        <v>0.98</v>
      </c>
      <c r="C35" s="12">
        <f t="shared" si="0"/>
        <v>0.12714184689310334</v>
      </c>
      <c r="D35" s="13">
        <f t="shared" ref="D35:D98" si="14">D34</f>
        <v>2.3100000000000005</v>
      </c>
      <c r="E35" s="16">
        <f t="shared" si="1"/>
        <v>17.696662194152054</v>
      </c>
      <c r="F35" s="11">
        <v>0.98</v>
      </c>
      <c r="G35" s="12">
        <f t="shared" si="12"/>
        <v>0.11877725170276761</v>
      </c>
      <c r="H35" s="13">
        <f t="shared" ref="H35:H98" si="15">H34</f>
        <v>1.6800000000000002</v>
      </c>
      <c r="I35" s="16">
        <f t="shared" si="3"/>
        <v>12.182516897462165</v>
      </c>
      <c r="J35" s="11">
        <v>0.98062818292674814</v>
      </c>
      <c r="K35" s="12">
        <f t="shared" si="13"/>
        <v>0.15908461977498689</v>
      </c>
      <c r="L35" s="13">
        <v>1</v>
      </c>
      <c r="M35" s="16">
        <f t="shared" si="5"/>
        <v>9.1322719754685941</v>
      </c>
      <c r="O35" s="22">
        <v>810</v>
      </c>
      <c r="P35" s="17">
        <f t="shared" si="8"/>
        <v>9.1641949847197264E-3</v>
      </c>
      <c r="Q35" s="13">
        <f t="shared" si="9"/>
        <v>60.807406271599667</v>
      </c>
      <c r="R35">
        <f t="shared" si="6"/>
        <v>389.16740013823789</v>
      </c>
      <c r="T35" s="22">
        <v>810</v>
      </c>
      <c r="U35" s="17">
        <f t="shared" si="10"/>
        <v>8.5612874199355281E-3</v>
      </c>
      <c r="V35" s="13">
        <f t="shared" si="11"/>
        <v>41.47307028979494</v>
      </c>
      <c r="W35">
        <f t="shared" si="7"/>
        <v>265.42764985468762</v>
      </c>
    </row>
    <row r="36" spans="1:23" x14ac:dyDescent="0.2">
      <c r="A36">
        <v>34</v>
      </c>
      <c r="B36" s="11">
        <v>0.98</v>
      </c>
      <c r="C36" s="12">
        <f t="shared" si="0"/>
        <v>0.12459900995524127</v>
      </c>
      <c r="D36" s="13">
        <f t="shared" si="14"/>
        <v>2.3100000000000005</v>
      </c>
      <c r="E36" s="16">
        <f t="shared" si="1"/>
        <v>17.984485907148663</v>
      </c>
      <c r="F36" s="11">
        <v>0.98</v>
      </c>
      <c r="G36" s="12">
        <f t="shared" si="12"/>
        <v>0.11640170666871226</v>
      </c>
      <c r="H36" s="13">
        <f t="shared" si="15"/>
        <v>1.6800000000000002</v>
      </c>
      <c r="I36" s="16">
        <f t="shared" si="3"/>
        <v>12.378071764665602</v>
      </c>
      <c r="J36" s="11">
        <v>0.98062818292674814</v>
      </c>
      <c r="K36" s="12">
        <f t="shared" si="13"/>
        <v>0.15600286162153801</v>
      </c>
      <c r="L36" s="13">
        <v>1</v>
      </c>
      <c r="M36" s="16">
        <f t="shared" si="5"/>
        <v>9.2882748370901318</v>
      </c>
      <c r="O36" s="22">
        <v>840</v>
      </c>
      <c r="P36" s="17">
        <f t="shared" si="8"/>
        <v>8.8932186032090795E-3</v>
      </c>
      <c r="Q36" s="13">
        <f t="shared" si="9"/>
        <v>61.687307655436207</v>
      </c>
      <c r="R36">
        <f t="shared" si="6"/>
        <v>394.79876899479177</v>
      </c>
      <c r="T36" s="22">
        <v>840</v>
      </c>
      <c r="U36" s="17">
        <f t="shared" si="10"/>
        <v>8.3081384319453212E-3</v>
      </c>
      <c r="V36" s="13">
        <f t="shared" si="11"/>
        <v>42.070898024267613</v>
      </c>
      <c r="W36">
        <f t="shared" si="7"/>
        <v>269.25374735531273</v>
      </c>
    </row>
    <row r="37" spans="1:23" x14ac:dyDescent="0.2">
      <c r="A37">
        <v>35</v>
      </c>
      <c r="B37" s="11">
        <v>0.98</v>
      </c>
      <c r="C37" s="12">
        <f t="shared" si="0"/>
        <v>0.12210702975613645</v>
      </c>
      <c r="D37" s="13">
        <f t="shared" si="14"/>
        <v>2.3100000000000005</v>
      </c>
      <c r="E37" s="16">
        <f t="shared" si="1"/>
        <v>18.266553145885339</v>
      </c>
      <c r="F37" s="11">
        <v>0.98</v>
      </c>
      <c r="G37" s="12">
        <f t="shared" si="12"/>
        <v>0.11407367253533801</v>
      </c>
      <c r="H37" s="13">
        <f t="shared" si="15"/>
        <v>1.6800000000000002</v>
      </c>
      <c r="I37" s="16">
        <f t="shared" si="3"/>
        <v>12.56971553452497</v>
      </c>
      <c r="J37" s="11">
        <v>0.98062818292674814</v>
      </c>
      <c r="K37" s="12">
        <f t="shared" si="13"/>
        <v>0.15298080272330175</v>
      </c>
      <c r="L37" s="13">
        <v>1</v>
      </c>
      <c r="M37" s="16">
        <f t="shared" si="5"/>
        <v>9.4412556398134342</v>
      </c>
      <c r="O37" s="22">
        <v>870</v>
      </c>
      <c r="P37" s="17">
        <f t="shared" si="8"/>
        <v>8.6302547311942566E-3</v>
      </c>
      <c r="Q37" s="13">
        <f t="shared" si="9"/>
        <v>62.541191206448836</v>
      </c>
      <c r="R37">
        <f t="shared" si="6"/>
        <v>400.26362372127255</v>
      </c>
      <c r="T37" s="22">
        <v>870</v>
      </c>
      <c r="U37" s="17">
        <f t="shared" si="10"/>
        <v>8.0624748146683172E-3</v>
      </c>
      <c r="V37" s="13">
        <f t="shared" si="11"/>
        <v>42.651048570888641</v>
      </c>
      <c r="W37">
        <f t="shared" si="7"/>
        <v>272.96671085368729</v>
      </c>
    </row>
    <row r="38" spans="1:23" x14ac:dyDescent="0.2">
      <c r="A38">
        <v>36</v>
      </c>
      <c r="B38" s="11">
        <v>0.98</v>
      </c>
      <c r="C38" s="12">
        <f t="shared" si="0"/>
        <v>0.11966488916101373</v>
      </c>
      <c r="D38" s="13">
        <f t="shared" si="14"/>
        <v>2.3100000000000005</v>
      </c>
      <c r="E38" s="16">
        <f t="shared" si="1"/>
        <v>18.542979039847282</v>
      </c>
      <c r="F38" s="11">
        <v>0.98</v>
      </c>
      <c r="G38" s="12">
        <f t="shared" si="12"/>
        <v>0.11179219908463126</v>
      </c>
      <c r="H38" s="13">
        <f t="shared" si="15"/>
        <v>1.6800000000000002</v>
      </c>
      <c r="I38" s="16">
        <f t="shared" si="3"/>
        <v>12.75752642898715</v>
      </c>
      <c r="J38" s="11">
        <v>0.98062818292674814</v>
      </c>
      <c r="K38" s="12">
        <f t="shared" si="13"/>
        <v>0.15001728659722671</v>
      </c>
      <c r="L38" s="13">
        <v>1</v>
      </c>
      <c r="M38" s="16">
        <f t="shared" si="5"/>
        <v>9.5912729264106602</v>
      </c>
      <c r="O38" s="22">
        <v>900</v>
      </c>
      <c r="P38" s="17">
        <f t="shared" si="8"/>
        <v>8.3750664465196637E-3</v>
      </c>
      <c r="Q38" s="13">
        <f t="shared" si="9"/>
        <v>63.369826246788058</v>
      </c>
      <c r="R38">
        <f t="shared" si="6"/>
        <v>405.56688797944361</v>
      </c>
      <c r="T38" s="22">
        <v>900</v>
      </c>
      <c r="U38" s="17">
        <f t="shared" si="10"/>
        <v>7.8240752329328447E-3</v>
      </c>
      <c r="V38" s="13">
        <f t="shared" si="11"/>
        <v>43.214044627004299</v>
      </c>
      <c r="W38">
        <f t="shared" si="7"/>
        <v>276.56988561282753</v>
      </c>
    </row>
    <row r="39" spans="1:23" x14ac:dyDescent="0.2">
      <c r="A39">
        <v>37</v>
      </c>
      <c r="B39" s="11">
        <v>0.98</v>
      </c>
      <c r="C39" s="12">
        <f t="shared" si="0"/>
        <v>0.11727159137779344</v>
      </c>
      <c r="D39" s="13">
        <f t="shared" si="14"/>
        <v>2.3100000000000005</v>
      </c>
      <c r="E39" s="16">
        <f t="shared" si="1"/>
        <v>18.813876415929986</v>
      </c>
      <c r="F39" s="11">
        <v>0.98</v>
      </c>
      <c r="G39" s="12">
        <f t="shared" si="12"/>
        <v>0.10955635510293862</v>
      </c>
      <c r="H39" s="13">
        <f t="shared" si="15"/>
        <v>1.6800000000000002</v>
      </c>
      <c r="I39" s="16">
        <f t="shared" si="3"/>
        <v>12.941581105560086</v>
      </c>
      <c r="J39" s="11">
        <v>0.98062818292674814</v>
      </c>
      <c r="K39" s="12">
        <f t="shared" si="13"/>
        <v>0.14711117916343963</v>
      </c>
      <c r="L39" s="13">
        <v>1</v>
      </c>
      <c r="M39" s="16">
        <f t="shared" si="5"/>
        <v>9.7383841055741005</v>
      </c>
      <c r="O39" s="22">
        <v>930</v>
      </c>
      <c r="P39" s="17">
        <f t="shared" si="8"/>
        <v>8.1274238325886941E-3</v>
      </c>
      <c r="Q39" s="13">
        <f t="shared" si="9"/>
        <v>64.214166005677754</v>
      </c>
      <c r="R39">
        <f t="shared" si="6"/>
        <v>410.97066243633765</v>
      </c>
      <c r="T39" s="22">
        <v>930</v>
      </c>
      <c r="U39" s="17">
        <f t="shared" si="10"/>
        <v>7.5927248962341732E-3</v>
      </c>
      <c r="V39" s="13">
        <f t="shared" si="11"/>
        <v>43.787710874670999</v>
      </c>
      <c r="W39">
        <f t="shared" si="7"/>
        <v>280.24134959789438</v>
      </c>
    </row>
    <row r="40" spans="1:23" x14ac:dyDescent="0.2">
      <c r="A40">
        <v>38</v>
      </c>
      <c r="B40" s="11">
        <v>0.98</v>
      </c>
      <c r="C40" s="12">
        <f t="shared" si="0"/>
        <v>0.11492615955023758</v>
      </c>
      <c r="D40" s="13">
        <f t="shared" si="14"/>
        <v>2.3100000000000005</v>
      </c>
      <c r="E40" s="16">
        <f t="shared" si="1"/>
        <v>19.079355844491033</v>
      </c>
      <c r="F40" s="11">
        <v>0.98</v>
      </c>
      <c r="G40" s="12">
        <f t="shared" si="12"/>
        <v>0.10736522800087984</v>
      </c>
      <c r="H40" s="13">
        <f t="shared" si="15"/>
        <v>1.6800000000000002</v>
      </c>
      <c r="I40" s="16">
        <f t="shared" si="3"/>
        <v>13.121954688601564</v>
      </c>
      <c r="J40" s="11">
        <v>0.98062818292674814</v>
      </c>
      <c r="K40" s="12">
        <f t="shared" si="13"/>
        <v>0.14426136831125511</v>
      </c>
      <c r="L40" s="13">
        <v>1</v>
      </c>
      <c r="M40" s="16">
        <f t="shared" si="5"/>
        <v>9.882645473885356</v>
      </c>
      <c r="O40" s="22">
        <v>960</v>
      </c>
      <c r="P40" s="17">
        <f t="shared" si="8"/>
        <v>7.8871037712160991E-3</v>
      </c>
      <c r="Q40" s="13">
        <f t="shared" si="9"/>
        <v>65.033539454595783</v>
      </c>
      <c r="R40">
        <f t="shared" si="6"/>
        <v>416.21465250941304</v>
      </c>
      <c r="T40" s="22">
        <v>960</v>
      </c>
      <c r="U40" s="17">
        <f t="shared" si="10"/>
        <v>7.3682153652150405E-3</v>
      </c>
      <c r="V40" s="13">
        <f t="shared" si="11"/>
        <v>44.344414366280361</v>
      </c>
      <c r="W40">
        <f t="shared" si="7"/>
        <v>283.80425194419433</v>
      </c>
    </row>
    <row r="41" spans="1:23" x14ac:dyDescent="0.2">
      <c r="A41">
        <v>39</v>
      </c>
      <c r="B41" s="11">
        <v>0.98</v>
      </c>
      <c r="C41" s="12">
        <f t="shared" si="0"/>
        <v>0.11262763635923283</v>
      </c>
      <c r="D41" s="13">
        <f t="shared" si="14"/>
        <v>2.3100000000000005</v>
      </c>
      <c r="E41" s="16">
        <f t="shared" si="1"/>
        <v>19.339525684480861</v>
      </c>
      <c r="F41" s="11">
        <v>0.98</v>
      </c>
      <c r="G41" s="12">
        <f t="shared" si="12"/>
        <v>0.10521792344086224</v>
      </c>
      <c r="H41" s="13">
        <f t="shared" si="15"/>
        <v>1.6800000000000002</v>
      </c>
      <c r="I41" s="16">
        <f t="shared" si="3"/>
        <v>13.298720799982213</v>
      </c>
      <c r="J41" s="11">
        <v>0.98062818292674814</v>
      </c>
      <c r="K41" s="12">
        <f t="shared" si="13"/>
        <v>0.14146676347359247</v>
      </c>
      <c r="L41" s="13">
        <v>1</v>
      </c>
      <c r="M41" s="16">
        <f t="shared" si="5"/>
        <v>10.024112237358949</v>
      </c>
      <c r="O41" s="22">
        <v>990</v>
      </c>
      <c r="P41" s="17">
        <f t="shared" si="8"/>
        <v>7.65388974160557E-3</v>
      </c>
      <c r="Q41" s="13">
        <f t="shared" si="9"/>
        <v>65.828684823178989</v>
      </c>
      <c r="R41">
        <f t="shared" si="6"/>
        <v>421.30358286834553</v>
      </c>
      <c r="T41" s="22">
        <v>990</v>
      </c>
      <c r="U41" s="17">
        <f t="shared" si="10"/>
        <v>7.1503443638683637E-3</v>
      </c>
      <c r="V41" s="13">
        <f t="shared" si="11"/>
        <v>44.884656674121565</v>
      </c>
      <c r="W41">
        <f t="shared" si="7"/>
        <v>287.26180271437801</v>
      </c>
    </row>
    <row r="42" spans="1:23" x14ac:dyDescent="0.2">
      <c r="A42">
        <v>40</v>
      </c>
      <c r="B42" s="11">
        <v>0.98</v>
      </c>
      <c r="C42" s="12">
        <f t="shared" si="0"/>
        <v>0.11037508363204816</v>
      </c>
      <c r="D42" s="13">
        <f t="shared" si="14"/>
        <v>2.3100000000000005</v>
      </c>
      <c r="E42" s="16">
        <f t="shared" si="1"/>
        <v>19.594492127670893</v>
      </c>
      <c r="F42" s="11">
        <v>0.98</v>
      </c>
      <c r="G42" s="12">
        <f t="shared" si="12"/>
        <v>0.10311356497204499</v>
      </c>
      <c r="H42" s="13">
        <f t="shared" si="15"/>
        <v>1.6800000000000002</v>
      </c>
      <c r="I42" s="16">
        <f t="shared" si="3"/>
        <v>13.47195158913525</v>
      </c>
      <c r="J42" s="11">
        <v>0.98062818292674814</v>
      </c>
      <c r="K42" s="12">
        <f t="shared" si="13"/>
        <v>0.13872629520963706</v>
      </c>
      <c r="L42" s="13">
        <v>1</v>
      </c>
      <c r="M42" s="16">
        <f t="shared" si="5"/>
        <v>10.162838532568585</v>
      </c>
      <c r="O42" s="22">
        <v>1020</v>
      </c>
      <c r="P42" s="17">
        <f t="shared" si="8"/>
        <v>7.4275716252713035E-3</v>
      </c>
      <c r="Q42" s="13">
        <f t="shared" si="9"/>
        <v>66.600318512327959</v>
      </c>
      <c r="R42">
        <f t="shared" si="6"/>
        <v>426.24203847889896</v>
      </c>
      <c r="T42" s="22">
        <v>1020</v>
      </c>
      <c r="U42" s="17">
        <f t="shared" si="10"/>
        <v>6.9389155972929299E-3</v>
      </c>
      <c r="V42" s="13">
        <f t="shared" si="11"/>
        <v>45.408924539476359</v>
      </c>
      <c r="W42">
        <f t="shared" si="7"/>
        <v>290.61711705264872</v>
      </c>
    </row>
    <row r="43" spans="1:23" x14ac:dyDescent="0.2">
      <c r="A43">
        <v>41</v>
      </c>
      <c r="B43" s="11">
        <v>0.98</v>
      </c>
      <c r="C43" s="12">
        <f t="shared" si="0"/>
        <v>0.10816758195940719</v>
      </c>
      <c r="D43" s="13">
        <f t="shared" si="14"/>
        <v>2.3100000000000005</v>
      </c>
      <c r="E43" s="16">
        <f t="shared" si="1"/>
        <v>19.844359241997125</v>
      </c>
      <c r="F43" s="11">
        <v>0.98</v>
      </c>
      <c r="G43" s="12">
        <f t="shared" si="12"/>
        <v>0.10105129367260408</v>
      </c>
      <c r="H43" s="13">
        <f t="shared" si="15"/>
        <v>1.6800000000000002</v>
      </c>
      <c r="I43" s="16">
        <f t="shared" si="3"/>
        <v>13.641717762505225</v>
      </c>
      <c r="J43" s="11">
        <v>0.98062818292674814</v>
      </c>
      <c r="K43" s="12">
        <f t="shared" si="13"/>
        <v>0.13603891479558602</v>
      </c>
      <c r="L43" s="13">
        <v>1</v>
      </c>
      <c r="M43" s="16">
        <f t="shared" si="5"/>
        <v>10.298877447364172</v>
      </c>
      <c r="O43" s="22">
        <v>1050</v>
      </c>
      <c r="P43" s="17">
        <f t="shared" si="8"/>
        <v>7.2079455167278813E-3</v>
      </c>
      <c r="Q43" s="13">
        <f t="shared" si="9"/>
        <v>67.349135739661591</v>
      </c>
      <c r="R43">
        <f t="shared" si="6"/>
        <v>431.03446873383422</v>
      </c>
      <c r="T43" s="22">
        <v>1050</v>
      </c>
      <c r="U43" s="17">
        <f t="shared" si="10"/>
        <v>6.7337385748378904E-3</v>
      </c>
      <c r="V43" s="13">
        <f t="shared" si="11"/>
        <v>45.917690311157578</v>
      </c>
      <c r="W43">
        <f t="shared" si="7"/>
        <v>293.87321799140852</v>
      </c>
    </row>
    <row r="44" spans="1:23" x14ac:dyDescent="0.2">
      <c r="A44">
        <v>42</v>
      </c>
      <c r="B44" s="11">
        <v>0.98</v>
      </c>
      <c r="C44" s="12">
        <f t="shared" si="0"/>
        <v>0.10600423032021905</v>
      </c>
      <c r="D44" s="13">
        <f t="shared" si="14"/>
        <v>2.3100000000000005</v>
      </c>
      <c r="E44" s="16">
        <f t="shared" si="1"/>
        <v>20.089229014036832</v>
      </c>
      <c r="F44" s="11">
        <v>0.98</v>
      </c>
      <c r="G44" s="12">
        <f t="shared" si="12"/>
        <v>9.9030267799152E-2</v>
      </c>
      <c r="H44" s="13">
        <f t="shared" si="15"/>
        <v>1.6800000000000002</v>
      </c>
      <c r="I44" s="16">
        <f t="shared" si="3"/>
        <v>13.808088612407801</v>
      </c>
      <c r="J44" s="11">
        <v>0.98062818292674814</v>
      </c>
      <c r="K44" s="12">
        <f t="shared" si="13"/>
        <v>0.13340359382332223</v>
      </c>
      <c r="L44" s="13">
        <v>1</v>
      </c>
      <c r="M44" s="16">
        <f t="shared" si="5"/>
        <v>10.432281041187494</v>
      </c>
      <c r="O44" s="22">
        <v>1080</v>
      </c>
      <c r="P44" s="17">
        <f t="shared" si="8"/>
        <v>6.9948135397778586E-3</v>
      </c>
      <c r="Q44" s="13">
        <f t="shared" si="9"/>
        <v>68.075811165886222</v>
      </c>
      <c r="R44">
        <f t="shared" si="6"/>
        <v>435.68519146167182</v>
      </c>
      <c r="T44" s="22">
        <v>1080</v>
      </c>
      <c r="U44" s="17">
        <f t="shared" si="10"/>
        <v>6.5346284384766896E-3</v>
      </c>
      <c r="V44" s="13">
        <f t="shared" si="11"/>
        <v>46.41141237108053</v>
      </c>
      <c r="W44">
        <f t="shared" si="7"/>
        <v>297.03303917491542</v>
      </c>
    </row>
    <row r="45" spans="1:23" x14ac:dyDescent="0.2">
      <c r="A45">
        <v>43</v>
      </c>
      <c r="B45" s="11">
        <v>0.98</v>
      </c>
      <c r="C45" s="12">
        <f t="shared" si="0"/>
        <v>0.10388414571381467</v>
      </c>
      <c r="D45" s="13">
        <f t="shared" si="14"/>
        <v>2.3100000000000005</v>
      </c>
      <c r="E45" s="16">
        <f t="shared" si="1"/>
        <v>20.329201390635745</v>
      </c>
      <c r="F45" s="11">
        <v>0.98</v>
      </c>
      <c r="G45" s="12">
        <f t="shared" si="12"/>
        <v>9.7049662443168955E-2</v>
      </c>
      <c r="H45" s="13">
        <f t="shared" si="15"/>
        <v>1.6800000000000002</v>
      </c>
      <c r="I45" s="16">
        <f t="shared" si="3"/>
        <v>13.971132045312325</v>
      </c>
      <c r="J45" s="11">
        <v>0.98062818292674814</v>
      </c>
      <c r="K45" s="12">
        <f t="shared" si="13"/>
        <v>0.13081932380686245</v>
      </c>
      <c r="L45" s="13">
        <v>1</v>
      </c>
      <c r="M45" s="16">
        <f t="shared" si="5"/>
        <v>10.563100364994357</v>
      </c>
    </row>
    <row r="46" spans="1:23" x14ac:dyDescent="0.2">
      <c r="A46">
        <v>44</v>
      </c>
      <c r="B46" s="11">
        <v>0.98</v>
      </c>
      <c r="C46" s="12">
        <f t="shared" si="0"/>
        <v>0.10180646279953838</v>
      </c>
      <c r="D46" s="13">
        <f t="shared" si="14"/>
        <v>2.3100000000000005</v>
      </c>
      <c r="E46" s="16">
        <f t="shared" si="1"/>
        <v>20.564374319702679</v>
      </c>
      <c r="F46" s="11">
        <v>0.98</v>
      </c>
      <c r="G46" s="12">
        <f t="shared" si="12"/>
        <v>9.5108669194305578E-2</v>
      </c>
      <c r="H46" s="13">
        <f t="shared" si="15"/>
        <v>1.6800000000000002</v>
      </c>
      <c r="I46" s="16">
        <f t="shared" si="3"/>
        <v>14.130914609558758</v>
      </c>
      <c r="J46" s="11">
        <v>0.98062818292674814</v>
      </c>
      <c r="K46" s="12">
        <f t="shared" si="13"/>
        <v>0.1282851157964294</v>
      </c>
      <c r="L46" s="13">
        <v>1</v>
      </c>
      <c r="M46" s="16">
        <f t="shared" si="5"/>
        <v>10.691385480790787</v>
      </c>
    </row>
    <row r="47" spans="1:23" x14ac:dyDescent="0.2">
      <c r="A47">
        <v>45</v>
      </c>
      <c r="B47" s="11">
        <v>0.98</v>
      </c>
      <c r="C47" s="12">
        <f t="shared" si="0"/>
        <v>9.9770333543547612E-2</v>
      </c>
      <c r="D47" s="13">
        <f t="shared" si="14"/>
        <v>2.3100000000000005</v>
      </c>
      <c r="E47" s="16">
        <f t="shared" si="1"/>
        <v>20.794843790188274</v>
      </c>
      <c r="F47" s="11">
        <v>0.98</v>
      </c>
      <c r="G47" s="12">
        <f t="shared" si="12"/>
        <v>9.3206495810419468E-2</v>
      </c>
      <c r="H47" s="13">
        <f t="shared" si="15"/>
        <v>1.6800000000000002</v>
      </c>
      <c r="I47" s="16">
        <f t="shared" si="3"/>
        <v>14.287501522520262</v>
      </c>
      <c r="J47" s="11">
        <v>0.98062818292674814</v>
      </c>
      <c r="K47" s="12">
        <f t="shared" si="13"/>
        <v>0.12580000000000002</v>
      </c>
      <c r="L47" s="13">
        <v>1</v>
      </c>
      <c r="M47" s="16">
        <f t="shared" si="5"/>
        <v>10.817185480790787</v>
      </c>
    </row>
    <row r="48" spans="1:23" x14ac:dyDescent="0.2">
      <c r="A48">
        <v>46</v>
      </c>
      <c r="B48" s="11">
        <v>0.98199999999999998</v>
      </c>
      <c r="C48" s="12">
        <f t="shared" si="0"/>
        <v>9.7974467539763757E-2</v>
      </c>
      <c r="D48" s="13">
        <f t="shared" si="14"/>
        <v>2.3100000000000005</v>
      </c>
      <c r="E48" s="16">
        <f t="shared" si="1"/>
        <v>21.021164810205129</v>
      </c>
      <c r="F48" s="11">
        <v>0.98199999999999998</v>
      </c>
      <c r="G48" s="12">
        <f t="shared" si="12"/>
        <v>9.1528778885831913E-2</v>
      </c>
      <c r="H48" s="13">
        <f t="shared" si="15"/>
        <v>1.6800000000000002</v>
      </c>
      <c r="I48" s="16">
        <f t="shared" si="3"/>
        <v>14.44126987104846</v>
      </c>
      <c r="J48" s="11">
        <v>0.98268195479464837</v>
      </c>
      <c r="K48" s="12">
        <f t="shared" si="13"/>
        <v>0.12362138991316679</v>
      </c>
      <c r="L48" s="13">
        <v>1</v>
      </c>
      <c r="M48" s="16">
        <f t="shared" si="5"/>
        <v>10.940806870703954</v>
      </c>
    </row>
    <row r="49" spans="1:14" x14ac:dyDescent="0.2">
      <c r="A49">
        <v>47</v>
      </c>
      <c r="B49" s="11">
        <v>0.98199999999999998</v>
      </c>
      <c r="C49" s="12">
        <f t="shared" si="0"/>
        <v>9.621092712404801E-2</v>
      </c>
      <c r="D49" s="13">
        <f t="shared" si="14"/>
        <v>2.3100000000000005</v>
      </c>
      <c r="E49" s="16">
        <f t="shared" si="1"/>
        <v>21.243412051861679</v>
      </c>
      <c r="F49" s="11">
        <v>0.98199999999999998</v>
      </c>
      <c r="G49" s="12">
        <f t="shared" si="12"/>
        <v>8.9881260865886936E-2</v>
      </c>
      <c r="H49" s="13">
        <f t="shared" si="15"/>
        <v>1.6800000000000002</v>
      </c>
      <c r="I49" s="16">
        <f t="shared" si="3"/>
        <v>14.592270389303151</v>
      </c>
      <c r="J49" s="11">
        <v>0.98268195479464837</v>
      </c>
      <c r="K49" s="12">
        <f t="shared" si="13"/>
        <v>0.12148050909430216</v>
      </c>
      <c r="L49" s="13">
        <v>1</v>
      </c>
      <c r="M49" s="16">
        <f t="shared" si="5"/>
        <v>11.062287379798256</v>
      </c>
    </row>
    <row r="50" spans="1:14" x14ac:dyDescent="0.2">
      <c r="A50">
        <v>48</v>
      </c>
      <c r="B50" s="11">
        <v>0.98199999999999998</v>
      </c>
      <c r="C50" s="12">
        <f t="shared" si="0"/>
        <v>9.4479130435815142E-2</v>
      </c>
      <c r="D50" s="13">
        <f t="shared" si="14"/>
        <v>2.3100000000000005</v>
      </c>
      <c r="E50" s="16">
        <f t="shared" si="1"/>
        <v>21.461658843168411</v>
      </c>
      <c r="F50" s="11">
        <v>0.98199999999999998</v>
      </c>
      <c r="G50" s="12">
        <f t="shared" si="12"/>
        <v>8.8263398170300975E-2</v>
      </c>
      <c r="H50" s="13">
        <f t="shared" si="15"/>
        <v>1.6800000000000002</v>
      </c>
      <c r="I50" s="16">
        <f t="shared" si="3"/>
        <v>14.740552898229256</v>
      </c>
      <c r="J50" s="11">
        <v>0.98268195479464837</v>
      </c>
      <c r="K50" s="12">
        <f t="shared" si="13"/>
        <v>0.11937670414623791</v>
      </c>
      <c r="L50" s="13">
        <v>1</v>
      </c>
      <c r="M50" s="16">
        <f t="shared" si="5"/>
        <v>11.181664083944494</v>
      </c>
    </row>
    <row r="51" spans="1:14" x14ac:dyDescent="0.2">
      <c r="A51">
        <v>49</v>
      </c>
      <c r="B51" s="11">
        <v>0.98199999999999998</v>
      </c>
      <c r="C51" s="12">
        <f t="shared" si="0"/>
        <v>9.2778506087970475E-2</v>
      </c>
      <c r="D51" s="13">
        <f t="shared" si="14"/>
        <v>2.3100000000000005</v>
      </c>
      <c r="E51" s="16">
        <f t="shared" si="1"/>
        <v>21.675977192231624</v>
      </c>
      <c r="F51" s="11">
        <v>0.98199999999999998</v>
      </c>
      <c r="G51" s="12">
        <f t="shared" si="12"/>
        <v>8.6674657003235553E-2</v>
      </c>
      <c r="H51" s="13">
        <f t="shared" si="15"/>
        <v>1.6800000000000002</v>
      </c>
      <c r="I51" s="16">
        <f t="shared" si="3"/>
        <v>14.886166321994692</v>
      </c>
      <c r="J51" s="11">
        <v>0.98268195479464837</v>
      </c>
      <c r="K51" s="12">
        <f t="shared" si="13"/>
        <v>0.11730933298736748</v>
      </c>
      <c r="L51" s="13">
        <v>1</v>
      </c>
      <c r="M51" s="16">
        <f t="shared" si="5"/>
        <v>11.298973416931862</v>
      </c>
    </row>
    <row r="52" spans="1:14" x14ac:dyDescent="0.2">
      <c r="A52">
        <v>50</v>
      </c>
      <c r="B52" s="11">
        <v>0.98199999999999998</v>
      </c>
      <c r="C52" s="12">
        <f t="shared" si="0"/>
        <v>9.110849297838701E-2</v>
      </c>
      <c r="D52" s="13">
        <f t="shared" si="14"/>
        <v>2.3100000000000005</v>
      </c>
      <c r="E52" s="16">
        <f t="shared" si="1"/>
        <v>21.886437811011699</v>
      </c>
      <c r="F52" s="11">
        <v>0.98199999999999998</v>
      </c>
      <c r="G52" s="12">
        <f t="shared" si="12"/>
        <v>8.5114513177177317E-2</v>
      </c>
      <c r="H52" s="13">
        <f t="shared" si="15"/>
        <v>1.6800000000000002</v>
      </c>
      <c r="I52" s="16">
        <f t="shared" si="3"/>
        <v>15.02915870413235</v>
      </c>
      <c r="J52" s="11">
        <v>0.98268195479464837</v>
      </c>
      <c r="K52" s="12">
        <f t="shared" si="13"/>
        <v>0.11527776465568261</v>
      </c>
      <c r="L52" s="13">
        <v>1</v>
      </c>
      <c r="M52" s="16">
        <f t="shared" si="5"/>
        <v>11.414251181587543</v>
      </c>
    </row>
    <row r="53" spans="1:14" x14ac:dyDescent="0.2">
      <c r="A53">
        <v>51</v>
      </c>
      <c r="B53" s="11">
        <v>0.98199999999999998</v>
      </c>
      <c r="C53" s="12">
        <f t="shared" si="0"/>
        <v>8.9468540104776048E-2</v>
      </c>
      <c r="D53" s="13">
        <f t="shared" si="14"/>
        <v>2.3100000000000005</v>
      </c>
      <c r="E53" s="16">
        <f t="shared" si="1"/>
        <v>22.093110138653731</v>
      </c>
      <c r="F53" s="11">
        <v>0.98199999999999998</v>
      </c>
      <c r="G53" s="12">
        <f t="shared" si="12"/>
        <v>8.3582451939988131E-2</v>
      </c>
      <c r="H53" s="13">
        <f t="shared" si="15"/>
        <v>1.6800000000000002</v>
      </c>
      <c r="I53" s="16">
        <f t="shared" si="3"/>
        <v>15.16957722339153</v>
      </c>
      <c r="J53" s="11">
        <v>0.98268195479464837</v>
      </c>
      <c r="K53" s="12">
        <f t="shared" si="13"/>
        <v>0.11328137911620362</v>
      </c>
      <c r="L53" s="13">
        <v>1</v>
      </c>
      <c r="M53" s="16">
        <f t="shared" si="5"/>
        <v>11.527532560703747</v>
      </c>
    </row>
    <row r="54" spans="1:14" x14ac:dyDescent="0.2">
      <c r="A54">
        <v>52</v>
      </c>
      <c r="B54" s="11">
        <v>0.98199999999999998</v>
      </c>
      <c r="C54" s="12">
        <f t="shared" si="0"/>
        <v>8.7858106382890072E-2</v>
      </c>
      <c r="D54" s="13">
        <f t="shared" si="14"/>
        <v>2.3100000000000005</v>
      </c>
      <c r="E54" s="16">
        <f t="shared" si="1"/>
        <v>22.296062364398207</v>
      </c>
      <c r="F54" s="11">
        <v>0.98199999999999998</v>
      </c>
      <c r="G54" s="12">
        <f t="shared" si="12"/>
        <v>8.2077967805068347E-2</v>
      </c>
      <c r="H54" s="13">
        <f t="shared" si="15"/>
        <v>1.6800000000000002</v>
      </c>
      <c r="I54" s="16">
        <f t="shared" si="3"/>
        <v>15.307468209304044</v>
      </c>
      <c r="J54" s="11">
        <v>0.98268195479464837</v>
      </c>
      <c r="K54" s="12">
        <f t="shared" si="13"/>
        <v>0.11131956707174463</v>
      </c>
      <c r="L54" s="13">
        <v>1</v>
      </c>
      <c r="M54" s="16">
        <f t="shared" si="5"/>
        <v>11.638852127775491</v>
      </c>
    </row>
    <row r="55" spans="1:14" x14ac:dyDescent="0.2">
      <c r="A55">
        <v>53</v>
      </c>
      <c r="B55" s="11">
        <v>0.98199999999999998</v>
      </c>
      <c r="C55" s="12">
        <f t="shared" si="0"/>
        <v>8.6276660467998048E-2</v>
      </c>
      <c r="D55" s="13">
        <f t="shared" si="14"/>
        <v>2.3100000000000005</v>
      </c>
      <c r="E55" s="16">
        <f t="shared" si="1"/>
        <v>22.495361450079283</v>
      </c>
      <c r="F55" s="11">
        <v>0.98199999999999998</v>
      </c>
      <c r="G55" s="12">
        <f t="shared" si="12"/>
        <v>8.060056438457712E-2</v>
      </c>
      <c r="H55" s="13">
        <f t="shared" si="15"/>
        <v>1.6800000000000002</v>
      </c>
      <c r="I55" s="16">
        <f t="shared" si="3"/>
        <v>15.442877157470134</v>
      </c>
      <c r="J55" s="11">
        <v>0.98268195479464837</v>
      </c>
      <c r="K55" s="12">
        <f t="shared" si="13"/>
        <v>0.10939172977695599</v>
      </c>
      <c r="L55" s="13">
        <v>1</v>
      </c>
      <c r="M55" s="16">
        <f t="shared" si="5"/>
        <v>11.748243857552447</v>
      </c>
    </row>
    <row r="56" spans="1:14" x14ac:dyDescent="0.2">
      <c r="A56">
        <v>54</v>
      </c>
      <c r="B56" s="11">
        <v>0.98199999999999998</v>
      </c>
      <c r="C56" s="12">
        <f t="shared" si="0"/>
        <v>8.4723680579574079E-2</v>
      </c>
      <c r="D56" s="13">
        <f t="shared" si="14"/>
        <v>2.3100000000000005</v>
      </c>
      <c r="E56" s="16">
        <f t="shared" si="1"/>
        <v>22.691073152218099</v>
      </c>
      <c r="F56" s="11">
        <v>0.98199999999999998</v>
      </c>
      <c r="G56" s="12">
        <f t="shared" si="12"/>
        <v>7.9149754225654734E-2</v>
      </c>
      <c r="H56" s="13">
        <f t="shared" si="15"/>
        <v>1.6800000000000002</v>
      </c>
      <c r="I56" s="16">
        <f t="shared" si="3"/>
        <v>15.575848744569234</v>
      </c>
      <c r="J56" s="11">
        <v>0.98268195479464837</v>
      </c>
      <c r="K56" s="12">
        <f t="shared" si="13"/>
        <v>0.10749727885558706</v>
      </c>
      <c r="L56" s="13">
        <v>1</v>
      </c>
      <c r="M56" s="16">
        <f t="shared" si="5"/>
        <v>11.855741136408035</v>
      </c>
    </row>
    <row r="57" spans="1:14" x14ac:dyDescent="0.2">
      <c r="A57">
        <v>55</v>
      </c>
      <c r="B57" s="11">
        <v>0.98199999999999998</v>
      </c>
      <c r="C57" s="12">
        <f t="shared" si="0"/>
        <v>8.3198654329141739E-2</v>
      </c>
      <c r="D57" s="13">
        <f t="shared" si="14"/>
        <v>2.3100000000000005</v>
      </c>
      <c r="E57" s="16">
        <f t="shared" si="1"/>
        <v>22.883262043718418</v>
      </c>
      <c r="F57" s="11">
        <v>0.98199999999999998</v>
      </c>
      <c r="G57" s="12">
        <f t="shared" si="12"/>
        <v>7.7725058649592949E-2</v>
      </c>
      <c r="H57" s="13">
        <f t="shared" si="15"/>
        <v>1.6800000000000002</v>
      </c>
      <c r="I57" s="16">
        <f t="shared" si="3"/>
        <v>15.70642684310055</v>
      </c>
      <c r="J57" s="11">
        <v>0.98268195479464837</v>
      </c>
      <c r="K57" s="12">
        <f t="shared" si="13"/>
        <v>0.10563563612091371</v>
      </c>
      <c r="L57" s="13">
        <v>1</v>
      </c>
      <c r="M57" s="16">
        <f t="shared" si="5"/>
        <v>11.961376772528949</v>
      </c>
    </row>
    <row r="58" spans="1:14" x14ac:dyDescent="0.2">
      <c r="A58">
        <v>56</v>
      </c>
      <c r="B58" s="11">
        <v>0.98199999999999998</v>
      </c>
      <c r="C58" s="12">
        <f t="shared" si="0"/>
        <v>8.1701078551217179E-2</v>
      </c>
      <c r="D58" s="13">
        <f t="shared" si="14"/>
        <v>2.3100000000000005</v>
      </c>
      <c r="E58" s="16">
        <f t="shared" si="1"/>
        <v>23.07199153517173</v>
      </c>
      <c r="F58" s="11">
        <v>0.98199999999999998</v>
      </c>
      <c r="G58" s="12">
        <f t="shared" si="12"/>
        <v>7.6326007593900277E-2</v>
      </c>
      <c r="H58" s="13">
        <f t="shared" si="15"/>
        <v>1.6800000000000002</v>
      </c>
      <c r="I58" s="16">
        <f t="shared" si="3"/>
        <v>15.834654535858302</v>
      </c>
      <c r="J58" s="11">
        <v>0.98268195479464837</v>
      </c>
      <c r="K58" s="12">
        <f t="shared" si="13"/>
        <v>0.10380623339927565</v>
      </c>
      <c r="L58" s="13">
        <v>1</v>
      </c>
      <c r="M58" s="16">
        <f t="shared" si="5"/>
        <v>12.065183005928224</v>
      </c>
    </row>
    <row r="59" spans="1:14" x14ac:dyDescent="0.2">
      <c r="A59">
        <v>57</v>
      </c>
      <c r="B59" s="11">
        <v>0.98199999999999998</v>
      </c>
      <c r="C59" s="12">
        <f t="shared" si="0"/>
        <v>8.0230459137295262E-2</v>
      </c>
      <c r="D59" s="13">
        <f t="shared" si="14"/>
        <v>2.3100000000000005</v>
      </c>
      <c r="E59" s="16">
        <f t="shared" si="1"/>
        <v>23.257323895778882</v>
      </c>
      <c r="F59" s="11">
        <v>0.98199999999999998</v>
      </c>
      <c r="G59" s="12">
        <f t="shared" si="12"/>
        <v>7.4952139457210076E-2</v>
      </c>
      <c r="H59" s="13">
        <f t="shared" si="15"/>
        <v>1.6800000000000002</v>
      </c>
      <c r="I59" s="16">
        <f t="shared" si="3"/>
        <v>15.960574130146416</v>
      </c>
      <c r="J59" s="11">
        <v>0.98268195479464837</v>
      </c>
      <c r="K59" s="12">
        <f t="shared" si="13"/>
        <v>0.10200851235666972</v>
      </c>
      <c r="L59" s="13">
        <v>1</v>
      </c>
      <c r="M59" s="16">
        <f t="shared" si="5"/>
        <v>12.167191518284895</v>
      </c>
    </row>
    <row r="60" spans="1:14" x14ac:dyDescent="0.2">
      <c r="A60">
        <v>58</v>
      </c>
      <c r="B60" s="11">
        <v>0.98199999999999998</v>
      </c>
      <c r="C60" s="12">
        <f t="shared" si="0"/>
        <v>7.878631087282395E-2</v>
      </c>
      <c r="D60" s="13">
        <f t="shared" si="14"/>
        <v>2.3100000000000005</v>
      </c>
      <c r="E60" s="16">
        <f t="shared" si="1"/>
        <v>23.439320273895106</v>
      </c>
      <c r="F60" s="11">
        <v>0.98199999999999998</v>
      </c>
      <c r="G60" s="12">
        <f t="shared" si="12"/>
        <v>7.3603000946980288E-2</v>
      </c>
      <c r="H60" s="13">
        <f t="shared" si="15"/>
        <v>1.6800000000000002</v>
      </c>
      <c r="I60" s="16">
        <f t="shared" si="3"/>
        <v>16.084227171737343</v>
      </c>
      <c r="J60" s="11">
        <v>0.98268195479464837</v>
      </c>
      <c r="K60" s="12">
        <f t="shared" si="13"/>
        <v>0.10024192432834624</v>
      </c>
      <c r="L60" s="13">
        <v>1</v>
      </c>
      <c r="M60" s="16">
        <f t="shared" si="5"/>
        <v>12.267433442613241</v>
      </c>
    </row>
    <row r="61" spans="1:14" x14ac:dyDescent="0.2">
      <c r="A61">
        <v>59</v>
      </c>
      <c r="B61" s="11">
        <v>0.98199999999999998</v>
      </c>
      <c r="C61" s="12">
        <f t="shared" si="0"/>
        <v>7.7368157277113117E-2</v>
      </c>
      <c r="D61" s="13">
        <f t="shared" si="14"/>
        <v>2.3100000000000005</v>
      </c>
      <c r="E61" s="16">
        <f t="shared" si="1"/>
        <v>23.618040717205236</v>
      </c>
      <c r="F61" s="11">
        <v>0.98199999999999998</v>
      </c>
      <c r="G61" s="12">
        <f t="shared" si="12"/>
        <v>7.2278146929934645E-2</v>
      </c>
      <c r="H61" s="13">
        <f t="shared" si="15"/>
        <v>1.6800000000000002</v>
      </c>
      <c r="I61" s="16">
        <f t="shared" si="3"/>
        <v>16.205654458579634</v>
      </c>
      <c r="J61" s="11">
        <v>0.98268195479464837</v>
      </c>
      <c r="K61" s="12">
        <f t="shared" si="13"/>
        <v>9.8505930151356502E-2</v>
      </c>
      <c r="L61" s="13">
        <v>1</v>
      </c>
      <c r="M61" s="16">
        <f t="shared" si="5"/>
        <v>12.365939372764597</v>
      </c>
    </row>
    <row r="62" spans="1:14" x14ac:dyDescent="0.2">
      <c r="A62" s="18">
        <v>60</v>
      </c>
      <c r="B62" s="11">
        <v>0.98199999999999998</v>
      </c>
      <c r="C62" s="15">
        <f t="shared" si="0"/>
        <v>7.5975530446125081E-2</v>
      </c>
      <c r="D62" s="13">
        <f t="shared" si="14"/>
        <v>2.3100000000000005</v>
      </c>
      <c r="E62" s="14">
        <f t="shared" si="1"/>
        <v>23.793544192535784</v>
      </c>
      <c r="F62" s="11">
        <v>0.98199999999999998</v>
      </c>
      <c r="G62" s="15">
        <f t="shared" si="12"/>
        <v>7.0977140285195819E-2</v>
      </c>
      <c r="H62" s="13">
        <f t="shared" si="15"/>
        <v>1.6800000000000002</v>
      </c>
      <c r="I62" s="14">
        <f t="shared" si="3"/>
        <v>16.324896054258762</v>
      </c>
      <c r="J62" s="11">
        <v>0.98268195479464837</v>
      </c>
      <c r="K62" s="15">
        <f t="shared" si="13"/>
        <v>9.6800000000000094E-2</v>
      </c>
      <c r="L62" s="13">
        <v>1</v>
      </c>
      <c r="M62" s="14">
        <f t="shared" si="5"/>
        <v>12.462739372764597</v>
      </c>
      <c r="N62" s="26"/>
    </row>
    <row r="63" spans="1:14" x14ac:dyDescent="0.2">
      <c r="A63">
        <v>61</v>
      </c>
      <c r="B63" s="11">
        <v>0.98499999999999999</v>
      </c>
      <c r="C63" s="12">
        <f t="shared" si="0"/>
        <v>7.4835897489433201E-2</v>
      </c>
      <c r="D63" s="13">
        <f>D62*1.05</f>
        <v>2.4255000000000004</v>
      </c>
      <c r="E63" s="16">
        <f t="shared" si="1"/>
        <v>23.975058661896405</v>
      </c>
      <c r="F63" s="11">
        <v>0.98499999999999999</v>
      </c>
      <c r="G63" s="12">
        <f t="shared" si="12"/>
        <v>6.9912483180917875E-2</v>
      </c>
      <c r="H63" s="13">
        <f>H62*1.05</f>
        <v>1.7640000000000002</v>
      </c>
      <c r="I63" s="16">
        <f t="shared" si="3"/>
        <v>16.448221674589902</v>
      </c>
      <c r="J63" s="11">
        <v>0.98761261596599936</v>
      </c>
      <c r="K63" s="12">
        <f t="shared" si="13"/>
        <v>9.5600901225508836E-2</v>
      </c>
      <c r="L63" s="13">
        <v>1</v>
      </c>
      <c r="M63" s="16">
        <f t="shared" si="5"/>
        <v>12.558340273990106</v>
      </c>
    </row>
    <row r="64" spans="1:14" x14ac:dyDescent="0.2">
      <c r="A64">
        <v>62</v>
      </c>
      <c r="B64" s="11">
        <v>0.98499999999999999</v>
      </c>
      <c r="C64" s="12">
        <f t="shared" si="0"/>
        <v>7.3713359027091696E-2</v>
      </c>
      <c r="D64" s="13">
        <f t="shared" si="14"/>
        <v>2.4255000000000004</v>
      </c>
      <c r="E64" s="16">
        <f t="shared" si="1"/>
        <v>24.153850414216617</v>
      </c>
      <c r="F64" s="11">
        <v>0.98499999999999999</v>
      </c>
      <c r="G64" s="12">
        <f t="shared" si="12"/>
        <v>6.8863795933204103E-2</v>
      </c>
      <c r="H64" s="13">
        <f t="shared" si="15"/>
        <v>1.7640000000000002</v>
      </c>
      <c r="I64" s="16">
        <f t="shared" si="3"/>
        <v>16.569697410616076</v>
      </c>
      <c r="J64" s="11">
        <v>0.98761261596599936</v>
      </c>
      <c r="K64" s="12">
        <f t="shared" si="13"/>
        <v>9.4416656148031894E-2</v>
      </c>
      <c r="L64" s="13">
        <v>1</v>
      </c>
      <c r="M64" s="16">
        <f t="shared" si="5"/>
        <v>12.652756930138139</v>
      </c>
    </row>
    <row r="65" spans="1:13" x14ac:dyDescent="0.2">
      <c r="A65">
        <v>63</v>
      </c>
      <c r="B65" s="11">
        <v>0.98499999999999999</v>
      </c>
      <c r="C65" s="12">
        <f t="shared" si="0"/>
        <v>7.2607658641685321E-2</v>
      </c>
      <c r="D65" s="13">
        <f t="shared" si="14"/>
        <v>2.4255000000000004</v>
      </c>
      <c r="E65" s="16">
        <f t="shared" si="1"/>
        <v>24.329960290252025</v>
      </c>
      <c r="F65" s="11">
        <v>0.98499999999999999</v>
      </c>
      <c r="G65" s="12">
        <f t="shared" si="12"/>
        <v>6.7830838994206041E-2</v>
      </c>
      <c r="H65" s="13">
        <f t="shared" si="15"/>
        <v>1.7640000000000002</v>
      </c>
      <c r="I65" s="16">
        <f t="shared" si="3"/>
        <v>16.689351010601854</v>
      </c>
      <c r="J65" s="11">
        <v>0.98761261596599936</v>
      </c>
      <c r="K65" s="12">
        <f t="shared" si="13"/>
        <v>9.3247080769120042E-2</v>
      </c>
      <c r="L65" s="13">
        <v>1</v>
      </c>
      <c r="M65" s="16">
        <f t="shared" si="5"/>
        <v>12.746004010907258</v>
      </c>
    </row>
    <row r="66" spans="1:13" x14ac:dyDescent="0.2">
      <c r="A66">
        <v>64</v>
      </c>
      <c r="B66" s="11">
        <v>0.98499999999999999</v>
      </c>
      <c r="C66" s="12">
        <f t="shared" si="0"/>
        <v>7.1518543762060044E-2</v>
      </c>
      <c r="D66" s="13">
        <f t="shared" si="14"/>
        <v>2.4255000000000004</v>
      </c>
      <c r="E66" s="16">
        <f t="shared" si="1"/>
        <v>24.503428518146901</v>
      </c>
      <c r="F66" s="11">
        <v>0.98499999999999999</v>
      </c>
      <c r="G66" s="12">
        <f t="shared" si="12"/>
        <v>6.6813376409292954E-2</v>
      </c>
      <c r="H66" s="13">
        <f t="shared" si="15"/>
        <v>1.7640000000000002</v>
      </c>
      <c r="I66" s="16">
        <f t="shared" si="3"/>
        <v>16.807209806587846</v>
      </c>
      <c r="J66" s="11">
        <v>0.98761261596599936</v>
      </c>
      <c r="K66" s="12">
        <f t="shared" si="13"/>
        <v>9.2091993369583472E-2</v>
      </c>
      <c r="L66" s="13">
        <v>1</v>
      </c>
      <c r="M66" s="16">
        <f t="shared" si="5"/>
        <v>12.838096004276842</v>
      </c>
    </row>
    <row r="67" spans="1:13" x14ac:dyDescent="0.2">
      <c r="A67">
        <v>65</v>
      </c>
      <c r="B67" s="11">
        <v>0.98499999999999999</v>
      </c>
      <c r="C67" s="12">
        <f t="shared" si="0"/>
        <v>7.0445765605629138E-2</v>
      </c>
      <c r="D67" s="13">
        <f t="shared" si="14"/>
        <v>2.4255000000000004</v>
      </c>
      <c r="E67" s="16">
        <f t="shared" si="1"/>
        <v>24.674294722623355</v>
      </c>
      <c r="F67" s="11">
        <v>0.98499999999999999</v>
      </c>
      <c r="G67" s="12">
        <f t="shared" si="12"/>
        <v>6.5811175763153554E-2</v>
      </c>
      <c r="H67" s="13">
        <f t="shared" si="15"/>
        <v>1.7640000000000002</v>
      </c>
      <c r="I67" s="16">
        <f t="shared" si="3"/>
        <v>16.92330072063405</v>
      </c>
      <c r="J67" s="11">
        <v>0.98761261596599936</v>
      </c>
      <c r="K67" s="12">
        <f t="shared" si="13"/>
        <v>9.09512144812578E-2</v>
      </c>
      <c r="L67" s="13">
        <v>1</v>
      </c>
      <c r="M67" s="16">
        <f t="shared" si="5"/>
        <v>12.9290472187581</v>
      </c>
    </row>
    <row r="68" spans="1:13" x14ac:dyDescent="0.2">
      <c r="A68">
        <v>66</v>
      </c>
      <c r="B68" s="11">
        <v>0.98499999999999999</v>
      </c>
      <c r="C68" s="12">
        <f t="shared" si="0"/>
        <v>6.9389079121544697E-2</v>
      </c>
      <c r="D68" s="13">
        <f t="shared" si="14"/>
        <v>2.4255000000000004</v>
      </c>
      <c r="E68" s="16">
        <f t="shared" si="1"/>
        <v>24.842597934032661</v>
      </c>
      <c r="F68" s="11">
        <v>0.98499999999999999</v>
      </c>
      <c r="G68" s="12">
        <f t="shared" si="12"/>
        <v>6.4824008126706245E-2</v>
      </c>
      <c r="H68" s="13">
        <f t="shared" si="15"/>
        <v>1.7640000000000002</v>
      </c>
      <c r="I68" s="16">
        <f t="shared" si="3"/>
        <v>17.037650270969561</v>
      </c>
      <c r="J68" s="11">
        <v>0.98761261596599936</v>
      </c>
      <c r="K68" s="12">
        <f t="shared" si="13"/>
        <v>8.9824566859119701E-2</v>
      </c>
      <c r="L68" s="13">
        <v>1</v>
      </c>
      <c r="M68" s="16">
        <f t="shared" si="5"/>
        <v>13.01887178561722</v>
      </c>
    </row>
    <row r="69" spans="1:13" x14ac:dyDescent="0.2">
      <c r="A69">
        <v>67</v>
      </c>
      <c r="B69" s="11">
        <v>0.98499999999999999</v>
      </c>
      <c r="C69" s="12">
        <f t="shared" ref="C69:C132" si="16">B69*C68</f>
        <v>6.8348242934721526E-2</v>
      </c>
      <c r="D69" s="13">
        <f t="shared" si="14"/>
        <v>2.4255000000000004</v>
      </c>
      <c r="E69" s="16">
        <f t="shared" ref="E69:E132" si="17">C69*D69+E68</f>
        <v>25.008376597270829</v>
      </c>
      <c r="F69" s="11">
        <v>0.98499999999999999</v>
      </c>
      <c r="G69" s="12">
        <f t="shared" si="12"/>
        <v>6.3851648004805653E-2</v>
      </c>
      <c r="H69" s="13">
        <f t="shared" si="15"/>
        <v>1.7640000000000002</v>
      </c>
      <c r="I69" s="16">
        <f t="shared" ref="I69:I132" si="18">G69*H69+I68</f>
        <v>17.150284578050037</v>
      </c>
      <c r="J69" s="11">
        <v>0.98761261596599936</v>
      </c>
      <c r="K69" s="12">
        <f t="shared" si="13"/>
        <v>8.8711875453748021E-2</v>
      </c>
      <c r="L69" s="13">
        <v>1</v>
      </c>
      <c r="M69" s="16">
        <f t="shared" ref="M69:M132" si="19">K69*L69+M68</f>
        <v>13.107583661070969</v>
      </c>
    </row>
    <row r="70" spans="1:13" x14ac:dyDescent="0.2">
      <c r="A70">
        <v>68</v>
      </c>
      <c r="B70" s="11">
        <v>0.98499999999999999</v>
      </c>
      <c r="C70" s="12">
        <f t="shared" si="16"/>
        <v>6.7323019290700697E-2</v>
      </c>
      <c r="D70" s="13">
        <f t="shared" si="14"/>
        <v>2.4255000000000004</v>
      </c>
      <c r="E70" s="16">
        <f t="shared" si="17"/>
        <v>25.171668580560421</v>
      </c>
      <c r="F70" s="11">
        <v>0.98499999999999999</v>
      </c>
      <c r="G70" s="12">
        <f t="shared" si="12"/>
        <v>6.2893873284733573E-2</v>
      </c>
      <c r="H70" s="13">
        <f t="shared" si="15"/>
        <v>1.7640000000000002</v>
      </c>
      <c r="I70" s="16">
        <f t="shared" si="18"/>
        <v>17.261229370524308</v>
      </c>
      <c r="J70" s="11">
        <v>0.98761261596599936</v>
      </c>
      <c r="K70" s="12">
        <f t="shared" si="13"/>
        <v>8.7612967384126009E-2</v>
      </c>
      <c r="L70" s="13">
        <v>1</v>
      </c>
      <c r="M70" s="16">
        <f t="shared" si="19"/>
        <v>13.195196628455095</v>
      </c>
    </row>
    <row r="71" spans="1:13" x14ac:dyDescent="0.2">
      <c r="A71">
        <v>69</v>
      </c>
      <c r="B71" s="11">
        <v>0.98499999999999999</v>
      </c>
      <c r="C71" s="12">
        <f t="shared" si="16"/>
        <v>6.631317400134018E-2</v>
      </c>
      <c r="D71" s="13">
        <f t="shared" si="14"/>
        <v>2.4255000000000004</v>
      </c>
      <c r="E71" s="16">
        <f t="shared" si="17"/>
        <v>25.332511184100671</v>
      </c>
      <c r="F71" s="11">
        <v>0.98499999999999999</v>
      </c>
      <c r="G71" s="12">
        <f t="shared" si="12"/>
        <v>6.1950465185462565E-2</v>
      </c>
      <c r="H71" s="13">
        <f t="shared" si="15"/>
        <v>1.7640000000000002</v>
      </c>
      <c r="I71" s="16">
        <f t="shared" si="18"/>
        <v>17.370509991111465</v>
      </c>
      <c r="J71" s="11">
        <v>0.98761261596599936</v>
      </c>
      <c r="K71" s="12">
        <f t="shared" si="13"/>
        <v>8.6527671910780465E-2</v>
      </c>
      <c r="L71" s="13">
        <v>1</v>
      </c>
      <c r="M71" s="16">
        <f t="shared" si="19"/>
        <v>13.281724300365875</v>
      </c>
    </row>
    <row r="72" spans="1:13" x14ac:dyDescent="0.2">
      <c r="A72">
        <v>70</v>
      </c>
      <c r="B72" s="11">
        <v>0.98499999999999999</v>
      </c>
      <c r="C72" s="12">
        <f t="shared" si="16"/>
        <v>6.5318476391320074E-2</v>
      </c>
      <c r="D72" s="13">
        <f t="shared" si="14"/>
        <v>2.4255000000000004</v>
      </c>
      <c r="E72" s="16">
        <f t="shared" si="17"/>
        <v>25.490941148587819</v>
      </c>
      <c r="F72" s="11">
        <v>0.98499999999999999</v>
      </c>
      <c r="G72" s="12">
        <f t="shared" si="12"/>
        <v>6.1021208207680623E-2</v>
      </c>
      <c r="H72" s="13">
        <f t="shared" si="15"/>
        <v>1.7640000000000002</v>
      </c>
      <c r="I72" s="16">
        <f t="shared" si="18"/>
        <v>17.478151402389813</v>
      </c>
      <c r="J72" s="11">
        <v>0.98761261596599936</v>
      </c>
      <c r="K72" s="12">
        <f t="shared" si="13"/>
        <v>8.5455820409253619E-2</v>
      </c>
      <c r="L72" s="13">
        <v>1</v>
      </c>
      <c r="M72" s="16">
        <f t="shared" si="19"/>
        <v>13.367180120775128</v>
      </c>
    </row>
    <row r="73" spans="1:13" x14ac:dyDescent="0.2">
      <c r="A73">
        <v>71</v>
      </c>
      <c r="B73" s="11">
        <v>0.98499999999999999</v>
      </c>
      <c r="C73" s="12">
        <f t="shared" si="16"/>
        <v>6.433869924545027E-2</v>
      </c>
      <c r="D73" s="13">
        <f t="shared" si="14"/>
        <v>2.4255000000000004</v>
      </c>
      <c r="E73" s="16">
        <f t="shared" si="17"/>
        <v>25.646994663607657</v>
      </c>
      <c r="F73" s="11">
        <v>0.98499999999999999</v>
      </c>
      <c r="G73" s="12">
        <f t="shared" si="12"/>
        <v>6.0105890084565412E-2</v>
      </c>
      <c r="H73" s="13">
        <f t="shared" si="15"/>
        <v>1.7640000000000002</v>
      </c>
      <c r="I73" s="16">
        <f t="shared" si="18"/>
        <v>17.584178192498985</v>
      </c>
      <c r="J73" s="11">
        <v>0.98761261596599936</v>
      </c>
      <c r="K73" s="12">
        <f t="shared" si="13"/>
        <v>8.4397246343903609E-2</v>
      </c>
      <c r="L73" s="13">
        <v>1</v>
      </c>
      <c r="M73" s="16">
        <f t="shared" si="19"/>
        <v>13.451577367119032</v>
      </c>
    </row>
    <row r="74" spans="1:13" x14ac:dyDescent="0.2">
      <c r="A74">
        <v>72</v>
      </c>
      <c r="B74" s="11">
        <v>0.98499999999999999</v>
      </c>
      <c r="C74" s="12">
        <f t="shared" si="16"/>
        <v>6.3373618756768516E-2</v>
      </c>
      <c r="D74" s="13">
        <f t="shared" si="14"/>
        <v>2.4255000000000004</v>
      </c>
      <c r="E74" s="16">
        <f t="shared" si="17"/>
        <v>25.800707375902199</v>
      </c>
      <c r="F74" s="11">
        <v>0.98499999999999999</v>
      </c>
      <c r="G74" s="12">
        <f t="shared" si="12"/>
        <v>5.9204301733296931E-2</v>
      </c>
      <c r="H74" s="13">
        <f t="shared" si="15"/>
        <v>1.7640000000000002</v>
      </c>
      <c r="I74" s="16">
        <f t="shared" si="18"/>
        <v>17.688614580756521</v>
      </c>
      <c r="J74" s="11">
        <v>0.98761261596599936</v>
      </c>
      <c r="K74" s="12">
        <f t="shared" si="13"/>
        <v>8.3351785242029519E-2</v>
      </c>
      <c r="L74" s="13">
        <v>1</v>
      </c>
      <c r="M74" s="16">
        <f t="shared" si="19"/>
        <v>13.534929152361062</v>
      </c>
    </row>
    <row r="75" spans="1:13" x14ac:dyDescent="0.2">
      <c r="A75">
        <v>73</v>
      </c>
      <c r="B75" s="11">
        <v>0.98499999999999999</v>
      </c>
      <c r="C75" s="12">
        <f t="shared" si="16"/>
        <v>6.2423014475416989E-2</v>
      </c>
      <c r="D75" s="13">
        <f t="shared" si="14"/>
        <v>2.4255000000000004</v>
      </c>
      <c r="E75" s="16">
        <f t="shared" si="17"/>
        <v>25.952114397512322</v>
      </c>
      <c r="F75" s="11">
        <v>0.98499999999999999</v>
      </c>
      <c r="G75" s="12">
        <f t="shared" si="12"/>
        <v>5.8316237207297478E-2</v>
      </c>
      <c r="H75" s="13">
        <f t="shared" si="15"/>
        <v>1.7640000000000002</v>
      </c>
      <c r="I75" s="16">
        <f t="shared" si="18"/>
        <v>17.791484423190195</v>
      </c>
      <c r="J75" s="11">
        <v>0.98761261596599936</v>
      </c>
      <c r="K75" s="12">
        <f t="shared" si="13"/>
        <v>8.2319274668316955E-2</v>
      </c>
      <c r="L75" s="13">
        <v>1</v>
      </c>
      <c r="M75" s="16">
        <f t="shared" si="19"/>
        <v>13.617248427029379</v>
      </c>
    </row>
    <row r="76" spans="1:13" x14ac:dyDescent="0.2">
      <c r="A76">
        <v>74</v>
      </c>
      <c r="B76" s="11">
        <v>0.98499999999999999</v>
      </c>
      <c r="C76" s="12">
        <f t="shared" si="16"/>
        <v>6.1486669258285734E-2</v>
      </c>
      <c r="D76" s="13">
        <f t="shared" si="14"/>
        <v>2.4255000000000004</v>
      </c>
      <c r="E76" s="16">
        <f t="shared" si="17"/>
        <v>26.101250313798293</v>
      </c>
      <c r="F76" s="11">
        <v>0.98499999999999999</v>
      </c>
      <c r="G76" s="12">
        <f t="shared" si="12"/>
        <v>5.7441493649188012E-2</v>
      </c>
      <c r="H76" s="13">
        <f t="shared" si="15"/>
        <v>1.7640000000000002</v>
      </c>
      <c r="I76" s="16">
        <f t="shared" si="18"/>
        <v>17.892811217987362</v>
      </c>
      <c r="J76" s="11">
        <v>0.98761261596599936</v>
      </c>
      <c r="K76" s="12">
        <f t="shared" si="13"/>
        <v>8.1299554199600138E-2</v>
      </c>
      <c r="L76" s="13">
        <v>1</v>
      </c>
      <c r="M76" s="16">
        <f t="shared" si="19"/>
        <v>13.698547981228979</v>
      </c>
    </row>
    <row r="77" spans="1:13" x14ac:dyDescent="0.2">
      <c r="A77">
        <v>75</v>
      </c>
      <c r="B77" s="11">
        <v>0.98499999999999999</v>
      </c>
      <c r="C77" s="12">
        <f t="shared" si="16"/>
        <v>6.0564369219411447E-2</v>
      </c>
      <c r="D77" s="13">
        <f t="shared" si="14"/>
        <v>2.4255000000000004</v>
      </c>
      <c r="E77" s="16">
        <f t="shared" si="17"/>
        <v>26.248149191339976</v>
      </c>
      <c r="F77" s="11">
        <v>0.98499999999999999</v>
      </c>
      <c r="G77" s="12">
        <f t="shared" si="12"/>
        <v>5.6579871244450193E-2</v>
      </c>
      <c r="H77" s="13">
        <f t="shared" si="15"/>
        <v>1.7640000000000002</v>
      </c>
      <c r="I77" s="16">
        <f t="shared" si="18"/>
        <v>17.992618110862573</v>
      </c>
      <c r="J77" s="11">
        <v>0.98761261596599936</v>
      </c>
      <c r="K77" s="12">
        <f t="shared" si="13"/>
        <v>8.0292465399936647E-2</v>
      </c>
      <c r="L77" s="13">
        <v>1</v>
      </c>
      <c r="M77" s="16">
        <f t="shared" si="19"/>
        <v>13.778840446628916</v>
      </c>
    </row>
    <row r="78" spans="1:13" x14ac:dyDescent="0.2">
      <c r="A78">
        <v>76</v>
      </c>
      <c r="B78" s="11">
        <v>0.98499999999999999</v>
      </c>
      <c r="C78" s="12">
        <f t="shared" si="16"/>
        <v>5.9655903681120274E-2</v>
      </c>
      <c r="D78" s="13">
        <f t="shared" si="14"/>
        <v>2.4255000000000004</v>
      </c>
      <c r="E78" s="16">
        <f t="shared" si="17"/>
        <v>26.392844585718535</v>
      </c>
      <c r="F78" s="11">
        <v>0.98499999999999999</v>
      </c>
      <c r="G78" s="12">
        <f t="shared" si="12"/>
        <v>5.5731173175783438E-2</v>
      </c>
      <c r="H78" s="13">
        <f t="shared" si="15"/>
        <v>1.7640000000000002</v>
      </c>
      <c r="I78" s="16">
        <f t="shared" si="18"/>
        <v>18.090927900344656</v>
      </c>
      <c r="J78" s="11">
        <v>0.98761261596599936</v>
      </c>
      <c r="K78" s="12">
        <f t="shared" si="13"/>
        <v>7.9297851795990928E-2</v>
      </c>
      <c r="L78" s="13">
        <v>1</v>
      </c>
      <c r="M78" s="16">
        <f t="shared" si="19"/>
        <v>13.858138298424906</v>
      </c>
    </row>
    <row r="79" spans="1:13" x14ac:dyDescent="0.2">
      <c r="A79">
        <v>77</v>
      </c>
      <c r="B79" s="11">
        <v>0.98499999999999999</v>
      </c>
      <c r="C79" s="12">
        <f t="shared" si="16"/>
        <v>5.8761065125903469E-2</v>
      </c>
      <c r="D79" s="13">
        <f t="shared" si="14"/>
        <v>2.4255000000000004</v>
      </c>
      <c r="E79" s="16">
        <f t="shared" si="17"/>
        <v>26.535369549181414</v>
      </c>
      <c r="F79" s="11">
        <v>0.98499999999999999</v>
      </c>
      <c r="G79" s="12">
        <f t="shared" si="12"/>
        <v>5.4895205578146686E-2</v>
      </c>
      <c r="H79" s="13">
        <f t="shared" si="15"/>
        <v>1.7640000000000002</v>
      </c>
      <c r="I79" s="16">
        <f t="shared" si="18"/>
        <v>18.187763042984507</v>
      </c>
      <c r="J79" s="11">
        <v>0.98761261596599936</v>
      </c>
      <c r="K79" s="12">
        <f t="shared" si="13"/>
        <v>7.8315558852722719E-2</v>
      </c>
      <c r="L79" s="13">
        <v>1</v>
      </c>
      <c r="M79" s="16">
        <f t="shared" si="19"/>
        <v>13.936453857277629</v>
      </c>
    </row>
    <row r="80" spans="1:13" x14ac:dyDescent="0.2">
      <c r="A80">
        <v>78</v>
      </c>
      <c r="B80" s="11">
        <v>0.98499999999999999</v>
      </c>
      <c r="C80" s="12">
        <f t="shared" si="16"/>
        <v>5.7879649149014917E-2</v>
      </c>
      <c r="D80" s="13">
        <f t="shared" si="14"/>
        <v>2.4255000000000004</v>
      </c>
      <c r="E80" s="16">
        <f t="shared" si="17"/>
        <v>26.67575663819235</v>
      </c>
      <c r="F80" s="11">
        <v>0.98499999999999999</v>
      </c>
      <c r="G80" s="12">
        <f t="shared" si="12"/>
        <v>5.4071777494474484E-2</v>
      </c>
      <c r="H80" s="13">
        <f t="shared" si="15"/>
        <v>1.7640000000000002</v>
      </c>
      <c r="I80" s="16">
        <f t="shared" si="18"/>
        <v>18.283145658484759</v>
      </c>
      <c r="J80" s="11">
        <v>0.98761261596599936</v>
      </c>
      <c r="K80" s="12">
        <f t="shared" si="13"/>
        <v>7.7345433949376666E-2</v>
      </c>
      <c r="L80" s="13">
        <v>1</v>
      </c>
      <c r="M80" s="16">
        <f t="shared" si="19"/>
        <v>14.013799291227006</v>
      </c>
    </row>
    <row r="81" spans="1:14" x14ac:dyDescent="0.2">
      <c r="A81">
        <v>79</v>
      </c>
      <c r="B81" s="11">
        <v>0.98499999999999999</v>
      </c>
      <c r="C81" s="12">
        <f t="shared" si="16"/>
        <v>5.701145441177969E-2</v>
      </c>
      <c r="D81" s="13">
        <f t="shared" si="14"/>
        <v>2.4255000000000004</v>
      </c>
      <c r="E81" s="16">
        <f t="shared" si="17"/>
        <v>26.81403792086812</v>
      </c>
      <c r="F81" s="11">
        <v>0.98499999999999999</v>
      </c>
      <c r="G81" s="12">
        <f t="shared" si="12"/>
        <v>5.3260700832057369E-2</v>
      </c>
      <c r="H81" s="13">
        <f t="shared" si="15"/>
        <v>1.7640000000000002</v>
      </c>
      <c r="I81" s="16">
        <f t="shared" si="18"/>
        <v>18.377097534752508</v>
      </c>
      <c r="J81" s="11">
        <v>0.98761261596599936</v>
      </c>
      <c r="K81" s="12">
        <f t="shared" si="13"/>
        <v>7.6387326355769308E-2</v>
      </c>
      <c r="L81" s="13">
        <v>1</v>
      </c>
      <c r="M81" s="16">
        <f t="shared" si="19"/>
        <v>14.090186617582775</v>
      </c>
    </row>
    <row r="82" spans="1:14" x14ac:dyDescent="0.2">
      <c r="A82">
        <v>80</v>
      </c>
      <c r="B82" s="11">
        <v>0.98499999999999999</v>
      </c>
      <c r="C82" s="12">
        <f t="shared" si="16"/>
        <v>5.6156282595602992E-2</v>
      </c>
      <c r="D82" s="13">
        <f t="shared" si="14"/>
        <v>2.4255000000000004</v>
      </c>
      <c r="E82" s="16">
        <f t="shared" si="17"/>
        <v>26.950244984303755</v>
      </c>
      <c r="F82" s="11">
        <v>0.98499999999999999</v>
      </c>
      <c r="G82" s="12">
        <f t="shared" si="12"/>
        <v>5.2461790319576505E-2</v>
      </c>
      <c r="H82" s="13">
        <f t="shared" si="15"/>
        <v>1.7640000000000002</v>
      </c>
      <c r="I82" s="16">
        <f t="shared" si="18"/>
        <v>18.46964013287624</v>
      </c>
      <c r="J82" s="11">
        <v>0.98761261596599936</v>
      </c>
      <c r="K82" s="12">
        <f t="shared" si="13"/>
        <v>7.5441087208869856E-2</v>
      </c>
      <c r="L82" s="13">
        <v>1</v>
      </c>
      <c r="M82" s="16">
        <f t="shared" si="19"/>
        <v>14.165627704791644</v>
      </c>
    </row>
    <row r="83" spans="1:14" x14ac:dyDescent="0.2">
      <c r="A83">
        <v>81</v>
      </c>
      <c r="B83" s="11">
        <v>0.98499999999999999</v>
      </c>
      <c r="C83" s="12">
        <f t="shared" si="16"/>
        <v>5.5313938356668944E-2</v>
      </c>
      <c r="D83" s="13">
        <f t="shared" si="14"/>
        <v>2.4255000000000004</v>
      </c>
      <c r="E83" s="16">
        <f t="shared" si="17"/>
        <v>27.084408941787856</v>
      </c>
      <c r="F83" s="11">
        <v>0.98499999999999999</v>
      </c>
      <c r="G83" s="12">
        <f t="shared" si="12"/>
        <v>5.1674863464782859E-2</v>
      </c>
      <c r="H83" s="13">
        <f t="shared" si="15"/>
        <v>1.7640000000000002</v>
      </c>
      <c r="I83" s="16">
        <f t="shared" si="18"/>
        <v>18.560794592028117</v>
      </c>
      <c r="J83" s="11">
        <v>0.98761261596599936</v>
      </c>
      <c r="K83" s="12">
        <f t="shared" si="13"/>
        <v>7.4506569489671048E-2</v>
      </c>
      <c r="L83" s="13">
        <v>1</v>
      </c>
      <c r="M83" s="16">
        <f t="shared" si="19"/>
        <v>14.240134274281315</v>
      </c>
    </row>
    <row r="84" spans="1:14" x14ac:dyDescent="0.2">
      <c r="A84">
        <v>82</v>
      </c>
      <c r="B84" s="11">
        <v>0.98499999999999999</v>
      </c>
      <c r="C84" s="12">
        <f t="shared" si="16"/>
        <v>5.4484229281318908E-2</v>
      </c>
      <c r="D84" s="13">
        <f t="shared" si="14"/>
        <v>2.4255000000000004</v>
      </c>
      <c r="E84" s="16">
        <f t="shared" si="17"/>
        <v>27.216560439909696</v>
      </c>
      <c r="F84" s="11">
        <v>0.98499999999999999</v>
      </c>
      <c r="G84" s="12">
        <f t="shared" si="12"/>
        <v>5.0899740512811119E-2</v>
      </c>
      <c r="H84" s="13">
        <f t="shared" si="15"/>
        <v>1.7640000000000002</v>
      </c>
      <c r="I84" s="16">
        <f t="shared" si="18"/>
        <v>18.650581734292714</v>
      </c>
      <c r="J84" s="11">
        <v>0.98761261596599936</v>
      </c>
      <c r="K84" s="12">
        <f t="shared" si="13"/>
        <v>7.358362800034654E-2</v>
      </c>
      <c r="L84" s="13">
        <v>1</v>
      </c>
      <c r="M84" s="16">
        <f t="shared" si="19"/>
        <v>14.313717902281661</v>
      </c>
    </row>
    <row r="85" spans="1:14" x14ac:dyDescent="0.2">
      <c r="A85">
        <v>83</v>
      </c>
      <c r="B85" s="11">
        <v>0.98499999999999999</v>
      </c>
      <c r="C85" s="12">
        <f t="shared" si="16"/>
        <v>5.3666965842099124E-2</v>
      </c>
      <c r="D85" s="13">
        <f t="shared" si="14"/>
        <v>2.4255000000000004</v>
      </c>
      <c r="E85" s="16">
        <f t="shared" si="17"/>
        <v>27.346729665559707</v>
      </c>
      <c r="F85" s="11">
        <v>0.98499999999999999</v>
      </c>
      <c r="G85" s="12">
        <f t="shared" si="12"/>
        <v>5.0136244405118949E-2</v>
      </c>
      <c r="H85" s="13">
        <f t="shared" si="15"/>
        <v>1.7640000000000002</v>
      </c>
      <c r="I85" s="16">
        <f t="shared" si="18"/>
        <v>18.739022069423346</v>
      </c>
      <c r="J85" s="11">
        <v>0.98761261596599936</v>
      </c>
      <c r="K85" s="12">
        <f t="shared" si="13"/>
        <v>7.267211934169121E-2</v>
      </c>
      <c r="L85" s="13">
        <v>1</v>
      </c>
      <c r="M85" s="16">
        <f t="shared" si="19"/>
        <v>14.386390021623352</v>
      </c>
    </row>
    <row r="86" spans="1:14" x14ac:dyDescent="0.2">
      <c r="A86">
        <v>84</v>
      </c>
      <c r="B86" s="11">
        <v>0.98499999999999999</v>
      </c>
      <c r="C86" s="12">
        <f t="shared" si="16"/>
        <v>5.2861961354467635E-2</v>
      </c>
      <c r="D86" s="13">
        <f t="shared" si="14"/>
        <v>2.4255000000000004</v>
      </c>
      <c r="E86" s="16">
        <f t="shared" si="17"/>
        <v>27.474946352824968</v>
      </c>
      <c r="F86" s="11">
        <v>0.98499999999999999</v>
      </c>
      <c r="G86" s="12">
        <f t="shared" si="12"/>
        <v>4.9384200739042164E-2</v>
      </c>
      <c r="H86" s="13">
        <f t="shared" si="15"/>
        <v>1.7640000000000002</v>
      </c>
      <c r="I86" s="16">
        <f t="shared" si="18"/>
        <v>18.826135799527016</v>
      </c>
      <c r="J86" s="11">
        <v>0.98761261596599936</v>
      </c>
      <c r="K86" s="12">
        <f t="shared" si="13"/>
        <v>7.1771901890840956E-2</v>
      </c>
      <c r="L86" s="13">
        <v>1</v>
      </c>
      <c r="M86" s="16">
        <f t="shared" si="19"/>
        <v>14.458161923514194</v>
      </c>
    </row>
    <row r="87" spans="1:14" x14ac:dyDescent="0.2">
      <c r="A87">
        <v>85</v>
      </c>
      <c r="B87" s="11">
        <v>0.98499999999999999</v>
      </c>
      <c r="C87" s="12">
        <f t="shared" si="16"/>
        <v>5.206903193415062E-2</v>
      </c>
      <c r="D87" s="13">
        <f t="shared" si="14"/>
        <v>2.4255000000000004</v>
      </c>
      <c r="E87" s="16">
        <f t="shared" si="17"/>
        <v>27.60123978978125</v>
      </c>
      <c r="F87" s="11">
        <v>0.98499999999999999</v>
      </c>
      <c r="G87" s="12">
        <f t="shared" si="12"/>
        <v>4.8643437727956533E-2</v>
      </c>
      <c r="H87" s="13">
        <f t="shared" si="15"/>
        <v>1.7640000000000002</v>
      </c>
      <c r="I87" s="16">
        <f t="shared" si="18"/>
        <v>18.91194282367913</v>
      </c>
      <c r="J87" s="11">
        <v>0.98761261596599936</v>
      </c>
      <c r="K87" s="12">
        <f t="shared" si="13"/>
        <v>7.0882835779268488E-2</v>
      </c>
      <c r="L87" s="13">
        <v>1</v>
      </c>
      <c r="M87" s="16">
        <f t="shared" si="19"/>
        <v>14.529044759293463</v>
      </c>
    </row>
    <row r="88" spans="1:14" x14ac:dyDescent="0.2">
      <c r="A88">
        <v>86</v>
      </c>
      <c r="B88" s="11">
        <v>0.98499999999999999</v>
      </c>
      <c r="C88" s="12">
        <f t="shared" si="16"/>
        <v>5.128799645513836E-2</v>
      </c>
      <c r="D88" s="13">
        <f t="shared" si="14"/>
        <v>2.4255000000000004</v>
      </c>
      <c r="E88" s="16">
        <f t="shared" si="17"/>
        <v>27.725638825183189</v>
      </c>
      <c r="F88" s="11">
        <v>0.98499999999999999</v>
      </c>
      <c r="G88" s="12">
        <f t="shared" si="12"/>
        <v>4.7913786162037182E-2</v>
      </c>
      <c r="H88" s="13">
        <f t="shared" si="15"/>
        <v>1.7640000000000002</v>
      </c>
      <c r="I88" s="16">
        <f t="shared" si="18"/>
        <v>18.996462742468964</v>
      </c>
      <c r="J88" s="11">
        <v>0.98761261596599936</v>
      </c>
      <c r="K88" s="12">
        <f t="shared" si="13"/>
        <v>7.0004782871051691E-2</v>
      </c>
      <c r="L88" s="13">
        <v>1</v>
      </c>
      <c r="M88" s="16">
        <f t="shared" si="19"/>
        <v>14.599049542164515</v>
      </c>
    </row>
    <row r="89" spans="1:14" x14ac:dyDescent="0.2">
      <c r="A89">
        <v>87</v>
      </c>
      <c r="B89" s="11">
        <v>0.98499999999999999</v>
      </c>
      <c r="C89" s="12">
        <f t="shared" si="16"/>
        <v>5.051867650831128E-2</v>
      </c>
      <c r="D89" s="13">
        <f t="shared" si="14"/>
        <v>2.4255000000000004</v>
      </c>
      <c r="E89" s="16">
        <f t="shared" si="17"/>
        <v>27.848171875054099</v>
      </c>
      <c r="F89" s="11">
        <v>0.98499999999999999</v>
      </c>
      <c r="G89" s="12">
        <f t="shared" si="12"/>
        <v>4.7195079369606624E-2</v>
      </c>
      <c r="H89" s="13">
        <f t="shared" si="15"/>
        <v>1.7640000000000002</v>
      </c>
      <c r="I89" s="16">
        <f t="shared" si="18"/>
        <v>19.079714862476951</v>
      </c>
      <c r="J89" s="11">
        <v>0.98761261596599936</v>
      </c>
      <c r="K89" s="12">
        <f t="shared" si="13"/>
        <v>6.9137606741411145E-2</v>
      </c>
      <c r="L89" s="13">
        <v>1</v>
      </c>
      <c r="M89" s="16">
        <f t="shared" si="19"/>
        <v>14.668187148905925</v>
      </c>
    </row>
    <row r="90" spans="1:14" x14ac:dyDescent="0.2">
      <c r="A90">
        <v>88</v>
      </c>
      <c r="B90" s="11">
        <v>0.98499999999999999</v>
      </c>
      <c r="C90" s="12">
        <f t="shared" si="16"/>
        <v>4.9760896360686611E-2</v>
      </c>
      <c r="D90" s="13">
        <f t="shared" si="14"/>
        <v>2.4255000000000004</v>
      </c>
      <c r="E90" s="16">
        <f t="shared" si="17"/>
        <v>27.968866929176944</v>
      </c>
      <c r="F90" s="11">
        <v>0.98499999999999999</v>
      </c>
      <c r="G90" s="12">
        <f t="shared" si="12"/>
        <v>4.6487153179062525E-2</v>
      </c>
      <c r="H90" s="13">
        <f t="shared" si="15"/>
        <v>1.7640000000000002</v>
      </c>
      <c r="I90" s="16">
        <f t="shared" si="18"/>
        <v>19.161718200684817</v>
      </c>
      <c r="J90" s="11">
        <v>0.98761261596599936</v>
      </c>
      <c r="K90" s="12">
        <f t="shared" si="13"/>
        <v>6.8281172655513575E-2</v>
      </c>
      <c r="L90" s="13">
        <v>1</v>
      </c>
      <c r="M90" s="16">
        <f t="shared" si="19"/>
        <v>14.736468321561439</v>
      </c>
    </row>
    <row r="91" spans="1:14" x14ac:dyDescent="0.2">
      <c r="A91">
        <v>89</v>
      </c>
      <c r="B91" s="11">
        <v>0.98499999999999999</v>
      </c>
      <c r="C91" s="12">
        <f t="shared" si="16"/>
        <v>4.9014482915276311E-2</v>
      </c>
      <c r="D91" s="13">
        <f t="shared" si="14"/>
        <v>2.4255000000000004</v>
      </c>
      <c r="E91" s="16">
        <f t="shared" si="17"/>
        <v>28.087751557487945</v>
      </c>
      <c r="F91" s="11">
        <v>0.98499999999999999</v>
      </c>
      <c r="G91" s="12">
        <f t="shared" si="12"/>
        <v>4.5789845881376585E-2</v>
      </c>
      <c r="H91" s="13">
        <f t="shared" si="15"/>
        <v>1.7640000000000002</v>
      </c>
      <c r="I91" s="16">
        <f t="shared" si="18"/>
        <v>19.242491488819564</v>
      </c>
      <c r="J91" s="11">
        <v>0.98761261596599936</v>
      </c>
      <c r="K91" s="12">
        <f t="shared" si="13"/>
        <v>6.7435347547537827E-2</v>
      </c>
      <c r="L91" s="13">
        <v>1</v>
      </c>
      <c r="M91" s="16">
        <f t="shared" si="19"/>
        <v>14.803903669108976</v>
      </c>
    </row>
    <row r="92" spans="1:14" x14ac:dyDescent="0.2">
      <c r="A92" s="18">
        <v>90</v>
      </c>
      <c r="B92" s="11">
        <v>0.98499999999999999</v>
      </c>
      <c r="C92" s="15">
        <f t="shared" si="16"/>
        <v>4.8279265671547167E-2</v>
      </c>
      <c r="D92" s="13">
        <f t="shared" si="14"/>
        <v>2.4255000000000004</v>
      </c>
      <c r="E92" s="14">
        <f t="shared" si="17"/>
        <v>28.204852916374282</v>
      </c>
      <c r="F92" s="11">
        <v>0.98499999999999999</v>
      </c>
      <c r="G92" s="15">
        <f t="shared" si="12"/>
        <v>4.5102998193155934E-2</v>
      </c>
      <c r="H92" s="13">
        <f t="shared" si="15"/>
        <v>1.7640000000000002</v>
      </c>
      <c r="I92" s="14">
        <f t="shared" si="18"/>
        <v>19.322053177632291</v>
      </c>
      <c r="J92" s="11">
        <v>0.98761261596599936</v>
      </c>
      <c r="K92" s="15">
        <f t="shared" si="13"/>
        <v>6.6600000000000173E-2</v>
      </c>
      <c r="L92" s="13">
        <v>1</v>
      </c>
      <c r="M92" s="14">
        <f t="shared" si="19"/>
        <v>14.870503669108976</v>
      </c>
      <c r="N92" s="26"/>
    </row>
    <row r="93" spans="1:14" x14ac:dyDescent="0.2">
      <c r="A93">
        <v>91</v>
      </c>
      <c r="B93" s="11">
        <v>0.99</v>
      </c>
      <c r="C93" s="12">
        <f t="shared" si="16"/>
        <v>4.7796473014831697E-2</v>
      </c>
      <c r="D93" s="13">
        <f>D92*1.05</f>
        <v>2.5467750000000007</v>
      </c>
      <c r="E93" s="16">
        <f t="shared" si="17"/>
        <v>28.32657977893663</v>
      </c>
      <c r="F93" s="11">
        <v>0.99</v>
      </c>
      <c r="G93" s="12">
        <f t="shared" ref="G93:G156" si="20">F93*G92</f>
        <v>4.4651968211224372E-2</v>
      </c>
      <c r="H93" s="13">
        <f>H92*1.05</f>
        <v>1.8522000000000003</v>
      </c>
      <c r="I93" s="16">
        <f t="shared" si="18"/>
        <v>19.404757553153122</v>
      </c>
      <c r="J93" s="11">
        <v>0.99</v>
      </c>
      <c r="K93" s="12">
        <f t="shared" ref="K93:K156" si="21">J93*K92</f>
        <v>6.5934000000000173E-2</v>
      </c>
      <c r="L93" s="13">
        <v>1</v>
      </c>
      <c r="M93" s="16">
        <f t="shared" si="19"/>
        <v>14.936437669108976</v>
      </c>
      <c r="N93" t="s">
        <v>173</v>
      </c>
    </row>
    <row r="94" spans="1:14" x14ac:dyDescent="0.2">
      <c r="A94">
        <v>92</v>
      </c>
      <c r="B94" s="11">
        <v>0.99</v>
      </c>
      <c r="C94" s="12">
        <f t="shared" si="16"/>
        <v>4.7318508284683383E-2</v>
      </c>
      <c r="D94" s="13">
        <f t="shared" si="14"/>
        <v>2.5467750000000007</v>
      </c>
      <c r="E94" s="16">
        <f t="shared" si="17"/>
        <v>28.447089372873354</v>
      </c>
      <c r="F94" s="11">
        <v>0.99</v>
      </c>
      <c r="G94" s="12">
        <f t="shared" si="20"/>
        <v>4.420544852911213E-2</v>
      </c>
      <c r="H94" s="13">
        <f t="shared" si="15"/>
        <v>1.8522000000000003</v>
      </c>
      <c r="I94" s="16">
        <f t="shared" si="18"/>
        <v>19.486634884918743</v>
      </c>
      <c r="J94" s="11">
        <v>0.99</v>
      </c>
      <c r="K94" s="12">
        <f t="shared" si="21"/>
        <v>6.5274660000000165E-2</v>
      </c>
      <c r="L94" s="13">
        <v>1</v>
      </c>
      <c r="M94" s="16">
        <f t="shared" si="19"/>
        <v>15.001712329108976</v>
      </c>
    </row>
    <row r="95" spans="1:14" x14ac:dyDescent="0.2">
      <c r="A95">
        <v>93</v>
      </c>
      <c r="B95" s="11">
        <v>0.99</v>
      </c>
      <c r="C95" s="12">
        <f t="shared" si="16"/>
        <v>4.6845323201836549E-2</v>
      </c>
      <c r="D95" s="13">
        <f t="shared" si="14"/>
        <v>2.5467750000000007</v>
      </c>
      <c r="E95" s="16">
        <f t="shared" si="17"/>
        <v>28.566393870870712</v>
      </c>
      <c r="F95" s="11">
        <v>0.99</v>
      </c>
      <c r="G95" s="12">
        <f t="shared" si="20"/>
        <v>4.3763394043821006E-2</v>
      </c>
      <c r="H95" s="13">
        <f t="shared" si="15"/>
        <v>1.8522000000000003</v>
      </c>
      <c r="I95" s="16">
        <f t="shared" si="18"/>
        <v>19.567693443366707</v>
      </c>
      <c r="J95" s="11">
        <v>0.99</v>
      </c>
      <c r="K95" s="12">
        <f t="shared" si="21"/>
        <v>6.4621913400000161E-2</v>
      </c>
      <c r="L95" s="13">
        <v>1</v>
      </c>
      <c r="M95" s="16">
        <f t="shared" si="19"/>
        <v>15.066334242508976</v>
      </c>
    </row>
    <row r="96" spans="1:14" x14ac:dyDescent="0.2">
      <c r="A96">
        <v>94</v>
      </c>
      <c r="B96" s="11">
        <v>0.99</v>
      </c>
      <c r="C96" s="12">
        <f t="shared" si="16"/>
        <v>4.6376869969818185E-2</v>
      </c>
      <c r="D96" s="13">
        <f t="shared" si="14"/>
        <v>2.5467750000000007</v>
      </c>
      <c r="E96" s="16">
        <f t="shared" si="17"/>
        <v>28.684505323888096</v>
      </c>
      <c r="F96" s="11">
        <v>0.99</v>
      </c>
      <c r="G96" s="12">
        <f t="shared" si="20"/>
        <v>4.3325760103382793E-2</v>
      </c>
      <c r="H96" s="13">
        <f t="shared" si="15"/>
        <v>1.8522000000000003</v>
      </c>
      <c r="I96" s="16">
        <f t="shared" si="18"/>
        <v>19.647941416230193</v>
      </c>
      <c r="J96" s="11">
        <v>0.99</v>
      </c>
      <c r="K96" s="12">
        <f t="shared" si="21"/>
        <v>6.3975694266000152E-2</v>
      </c>
      <c r="L96" s="13">
        <v>1</v>
      </c>
      <c r="M96" s="16">
        <f t="shared" si="19"/>
        <v>15.130309936774976</v>
      </c>
    </row>
    <row r="97" spans="1:13" x14ac:dyDescent="0.2">
      <c r="A97">
        <v>95</v>
      </c>
      <c r="B97" s="11">
        <v>0.99</v>
      </c>
      <c r="C97" s="12">
        <f t="shared" si="16"/>
        <v>4.5913101270120001E-2</v>
      </c>
      <c r="D97" s="13">
        <f t="shared" si="14"/>
        <v>2.5467750000000007</v>
      </c>
      <c r="E97" s="16">
        <f t="shared" si="17"/>
        <v>28.801435662375308</v>
      </c>
      <c r="F97" s="11">
        <v>0.99</v>
      </c>
      <c r="G97" s="12">
        <f t="shared" si="20"/>
        <v>4.2892502502348967E-2</v>
      </c>
      <c r="H97" s="13">
        <f t="shared" si="15"/>
        <v>1.8522000000000003</v>
      </c>
      <c r="I97" s="16">
        <f t="shared" si="18"/>
        <v>19.727386909365045</v>
      </c>
      <c r="J97" s="11">
        <v>0.99</v>
      </c>
      <c r="K97" s="12">
        <f t="shared" si="21"/>
        <v>6.3335937323340155E-2</v>
      </c>
      <c r="L97" s="13">
        <v>1</v>
      </c>
      <c r="M97" s="16">
        <f t="shared" si="19"/>
        <v>15.193645874098316</v>
      </c>
    </row>
    <row r="98" spans="1:13" x14ac:dyDescent="0.2">
      <c r="A98">
        <v>96</v>
      </c>
      <c r="B98" s="11">
        <v>0.99</v>
      </c>
      <c r="C98" s="12">
        <f t="shared" si="16"/>
        <v>4.5453970257418798E-2</v>
      </c>
      <c r="D98" s="13">
        <f t="shared" si="14"/>
        <v>2.5467750000000007</v>
      </c>
      <c r="E98" s="16">
        <f t="shared" si="17"/>
        <v>28.917196697477646</v>
      </c>
      <c r="F98" s="11">
        <v>0.99</v>
      </c>
      <c r="G98" s="12">
        <f t="shared" si="20"/>
        <v>4.246357747732548E-2</v>
      </c>
      <c r="H98" s="13">
        <f t="shared" si="15"/>
        <v>1.8522000000000003</v>
      </c>
      <c r="I98" s="16">
        <f t="shared" si="18"/>
        <v>19.806037947568548</v>
      </c>
      <c r="J98" s="11">
        <v>0.99</v>
      </c>
      <c r="K98" s="12">
        <f t="shared" si="21"/>
        <v>6.2702577950106753E-2</v>
      </c>
      <c r="L98" s="13">
        <v>1</v>
      </c>
      <c r="M98" s="16">
        <f t="shared" si="19"/>
        <v>15.256348452048423</v>
      </c>
    </row>
    <row r="99" spans="1:13" x14ac:dyDescent="0.2">
      <c r="A99">
        <v>97</v>
      </c>
      <c r="B99" s="11">
        <v>0.99</v>
      </c>
      <c r="C99" s="12">
        <f t="shared" si="16"/>
        <v>4.4999430554844608E-2</v>
      </c>
      <c r="D99" s="13">
        <f t="shared" ref="D99:D162" si="22">D98</f>
        <v>2.5467750000000007</v>
      </c>
      <c r="E99" s="16">
        <f t="shared" si="17"/>
        <v>29.031800122228962</v>
      </c>
      <c r="F99" s="11">
        <v>0.99</v>
      </c>
      <c r="G99" s="12">
        <f t="shared" si="20"/>
        <v>4.2038941702552228E-2</v>
      </c>
      <c r="H99" s="13">
        <f t="shared" ref="H99:H162" si="23">H98</f>
        <v>1.8522000000000003</v>
      </c>
      <c r="I99" s="16">
        <f t="shared" si="18"/>
        <v>19.883902475390016</v>
      </c>
      <c r="J99" s="11">
        <v>0.99</v>
      </c>
      <c r="K99" s="12">
        <f t="shared" si="21"/>
        <v>6.2075552170605681E-2</v>
      </c>
      <c r="L99" s="13">
        <v>1</v>
      </c>
      <c r="M99" s="16">
        <f t="shared" si="19"/>
        <v>15.318424004219029</v>
      </c>
    </row>
    <row r="100" spans="1:13" x14ac:dyDescent="0.2">
      <c r="A100">
        <v>98</v>
      </c>
      <c r="B100" s="11">
        <v>0.99</v>
      </c>
      <c r="C100" s="12">
        <f t="shared" si="16"/>
        <v>4.4549436249296158E-2</v>
      </c>
      <c r="D100" s="13">
        <f t="shared" si="22"/>
        <v>2.5467750000000007</v>
      </c>
      <c r="E100" s="16">
        <f t="shared" si="17"/>
        <v>29.145257512732762</v>
      </c>
      <c r="F100" s="11">
        <v>0.99</v>
      </c>
      <c r="G100" s="12">
        <f t="shared" si="20"/>
        <v>4.1618552285526703E-2</v>
      </c>
      <c r="H100" s="13">
        <f t="shared" si="23"/>
        <v>1.8522000000000003</v>
      </c>
      <c r="I100" s="16">
        <f t="shared" si="18"/>
        <v>19.960988357933267</v>
      </c>
      <c r="J100" s="11">
        <v>0.99</v>
      </c>
      <c r="K100" s="12">
        <f t="shared" si="21"/>
        <v>6.1454796648899628E-2</v>
      </c>
      <c r="L100" s="13">
        <v>1</v>
      </c>
      <c r="M100" s="16">
        <f t="shared" si="19"/>
        <v>15.379878800867928</v>
      </c>
    </row>
    <row r="101" spans="1:13" x14ac:dyDescent="0.2">
      <c r="A101">
        <v>99</v>
      </c>
      <c r="B101" s="11">
        <v>0.99</v>
      </c>
      <c r="C101" s="12">
        <f t="shared" si="16"/>
        <v>4.4103941886803194E-2</v>
      </c>
      <c r="D101" s="13">
        <f t="shared" si="22"/>
        <v>2.5467750000000007</v>
      </c>
      <c r="E101" s="16">
        <f t="shared" si="17"/>
        <v>29.257580329331525</v>
      </c>
      <c r="F101" s="11">
        <v>0.99</v>
      </c>
      <c r="G101" s="12">
        <f t="shared" si="20"/>
        <v>4.1202366762671437E-2</v>
      </c>
      <c r="H101" s="13">
        <f t="shared" si="23"/>
        <v>1.8522000000000003</v>
      </c>
      <c r="I101" s="16">
        <f t="shared" si="18"/>
        <v>20.037303381651089</v>
      </c>
      <c r="J101" s="11">
        <v>0.99</v>
      </c>
      <c r="K101" s="12">
        <f t="shared" si="21"/>
        <v>6.0840248682410628E-2</v>
      </c>
      <c r="L101" s="13">
        <v>1</v>
      </c>
      <c r="M101" s="16">
        <f t="shared" si="19"/>
        <v>15.440719049550339</v>
      </c>
    </row>
    <row r="102" spans="1:13" x14ac:dyDescent="0.2">
      <c r="A102">
        <v>100</v>
      </c>
      <c r="B102" s="11">
        <v>0.99</v>
      </c>
      <c r="C102" s="12">
        <f t="shared" si="16"/>
        <v>4.3662902467935159E-2</v>
      </c>
      <c r="D102" s="13">
        <f t="shared" si="22"/>
        <v>2.5467750000000007</v>
      </c>
      <c r="E102" s="16">
        <f t="shared" si="17"/>
        <v>29.3687799177643</v>
      </c>
      <c r="F102" s="11">
        <v>0.99</v>
      </c>
      <c r="G102" s="12">
        <f t="shared" si="20"/>
        <v>4.0790343095044722E-2</v>
      </c>
      <c r="H102" s="13">
        <f t="shared" si="23"/>
        <v>1.8522000000000003</v>
      </c>
      <c r="I102" s="16">
        <f t="shared" si="18"/>
        <v>20.112855255131731</v>
      </c>
      <c r="J102" s="11">
        <v>0.99</v>
      </c>
      <c r="K102" s="12">
        <f t="shared" si="21"/>
        <v>6.0231846195586518E-2</v>
      </c>
      <c r="L102" s="13">
        <v>1</v>
      </c>
      <c r="M102" s="16">
        <f t="shared" si="19"/>
        <v>15.500950895745925</v>
      </c>
    </row>
    <row r="103" spans="1:13" x14ac:dyDescent="0.2">
      <c r="A103">
        <v>101</v>
      </c>
      <c r="B103" s="11">
        <v>0.99</v>
      </c>
      <c r="C103" s="12">
        <f t="shared" si="16"/>
        <v>4.322627344325581E-2</v>
      </c>
      <c r="D103" s="13">
        <f t="shared" si="22"/>
        <v>2.5467750000000007</v>
      </c>
      <c r="E103" s="16">
        <f t="shared" si="17"/>
        <v>29.47886751031275</v>
      </c>
      <c r="F103" s="11">
        <v>0.99</v>
      </c>
      <c r="G103" s="12">
        <f t="shared" si="20"/>
        <v>4.0382439664094272E-2</v>
      </c>
      <c r="H103" s="13">
        <f t="shared" si="23"/>
        <v>1.8522000000000003</v>
      </c>
      <c r="I103" s="16">
        <f t="shared" si="18"/>
        <v>20.187651609877566</v>
      </c>
      <c r="J103" s="11">
        <v>0.99</v>
      </c>
      <c r="K103" s="12">
        <f t="shared" si="21"/>
        <v>5.9629527733630651E-2</v>
      </c>
      <c r="L103" s="13">
        <v>1</v>
      </c>
      <c r="M103" s="16">
        <f t="shared" si="19"/>
        <v>15.560580423479555</v>
      </c>
    </row>
    <row r="104" spans="1:13" x14ac:dyDescent="0.2">
      <c r="A104">
        <v>102</v>
      </c>
      <c r="B104" s="11">
        <v>0.99</v>
      </c>
      <c r="C104" s="12">
        <f t="shared" si="16"/>
        <v>4.279401070882325E-2</v>
      </c>
      <c r="D104" s="13">
        <f t="shared" si="22"/>
        <v>2.5467750000000007</v>
      </c>
      <c r="E104" s="16">
        <f t="shared" si="17"/>
        <v>29.587854226935711</v>
      </c>
      <c r="F104" s="11">
        <v>0.99</v>
      </c>
      <c r="G104" s="12">
        <f t="shared" si="20"/>
        <v>3.9978615267453325E-2</v>
      </c>
      <c r="H104" s="13">
        <f t="shared" si="23"/>
        <v>1.8522000000000003</v>
      </c>
      <c r="I104" s="16">
        <f t="shared" si="18"/>
        <v>20.261700001075944</v>
      </c>
      <c r="J104" s="11">
        <v>0.99</v>
      </c>
      <c r="K104" s="12">
        <f t="shared" si="21"/>
        <v>5.9033232456294341E-2</v>
      </c>
      <c r="L104" s="13">
        <v>1</v>
      </c>
      <c r="M104" s="16">
        <f t="shared" si="19"/>
        <v>15.619613655935849</v>
      </c>
    </row>
    <row r="105" spans="1:13" x14ac:dyDescent="0.2">
      <c r="A105">
        <v>103</v>
      </c>
      <c r="B105" s="11">
        <v>0.99</v>
      </c>
      <c r="C105" s="12">
        <f t="shared" si="16"/>
        <v>4.2366070601735015E-2</v>
      </c>
      <c r="D105" s="13">
        <f t="shared" si="22"/>
        <v>2.5467750000000007</v>
      </c>
      <c r="E105" s="16">
        <f t="shared" si="17"/>
        <v>29.695751076392444</v>
      </c>
      <c r="F105" s="11">
        <v>0.99</v>
      </c>
      <c r="G105" s="12">
        <f t="shared" si="20"/>
        <v>3.9578829114778794E-2</v>
      </c>
      <c r="H105" s="13">
        <f t="shared" si="23"/>
        <v>1.8522000000000003</v>
      </c>
      <c r="I105" s="16">
        <f t="shared" si="18"/>
        <v>20.335007908362336</v>
      </c>
      <c r="J105" s="11">
        <v>0.99</v>
      </c>
      <c r="K105" s="12">
        <f t="shared" si="21"/>
        <v>5.8442900131731396E-2</v>
      </c>
      <c r="L105" s="13">
        <v>1</v>
      </c>
      <c r="M105" s="16">
        <f t="shared" si="19"/>
        <v>15.678056556067581</v>
      </c>
    </row>
    <row r="106" spans="1:13" x14ac:dyDescent="0.2">
      <c r="A106">
        <v>104</v>
      </c>
      <c r="B106" s="11">
        <v>0.99</v>
      </c>
      <c r="C106" s="12">
        <f t="shared" si="16"/>
        <v>4.1942409895717667E-2</v>
      </c>
      <c r="D106" s="13">
        <f t="shared" si="22"/>
        <v>2.5467750000000007</v>
      </c>
      <c r="E106" s="16">
        <f t="shared" si="17"/>
        <v>29.802568957354609</v>
      </c>
      <c r="F106" s="11">
        <v>0.99</v>
      </c>
      <c r="G106" s="12">
        <f t="shared" si="20"/>
        <v>3.9183040823631006E-2</v>
      </c>
      <c r="H106" s="13">
        <f t="shared" si="23"/>
        <v>1.8522000000000003</v>
      </c>
      <c r="I106" s="16">
        <f t="shared" si="18"/>
        <v>20.407582736575865</v>
      </c>
      <c r="J106" s="11">
        <v>0.99</v>
      </c>
      <c r="K106" s="12">
        <f t="shared" si="21"/>
        <v>5.7858471130414084E-2</v>
      </c>
      <c r="L106" s="13">
        <v>1</v>
      </c>
      <c r="M106" s="16">
        <f t="shared" si="19"/>
        <v>15.735915027197995</v>
      </c>
    </row>
    <row r="107" spans="1:13" x14ac:dyDescent="0.2">
      <c r="A107">
        <v>105</v>
      </c>
      <c r="B107" s="11">
        <v>0.99</v>
      </c>
      <c r="C107" s="12">
        <f t="shared" si="16"/>
        <v>4.1522985796760489E-2</v>
      </c>
      <c r="D107" s="13">
        <f t="shared" si="22"/>
        <v>2.5467750000000007</v>
      </c>
      <c r="E107" s="16">
        <f t="shared" si="17"/>
        <v>29.908318659507152</v>
      </c>
      <c r="F107" s="11">
        <v>0.99</v>
      </c>
      <c r="G107" s="12">
        <f t="shared" si="20"/>
        <v>3.8791210415394697E-2</v>
      </c>
      <c r="H107" s="13">
        <f t="shared" si="23"/>
        <v>1.8522000000000003</v>
      </c>
      <c r="I107" s="16">
        <f t="shared" si="18"/>
        <v>20.479431816507258</v>
      </c>
      <c r="J107" s="11">
        <v>0.99</v>
      </c>
      <c r="K107" s="12">
        <f t="shared" si="21"/>
        <v>5.7279886419109943E-2</v>
      </c>
      <c r="L107" s="13">
        <v>1</v>
      </c>
      <c r="M107" s="16">
        <f t="shared" si="19"/>
        <v>15.793194913617105</v>
      </c>
    </row>
    <row r="108" spans="1:13" x14ac:dyDescent="0.2">
      <c r="A108">
        <v>106</v>
      </c>
      <c r="B108" s="11">
        <v>0.99</v>
      </c>
      <c r="C108" s="12">
        <f t="shared" si="16"/>
        <v>4.1107755938792886E-2</v>
      </c>
      <c r="D108" s="13">
        <f t="shared" si="22"/>
        <v>2.5467750000000007</v>
      </c>
      <c r="E108" s="16">
        <f t="shared" si="17"/>
        <v>30.013010864638172</v>
      </c>
      <c r="F108" s="11">
        <v>0.99</v>
      </c>
      <c r="G108" s="12">
        <f t="shared" si="20"/>
        <v>3.8403298311240751E-2</v>
      </c>
      <c r="H108" s="13">
        <f t="shared" si="23"/>
        <v>1.8522000000000003</v>
      </c>
      <c r="I108" s="16">
        <f t="shared" si="18"/>
        <v>20.550562405639337</v>
      </c>
      <c r="J108" s="11">
        <v>0.99</v>
      </c>
      <c r="K108" s="12">
        <f t="shared" si="21"/>
        <v>5.6707087554918843E-2</v>
      </c>
      <c r="L108" s="13">
        <v>1</v>
      </c>
      <c r="M108" s="16">
        <f t="shared" si="19"/>
        <v>15.849902001172024</v>
      </c>
    </row>
    <row r="109" spans="1:13" x14ac:dyDescent="0.2">
      <c r="A109">
        <v>107</v>
      </c>
      <c r="B109" s="11">
        <v>0.99</v>
      </c>
      <c r="C109" s="12">
        <f t="shared" si="16"/>
        <v>4.0696678379404959E-2</v>
      </c>
      <c r="D109" s="13">
        <f t="shared" si="22"/>
        <v>2.5467750000000007</v>
      </c>
      <c r="E109" s="16">
        <f t="shared" si="17"/>
        <v>30.11665614771788</v>
      </c>
      <c r="F109" s="11">
        <v>0.99</v>
      </c>
      <c r="G109" s="12">
        <f t="shared" si="20"/>
        <v>3.801926532812834E-2</v>
      </c>
      <c r="H109" s="13">
        <f t="shared" si="23"/>
        <v>1.8522000000000003</v>
      </c>
      <c r="I109" s="16">
        <f t="shared" si="18"/>
        <v>20.620981688880097</v>
      </c>
      <c r="J109" s="11">
        <v>0.99</v>
      </c>
      <c r="K109" s="12">
        <f t="shared" si="21"/>
        <v>5.6140016679369652E-2</v>
      </c>
      <c r="L109" s="13">
        <v>1</v>
      </c>
      <c r="M109" s="16">
        <f t="shared" si="19"/>
        <v>15.906042017851394</v>
      </c>
    </row>
    <row r="110" spans="1:13" x14ac:dyDescent="0.2">
      <c r="A110">
        <v>108</v>
      </c>
      <c r="B110" s="11">
        <v>0.99</v>
      </c>
      <c r="C110" s="12">
        <f t="shared" si="16"/>
        <v>4.0289711595610907E-2</v>
      </c>
      <c r="D110" s="13">
        <f t="shared" si="22"/>
        <v>2.5467750000000007</v>
      </c>
      <c r="E110" s="16">
        <f t="shared" si="17"/>
        <v>30.219264977966791</v>
      </c>
      <c r="F110" s="11">
        <v>0.99</v>
      </c>
      <c r="G110" s="12">
        <f t="shared" si="20"/>
        <v>3.7639072674847056E-2</v>
      </c>
      <c r="H110" s="13">
        <f t="shared" si="23"/>
        <v>1.8522000000000003</v>
      </c>
      <c r="I110" s="16">
        <f t="shared" si="18"/>
        <v>20.690696779288448</v>
      </c>
      <c r="J110" s="11">
        <v>0.99</v>
      </c>
      <c r="K110" s="12">
        <f t="shared" si="21"/>
        <v>5.5578616512575951E-2</v>
      </c>
      <c r="L110" s="13">
        <v>1</v>
      </c>
      <c r="M110" s="16">
        <f t="shared" si="19"/>
        <v>15.961620634363971</v>
      </c>
    </row>
    <row r="111" spans="1:13" x14ac:dyDescent="0.2">
      <c r="A111">
        <v>109</v>
      </c>
      <c r="B111" s="11">
        <v>0.99</v>
      </c>
      <c r="C111" s="12">
        <f t="shared" si="16"/>
        <v>3.9886814479654795E-2</v>
      </c>
      <c r="D111" s="13">
        <f t="shared" si="22"/>
        <v>2.5467750000000007</v>
      </c>
      <c r="E111" s="16">
        <f t="shared" si="17"/>
        <v>30.320847719913214</v>
      </c>
      <c r="F111" s="11">
        <v>0.99</v>
      </c>
      <c r="G111" s="12">
        <f t="shared" si="20"/>
        <v>3.7262681948098585E-2</v>
      </c>
      <c r="H111" s="13">
        <f t="shared" si="23"/>
        <v>1.8522000000000003</v>
      </c>
      <c r="I111" s="16">
        <f t="shared" si="18"/>
        <v>20.759714718792715</v>
      </c>
      <c r="J111" s="11">
        <v>0.99</v>
      </c>
      <c r="K111" s="12">
        <f t="shared" si="21"/>
        <v>5.5022830347450188E-2</v>
      </c>
      <c r="L111" s="13">
        <v>1</v>
      </c>
      <c r="M111" s="16">
        <f t="shared" si="19"/>
        <v>16.016643464711422</v>
      </c>
    </row>
    <row r="112" spans="1:13" x14ac:dyDescent="0.2">
      <c r="A112">
        <v>110</v>
      </c>
      <c r="B112" s="11">
        <v>0.99</v>
      </c>
      <c r="C112" s="12">
        <f t="shared" si="16"/>
        <v>3.9487946334858248E-2</v>
      </c>
      <c r="D112" s="13">
        <f t="shared" si="22"/>
        <v>2.5467750000000007</v>
      </c>
      <c r="E112" s="16">
        <f t="shared" si="17"/>
        <v>30.421414634440172</v>
      </c>
      <c r="F112" s="11">
        <v>0.99</v>
      </c>
      <c r="G112" s="12">
        <f t="shared" si="20"/>
        <v>3.6890055128617601E-2</v>
      </c>
      <c r="H112" s="13">
        <f t="shared" si="23"/>
        <v>1.8522000000000003</v>
      </c>
      <c r="I112" s="16">
        <f t="shared" si="18"/>
        <v>20.828042478901942</v>
      </c>
      <c r="J112" s="11">
        <v>0.99</v>
      </c>
      <c r="K112" s="12">
        <f t="shared" si="21"/>
        <v>5.4472602043975686E-2</v>
      </c>
      <c r="L112" s="13">
        <v>1</v>
      </c>
      <c r="M112" s="16">
        <f t="shared" si="19"/>
        <v>16.071116066755398</v>
      </c>
    </row>
    <row r="113" spans="1:13" x14ac:dyDescent="0.2">
      <c r="A113">
        <v>111</v>
      </c>
      <c r="B113" s="11">
        <v>0.99</v>
      </c>
      <c r="C113" s="12">
        <f t="shared" si="16"/>
        <v>3.9093066871509666E-2</v>
      </c>
      <c r="D113" s="13">
        <f t="shared" si="22"/>
        <v>2.5467750000000007</v>
      </c>
      <c r="E113" s="16">
        <f t="shared" si="17"/>
        <v>30.520975879821862</v>
      </c>
      <c r="F113" s="11">
        <v>0.99</v>
      </c>
      <c r="G113" s="12">
        <f t="shared" si="20"/>
        <v>3.6521154577331426E-2</v>
      </c>
      <c r="H113" s="13">
        <f t="shared" si="23"/>
        <v>1.8522000000000003</v>
      </c>
      <c r="I113" s="16">
        <f t="shared" si="18"/>
        <v>20.895686961410075</v>
      </c>
      <c r="J113" s="11">
        <v>0.99</v>
      </c>
      <c r="K113" s="12">
        <f t="shared" si="21"/>
        <v>5.392787602353593E-2</v>
      </c>
      <c r="L113" s="13">
        <v>1</v>
      </c>
      <c r="M113" s="16">
        <f t="shared" si="19"/>
        <v>16.125043942778934</v>
      </c>
    </row>
    <row r="114" spans="1:13" x14ac:dyDescent="0.2">
      <c r="A114">
        <v>112</v>
      </c>
      <c r="B114" s="11">
        <v>0.99</v>
      </c>
      <c r="C114" s="12">
        <f t="shared" si="16"/>
        <v>3.8702136202794571E-2</v>
      </c>
      <c r="D114" s="13">
        <f t="shared" si="22"/>
        <v>2.5467750000000007</v>
      </c>
      <c r="E114" s="16">
        <f t="shared" si="17"/>
        <v>30.619541512749734</v>
      </c>
      <c r="F114" s="11">
        <v>0.99</v>
      </c>
      <c r="G114" s="12">
        <f t="shared" si="20"/>
        <v>3.6155943031558113E-2</v>
      </c>
      <c r="H114" s="13">
        <f t="shared" si="23"/>
        <v>1.8522000000000003</v>
      </c>
      <c r="I114" s="16">
        <f t="shared" si="18"/>
        <v>20.962654999093125</v>
      </c>
      <c r="J114" s="11">
        <v>0.99</v>
      </c>
      <c r="K114" s="12">
        <f t="shared" si="21"/>
        <v>5.3388597263300572E-2</v>
      </c>
      <c r="L114" s="13">
        <v>1</v>
      </c>
      <c r="M114" s="16">
        <f t="shared" si="19"/>
        <v>16.178432540042234</v>
      </c>
    </row>
    <row r="115" spans="1:13" x14ac:dyDescent="0.2">
      <c r="A115">
        <v>113</v>
      </c>
      <c r="B115" s="11">
        <v>0.99</v>
      </c>
      <c r="C115" s="12">
        <f t="shared" si="16"/>
        <v>3.8315114840766627E-2</v>
      </c>
      <c r="D115" s="13">
        <f t="shared" si="22"/>
        <v>2.5467750000000007</v>
      </c>
      <c r="E115" s="16">
        <f t="shared" si="17"/>
        <v>30.717121489348326</v>
      </c>
      <c r="F115" s="11">
        <v>0.99</v>
      </c>
      <c r="G115" s="12">
        <f t="shared" si="20"/>
        <v>3.5794383601242534E-2</v>
      </c>
      <c r="H115" s="13">
        <f t="shared" si="23"/>
        <v>1.8522000000000003</v>
      </c>
      <c r="I115" s="16">
        <f t="shared" si="18"/>
        <v>21.028953356399345</v>
      </c>
      <c r="J115" s="11">
        <v>0.99</v>
      </c>
      <c r="K115" s="12">
        <f t="shared" si="21"/>
        <v>5.2854711290667565E-2</v>
      </c>
      <c r="L115" s="13">
        <v>1</v>
      </c>
      <c r="M115" s="16">
        <f t="shared" si="19"/>
        <v>16.231287251332901</v>
      </c>
    </row>
    <row r="116" spans="1:13" x14ac:dyDescent="0.2">
      <c r="A116">
        <v>114</v>
      </c>
      <c r="B116" s="11">
        <v>0.99</v>
      </c>
      <c r="C116" s="12">
        <f t="shared" si="16"/>
        <v>3.7931963692358961E-2</v>
      </c>
      <c r="D116" s="13">
        <f t="shared" si="22"/>
        <v>2.5467750000000007</v>
      </c>
      <c r="E116" s="16">
        <f t="shared" si="17"/>
        <v>30.813725666180932</v>
      </c>
      <c r="F116" s="11">
        <v>0.99</v>
      </c>
      <c r="G116" s="12">
        <f t="shared" si="20"/>
        <v>3.5436439765230109E-2</v>
      </c>
      <c r="H116" s="13">
        <f t="shared" si="23"/>
        <v>1.8522000000000003</v>
      </c>
      <c r="I116" s="16">
        <f t="shared" si="18"/>
        <v>21.094588730132504</v>
      </c>
      <c r="J116" s="11">
        <v>0.99</v>
      </c>
      <c r="K116" s="12">
        <f t="shared" si="21"/>
        <v>5.2326164177760891E-2</v>
      </c>
      <c r="L116" s="13">
        <v>1</v>
      </c>
      <c r="M116" s="16">
        <f t="shared" si="19"/>
        <v>16.283613415510661</v>
      </c>
    </row>
    <row r="117" spans="1:13" x14ac:dyDescent="0.2">
      <c r="A117">
        <v>115</v>
      </c>
      <c r="B117" s="11">
        <v>0.99</v>
      </c>
      <c r="C117" s="12">
        <f t="shared" si="16"/>
        <v>3.7552644055435368E-2</v>
      </c>
      <c r="D117" s="13">
        <f t="shared" si="22"/>
        <v>2.5467750000000007</v>
      </c>
      <c r="E117" s="16">
        <f t="shared" si="17"/>
        <v>30.909363801245213</v>
      </c>
      <c r="F117" s="11">
        <v>0.99</v>
      </c>
      <c r="G117" s="12">
        <f t="shared" si="20"/>
        <v>3.5082075367577806E-2</v>
      </c>
      <c r="H117" s="13">
        <f t="shared" si="23"/>
        <v>1.8522000000000003</v>
      </c>
      <c r="I117" s="16">
        <f t="shared" si="18"/>
        <v>21.159567750128332</v>
      </c>
      <c r="J117" s="11">
        <v>0.99</v>
      </c>
      <c r="K117" s="12">
        <f t="shared" si="21"/>
        <v>5.1802902535983283E-2</v>
      </c>
      <c r="L117" s="13">
        <v>1</v>
      </c>
      <c r="M117" s="16">
        <f t="shared" si="19"/>
        <v>16.335416318046644</v>
      </c>
    </row>
    <row r="118" spans="1:13" x14ac:dyDescent="0.2">
      <c r="A118">
        <v>116</v>
      </c>
      <c r="B118" s="11">
        <v>0.99</v>
      </c>
      <c r="C118" s="12">
        <f t="shared" si="16"/>
        <v>3.7177117614881017E-2</v>
      </c>
      <c r="D118" s="13">
        <f t="shared" si="22"/>
        <v>2.5467750000000007</v>
      </c>
      <c r="E118" s="16">
        <f t="shared" si="17"/>
        <v>31.00404555495885</v>
      </c>
      <c r="F118" s="11">
        <v>0.99</v>
      </c>
      <c r="G118" s="12">
        <f t="shared" si="20"/>
        <v>3.473125461390203E-2</v>
      </c>
      <c r="H118" s="13">
        <f t="shared" si="23"/>
        <v>1.8522000000000003</v>
      </c>
      <c r="I118" s="16">
        <f t="shared" si="18"/>
        <v>21.223896979924202</v>
      </c>
      <c r="J118" s="11">
        <v>0.99</v>
      </c>
      <c r="K118" s="12">
        <f t="shared" si="21"/>
        <v>5.1284873510623448E-2</v>
      </c>
      <c r="L118" s="13">
        <v>1</v>
      </c>
      <c r="M118" s="16">
        <f t="shared" si="19"/>
        <v>16.386701191557268</v>
      </c>
    </row>
    <row r="119" spans="1:13" x14ac:dyDescent="0.2">
      <c r="A119">
        <v>117</v>
      </c>
      <c r="B119" s="11">
        <v>0.99</v>
      </c>
      <c r="C119" s="12">
        <f t="shared" si="16"/>
        <v>3.6805346438732206E-2</v>
      </c>
      <c r="D119" s="13">
        <f t="shared" si="22"/>
        <v>2.5467750000000007</v>
      </c>
      <c r="E119" s="16">
        <f t="shared" si="17"/>
        <v>31.097780491135353</v>
      </c>
      <c r="F119" s="11">
        <v>0.99</v>
      </c>
      <c r="G119" s="12">
        <f t="shared" si="20"/>
        <v>3.4383942067763011E-2</v>
      </c>
      <c r="H119" s="13">
        <f t="shared" si="23"/>
        <v>1.8522000000000003</v>
      </c>
      <c r="I119" s="16">
        <f t="shared" si="18"/>
        <v>21.287582917422114</v>
      </c>
      <c r="J119" s="11">
        <v>0.99</v>
      </c>
      <c r="K119" s="12">
        <f t="shared" si="21"/>
        <v>5.0772024775517212E-2</v>
      </c>
      <c r="L119" s="13">
        <v>1</v>
      </c>
      <c r="M119" s="16">
        <f t="shared" si="19"/>
        <v>16.437473216332787</v>
      </c>
    </row>
    <row r="120" spans="1:13" x14ac:dyDescent="0.2">
      <c r="A120">
        <v>118</v>
      </c>
      <c r="B120" s="11">
        <v>0.99</v>
      </c>
      <c r="C120" s="12">
        <f t="shared" si="16"/>
        <v>3.6437292974344886E-2</v>
      </c>
      <c r="D120" s="13">
        <f t="shared" si="22"/>
        <v>2.5467750000000007</v>
      </c>
      <c r="E120" s="16">
        <f t="shared" si="17"/>
        <v>31.190578077950089</v>
      </c>
      <c r="F120" s="11">
        <v>0.99</v>
      </c>
      <c r="G120" s="12">
        <f t="shared" si="20"/>
        <v>3.4040102647085381E-2</v>
      </c>
      <c r="H120" s="13">
        <f t="shared" si="23"/>
        <v>1.8522000000000003</v>
      </c>
      <c r="I120" s="16">
        <f t="shared" si="18"/>
        <v>21.350631995545044</v>
      </c>
      <c r="J120" s="11">
        <v>0.99</v>
      </c>
      <c r="K120" s="12">
        <f t="shared" si="21"/>
        <v>5.0264304527762038E-2</v>
      </c>
      <c r="L120" s="13">
        <v>1</v>
      </c>
      <c r="M120" s="16">
        <f t="shared" si="19"/>
        <v>16.487737520860549</v>
      </c>
    </row>
    <row r="121" spans="1:13" x14ac:dyDescent="0.2">
      <c r="A121">
        <v>119</v>
      </c>
      <c r="B121" s="11">
        <v>0.99</v>
      </c>
      <c r="C121" s="12">
        <f t="shared" si="16"/>
        <v>3.6072920044601435E-2</v>
      </c>
      <c r="D121" s="13">
        <f t="shared" si="22"/>
        <v>2.5467750000000007</v>
      </c>
      <c r="E121" s="16">
        <f t="shared" si="17"/>
        <v>31.282447688896678</v>
      </c>
      <c r="F121" s="11">
        <v>0.99</v>
      </c>
      <c r="G121" s="12">
        <f t="shared" si="20"/>
        <v>3.3699701620614524E-2</v>
      </c>
      <c r="H121" s="13">
        <f t="shared" si="23"/>
        <v>1.8522000000000003</v>
      </c>
      <c r="I121" s="16">
        <f t="shared" si="18"/>
        <v>21.413050582886747</v>
      </c>
      <c r="J121" s="11">
        <v>0.99</v>
      </c>
      <c r="K121" s="12">
        <f t="shared" si="21"/>
        <v>4.9761661482484419E-2</v>
      </c>
      <c r="L121" s="13">
        <v>1</v>
      </c>
      <c r="M121" s="16">
        <f t="shared" si="19"/>
        <v>16.537499182343034</v>
      </c>
    </row>
    <row r="122" spans="1:13" x14ac:dyDescent="0.2">
      <c r="A122">
        <v>120</v>
      </c>
      <c r="B122" s="11">
        <v>0.99</v>
      </c>
      <c r="C122" s="12">
        <f t="shared" si="16"/>
        <v>3.5712190844155417E-2</v>
      </c>
      <c r="D122" s="13">
        <f t="shared" si="22"/>
        <v>2.5467750000000007</v>
      </c>
      <c r="E122" s="16">
        <f t="shared" si="17"/>
        <v>31.373398603733801</v>
      </c>
      <c r="F122" s="11">
        <v>0.99</v>
      </c>
      <c r="G122" s="12">
        <f t="shared" si="20"/>
        <v>3.3362704604408377E-2</v>
      </c>
      <c r="H122" s="13">
        <f t="shared" si="23"/>
        <v>1.8522000000000003</v>
      </c>
      <c r="I122" s="16">
        <f t="shared" si="18"/>
        <v>21.474844984355034</v>
      </c>
      <c r="J122" s="11">
        <v>0.99</v>
      </c>
      <c r="K122" s="12">
        <f t="shared" si="21"/>
        <v>4.9264044867659576E-2</v>
      </c>
      <c r="L122" s="13">
        <v>1</v>
      </c>
      <c r="M122" s="16">
        <f t="shared" si="19"/>
        <v>16.586763227210692</v>
      </c>
    </row>
    <row r="123" spans="1:13" x14ac:dyDescent="0.2">
      <c r="A123">
        <v>121</v>
      </c>
      <c r="B123" s="11">
        <v>0.99</v>
      </c>
      <c r="C123" s="12">
        <f t="shared" si="16"/>
        <v>3.5355068935713864E-2</v>
      </c>
      <c r="D123" s="13">
        <f t="shared" si="22"/>
        <v>2.5467750000000007</v>
      </c>
      <c r="E123" s="16">
        <f t="shared" si="17"/>
        <v>31.463440009422552</v>
      </c>
      <c r="F123" s="11">
        <v>0.99</v>
      </c>
      <c r="G123" s="12">
        <f t="shared" si="20"/>
        <v>3.3029077558364296E-2</v>
      </c>
      <c r="H123" s="13">
        <f t="shared" si="23"/>
        <v>1.8522000000000003</v>
      </c>
      <c r="I123" s="16">
        <f t="shared" si="18"/>
        <v>21.536021441808636</v>
      </c>
      <c r="J123" s="11">
        <v>0.99</v>
      </c>
      <c r="K123" s="12">
        <f t="shared" si="21"/>
        <v>4.8771404418982978E-2</v>
      </c>
      <c r="L123" s="13">
        <v>1</v>
      </c>
      <c r="M123" s="16">
        <f t="shared" si="19"/>
        <v>16.635534631629675</v>
      </c>
    </row>
    <row r="124" spans="1:13" x14ac:dyDescent="0.2">
      <c r="A124">
        <v>122</v>
      </c>
      <c r="B124" s="11">
        <v>0.99</v>
      </c>
      <c r="C124" s="12">
        <f t="shared" si="16"/>
        <v>3.5001518246356722E-2</v>
      </c>
      <c r="D124" s="13">
        <f t="shared" si="22"/>
        <v>2.5467750000000007</v>
      </c>
      <c r="E124" s="16">
        <f t="shared" si="17"/>
        <v>31.552581001054417</v>
      </c>
      <c r="F124" s="11">
        <v>0.99</v>
      </c>
      <c r="G124" s="12">
        <f t="shared" si="20"/>
        <v>3.2698786782780653E-2</v>
      </c>
      <c r="H124" s="13">
        <f t="shared" si="23"/>
        <v>1.8522000000000003</v>
      </c>
      <c r="I124" s="16">
        <f t="shared" si="18"/>
        <v>21.596586134687701</v>
      </c>
      <c r="J124" s="11">
        <v>0.99</v>
      </c>
      <c r="K124" s="12">
        <f t="shared" si="21"/>
        <v>4.8283690374793145E-2</v>
      </c>
      <c r="L124" s="13">
        <v>1</v>
      </c>
      <c r="M124" s="16">
        <f t="shared" si="19"/>
        <v>16.683818322004466</v>
      </c>
    </row>
    <row r="125" spans="1:13" x14ac:dyDescent="0.2">
      <c r="A125">
        <v>123</v>
      </c>
      <c r="B125" s="11">
        <v>0.99</v>
      </c>
      <c r="C125" s="12">
        <f t="shared" si="16"/>
        <v>3.4651503063893155E-2</v>
      </c>
      <c r="D125" s="13">
        <f t="shared" si="22"/>
        <v>2.5467750000000007</v>
      </c>
      <c r="E125" s="16">
        <f t="shared" si="17"/>
        <v>31.640830582769965</v>
      </c>
      <c r="F125" s="11">
        <v>0.99</v>
      </c>
      <c r="G125" s="12">
        <f t="shared" si="20"/>
        <v>3.237179891495285E-2</v>
      </c>
      <c r="H125" s="13">
        <f t="shared" si="23"/>
        <v>1.8522000000000003</v>
      </c>
      <c r="I125" s="16">
        <f t="shared" si="18"/>
        <v>21.656545180637977</v>
      </c>
      <c r="J125" s="11">
        <v>0.99</v>
      </c>
      <c r="K125" s="12">
        <f t="shared" si="21"/>
        <v>4.7800853471045214E-2</v>
      </c>
      <c r="L125" s="13">
        <v>1</v>
      </c>
      <c r="M125" s="16">
        <f t="shared" si="19"/>
        <v>16.731619175475512</v>
      </c>
    </row>
    <row r="126" spans="1:13" x14ac:dyDescent="0.2">
      <c r="A126">
        <v>124</v>
      </c>
      <c r="B126" s="11">
        <v>0.99</v>
      </c>
      <c r="C126" s="12">
        <f t="shared" si="16"/>
        <v>3.430498803325422E-2</v>
      </c>
      <c r="D126" s="13">
        <f t="shared" si="22"/>
        <v>2.5467750000000007</v>
      </c>
      <c r="E126" s="16">
        <f t="shared" si="17"/>
        <v>31.728197668668358</v>
      </c>
      <c r="F126" s="11">
        <v>0.99</v>
      </c>
      <c r="G126" s="12">
        <f t="shared" si="20"/>
        <v>3.2048080925803323E-2</v>
      </c>
      <c r="H126" s="13">
        <f t="shared" si="23"/>
        <v>1.8522000000000003</v>
      </c>
      <c r="I126" s="16">
        <f t="shared" si="18"/>
        <v>21.715904636128752</v>
      </c>
      <c r="J126" s="11">
        <v>0.99</v>
      </c>
      <c r="K126" s="12">
        <f t="shared" si="21"/>
        <v>4.7322844936334763E-2</v>
      </c>
      <c r="L126" s="13">
        <v>1</v>
      </c>
      <c r="M126" s="16">
        <f t="shared" si="19"/>
        <v>16.778942020411847</v>
      </c>
    </row>
    <row r="127" spans="1:13" x14ac:dyDescent="0.2">
      <c r="A127">
        <v>125</v>
      </c>
      <c r="B127" s="11">
        <v>0.99</v>
      </c>
      <c r="C127" s="12">
        <f t="shared" si="16"/>
        <v>3.3961938152921679E-2</v>
      </c>
      <c r="D127" s="13">
        <f t="shared" si="22"/>
        <v>2.5467750000000007</v>
      </c>
      <c r="E127" s="16">
        <f t="shared" si="17"/>
        <v>31.814691083707764</v>
      </c>
      <c r="F127" s="11">
        <v>0.99</v>
      </c>
      <c r="G127" s="12">
        <f t="shared" si="20"/>
        <v>3.1727600116545289E-2</v>
      </c>
      <c r="H127" s="13">
        <f t="shared" si="23"/>
        <v>1.8522000000000003</v>
      </c>
      <c r="I127" s="16">
        <f t="shared" si="18"/>
        <v>21.774670497064616</v>
      </c>
      <c r="J127" s="11">
        <v>0.99</v>
      </c>
      <c r="K127" s="12">
        <f t="shared" si="21"/>
        <v>4.6849616486971411E-2</v>
      </c>
      <c r="L127" s="13">
        <v>1</v>
      </c>
      <c r="M127" s="16">
        <f t="shared" si="19"/>
        <v>16.825791636898817</v>
      </c>
    </row>
    <row r="128" spans="1:13" x14ac:dyDescent="0.2">
      <c r="A128">
        <v>126</v>
      </c>
      <c r="B128" s="11">
        <v>0.99</v>
      </c>
      <c r="C128" s="12">
        <f t="shared" si="16"/>
        <v>3.3622318771392462E-2</v>
      </c>
      <c r="D128" s="13">
        <f t="shared" si="22"/>
        <v>2.5467750000000007</v>
      </c>
      <c r="E128" s="16">
        <f t="shared" si="17"/>
        <v>31.900319564596778</v>
      </c>
      <c r="F128" s="11">
        <v>0.99</v>
      </c>
      <c r="G128" s="12">
        <f t="shared" si="20"/>
        <v>3.1410324115379834E-2</v>
      </c>
      <c r="H128" s="13">
        <f t="shared" si="23"/>
        <v>1.8522000000000003</v>
      </c>
      <c r="I128" s="16">
        <f t="shared" si="18"/>
        <v>21.832848699391121</v>
      </c>
      <c r="J128" s="11">
        <v>0.99</v>
      </c>
      <c r="K128" s="12">
        <f t="shared" si="21"/>
        <v>4.6381120322101697E-2</v>
      </c>
      <c r="L128" s="13">
        <v>1</v>
      </c>
      <c r="M128" s="16">
        <f t="shared" si="19"/>
        <v>16.87217275722092</v>
      </c>
    </row>
    <row r="129" spans="1:13" x14ac:dyDescent="0.2">
      <c r="A129">
        <v>127</v>
      </c>
      <c r="B129" s="11">
        <v>0.99</v>
      </c>
      <c r="C129" s="12">
        <f t="shared" si="16"/>
        <v>3.3286095583678538E-2</v>
      </c>
      <c r="D129" s="13">
        <f t="shared" si="22"/>
        <v>2.5467750000000007</v>
      </c>
      <c r="E129" s="16">
        <f t="shared" si="17"/>
        <v>31.985091760676902</v>
      </c>
      <c r="F129" s="11">
        <v>0.99</v>
      </c>
      <c r="G129" s="12">
        <f t="shared" si="20"/>
        <v>3.1096220874226036E-2</v>
      </c>
      <c r="H129" s="13">
        <f t="shared" si="23"/>
        <v>1.8522000000000003</v>
      </c>
      <c r="I129" s="16">
        <f t="shared" si="18"/>
        <v>21.890445119694363</v>
      </c>
      <c r="J129" s="11">
        <v>0.99</v>
      </c>
      <c r="K129" s="12">
        <f t="shared" si="21"/>
        <v>4.591730911888068E-2</v>
      </c>
      <c r="L129" s="13">
        <v>1</v>
      </c>
      <c r="M129" s="16">
        <f t="shared" si="19"/>
        <v>16.918090066339801</v>
      </c>
    </row>
    <row r="130" spans="1:13" x14ac:dyDescent="0.2">
      <c r="A130">
        <v>128</v>
      </c>
      <c r="B130" s="11">
        <v>0.99</v>
      </c>
      <c r="C130" s="12">
        <f t="shared" si="16"/>
        <v>3.2953234627841749E-2</v>
      </c>
      <c r="D130" s="13">
        <f t="shared" si="22"/>
        <v>2.5467750000000007</v>
      </c>
      <c r="E130" s="16">
        <f t="shared" si="17"/>
        <v>32.069016234796223</v>
      </c>
      <c r="F130" s="11">
        <v>0.99</v>
      </c>
      <c r="G130" s="12">
        <f t="shared" si="20"/>
        <v>3.0785258665483775E-2</v>
      </c>
      <c r="H130" s="13">
        <f t="shared" si="23"/>
        <v>1.8522000000000003</v>
      </c>
      <c r="I130" s="16">
        <f t="shared" si="18"/>
        <v>21.94746557579457</v>
      </c>
      <c r="J130" s="11">
        <v>0.99</v>
      </c>
      <c r="K130" s="12">
        <f t="shared" si="21"/>
        <v>4.5458136027691873E-2</v>
      </c>
      <c r="L130" s="13">
        <v>1</v>
      </c>
      <c r="M130" s="16">
        <f t="shared" si="19"/>
        <v>16.963548202367491</v>
      </c>
    </row>
    <row r="131" spans="1:13" x14ac:dyDescent="0.2">
      <c r="A131">
        <v>129</v>
      </c>
      <c r="B131" s="11">
        <v>0.99</v>
      </c>
      <c r="C131" s="12">
        <f t="shared" si="16"/>
        <v>3.2623702281563333E-2</v>
      </c>
      <c r="D131" s="13">
        <f t="shared" si="22"/>
        <v>2.5467750000000007</v>
      </c>
      <c r="E131" s="16">
        <f t="shared" si="17"/>
        <v>32.152101464174351</v>
      </c>
      <c r="F131" s="11">
        <v>0.99</v>
      </c>
      <c r="G131" s="12">
        <f t="shared" si="20"/>
        <v>3.0477406078828938E-2</v>
      </c>
      <c r="H131" s="13">
        <f t="shared" si="23"/>
        <v>1.8522000000000003</v>
      </c>
      <c r="I131" s="16">
        <f t="shared" si="18"/>
        <v>22.003915827333778</v>
      </c>
      <c r="J131" s="11">
        <v>0.99</v>
      </c>
      <c r="K131" s="12">
        <f t="shared" si="21"/>
        <v>4.5003554667414951E-2</v>
      </c>
      <c r="L131" s="13">
        <v>1</v>
      </c>
      <c r="M131" s="16">
        <f t="shared" si="19"/>
        <v>17.008551757034905</v>
      </c>
    </row>
    <row r="132" spans="1:13" x14ac:dyDescent="0.2">
      <c r="A132">
        <v>130</v>
      </c>
      <c r="B132" s="11">
        <v>0.99</v>
      </c>
      <c r="C132" s="12">
        <f t="shared" si="16"/>
        <v>3.2297465258747701E-2</v>
      </c>
      <c r="D132" s="13">
        <f t="shared" si="22"/>
        <v>2.5467750000000007</v>
      </c>
      <c r="E132" s="16">
        <f t="shared" si="17"/>
        <v>32.234355841258697</v>
      </c>
      <c r="F132" s="11">
        <v>0.99</v>
      </c>
      <c r="G132" s="12">
        <f t="shared" si="20"/>
        <v>3.017263201804065E-2</v>
      </c>
      <c r="H132" s="13">
        <f t="shared" si="23"/>
        <v>1.8522000000000003</v>
      </c>
      <c r="I132" s="16">
        <f t="shared" si="18"/>
        <v>22.059801576357593</v>
      </c>
      <c r="J132" s="11">
        <v>0.99</v>
      </c>
      <c r="K132" s="12">
        <f t="shared" si="21"/>
        <v>4.4553519120740799E-2</v>
      </c>
      <c r="L132" s="13">
        <v>1</v>
      </c>
      <c r="M132" s="16">
        <f t="shared" si="19"/>
        <v>17.053105276155645</v>
      </c>
    </row>
    <row r="133" spans="1:13" x14ac:dyDescent="0.2">
      <c r="A133">
        <v>131</v>
      </c>
      <c r="B133" s="11">
        <v>0.99</v>
      </c>
      <c r="C133" s="12">
        <f t="shared" ref="C133:C196" si="24">B133*C132</f>
        <v>3.197449060616022E-2</v>
      </c>
      <c r="D133" s="13">
        <f t="shared" si="22"/>
        <v>2.5467750000000007</v>
      </c>
      <c r="E133" s="16">
        <f t="shared" ref="E133:E196" si="25">C133*D133+E132</f>
        <v>32.315787674572199</v>
      </c>
      <c r="F133" s="11">
        <v>0.99</v>
      </c>
      <c r="G133" s="12">
        <f t="shared" si="20"/>
        <v>2.9870905697860245E-2</v>
      </c>
      <c r="H133" s="13">
        <f t="shared" si="23"/>
        <v>1.8522000000000003</v>
      </c>
      <c r="I133" s="16">
        <f t="shared" ref="I133:I196" si="26">G133*H133+I132</f>
        <v>22.115128467891171</v>
      </c>
      <c r="J133" s="11">
        <v>0.99</v>
      </c>
      <c r="K133" s="12">
        <f t="shared" si="21"/>
        <v>4.4107983929533391E-2</v>
      </c>
      <c r="L133" s="13">
        <v>1</v>
      </c>
      <c r="M133" s="16">
        <f t="shared" ref="M133:M196" si="27">K133*L133+M132</f>
        <v>17.097213260085177</v>
      </c>
    </row>
    <row r="134" spans="1:13" x14ac:dyDescent="0.2">
      <c r="A134">
        <v>132</v>
      </c>
      <c r="B134" s="11">
        <v>0.99</v>
      </c>
      <c r="C134" s="12">
        <f t="shared" si="24"/>
        <v>3.1654745700098616E-2</v>
      </c>
      <c r="D134" s="13">
        <f t="shared" si="22"/>
        <v>2.5467750000000007</v>
      </c>
      <c r="E134" s="16">
        <f t="shared" si="25"/>
        <v>32.396405189552567</v>
      </c>
      <c r="F134" s="11">
        <v>0.99</v>
      </c>
      <c r="G134" s="12">
        <f t="shared" si="20"/>
        <v>2.9572196640881641E-2</v>
      </c>
      <c r="H134" s="13">
        <f t="shared" si="23"/>
        <v>1.8522000000000003</v>
      </c>
      <c r="I134" s="16">
        <f t="shared" si="26"/>
        <v>22.169902090509414</v>
      </c>
      <c r="J134" s="11">
        <v>0.99</v>
      </c>
      <c r="K134" s="12">
        <f t="shared" si="21"/>
        <v>4.366690409023806E-2</v>
      </c>
      <c r="L134" s="13">
        <v>1</v>
      </c>
      <c r="M134" s="16">
        <f t="shared" si="27"/>
        <v>17.140880164175414</v>
      </c>
    </row>
    <row r="135" spans="1:13" x14ac:dyDescent="0.2">
      <c r="A135">
        <v>133</v>
      </c>
      <c r="B135" s="11">
        <v>0.99</v>
      </c>
      <c r="C135" s="12">
        <f t="shared" si="24"/>
        <v>3.133819824309763E-2</v>
      </c>
      <c r="D135" s="13">
        <f t="shared" si="22"/>
        <v>2.5467750000000007</v>
      </c>
      <c r="E135" s="16">
        <f t="shared" si="25"/>
        <v>32.47621652938313</v>
      </c>
      <c r="F135" s="11">
        <v>0.99</v>
      </c>
      <c r="G135" s="12">
        <f t="shared" si="20"/>
        <v>2.9276474674472825E-2</v>
      </c>
      <c r="H135" s="13">
        <f t="shared" si="23"/>
        <v>1.8522000000000003</v>
      </c>
      <c r="I135" s="16">
        <f t="shared" si="26"/>
        <v>22.224127976901471</v>
      </c>
      <c r="J135" s="11">
        <v>0.99</v>
      </c>
      <c r="K135" s="12">
        <f t="shared" si="21"/>
        <v>4.323023504933568E-2</v>
      </c>
      <c r="L135" s="13">
        <v>1</v>
      </c>
      <c r="M135" s="16">
        <f t="shared" si="27"/>
        <v>17.18411039922475</v>
      </c>
    </row>
    <row r="136" spans="1:13" x14ac:dyDescent="0.2">
      <c r="A136">
        <v>134</v>
      </c>
      <c r="B136" s="11">
        <v>0.99</v>
      </c>
      <c r="C136" s="12">
        <f t="shared" si="24"/>
        <v>3.1024816260666652E-2</v>
      </c>
      <c r="D136" s="13">
        <f t="shared" si="22"/>
        <v>2.5467750000000007</v>
      </c>
      <c r="E136" s="16">
        <f t="shared" si="25"/>
        <v>32.55522975581539</v>
      </c>
      <c r="F136" s="11">
        <v>0.99</v>
      </c>
      <c r="G136" s="12">
        <f t="shared" si="20"/>
        <v>2.8983709927728096E-2</v>
      </c>
      <c r="H136" s="13">
        <f t="shared" si="23"/>
        <v>1.8522000000000003</v>
      </c>
      <c r="I136" s="16">
        <f t="shared" si="26"/>
        <v>22.277811604429608</v>
      </c>
      <c r="J136" s="11">
        <v>0.99</v>
      </c>
      <c r="K136" s="12">
        <f t="shared" si="21"/>
        <v>4.2797932698842321E-2</v>
      </c>
      <c r="L136" s="13">
        <v>1</v>
      </c>
      <c r="M136" s="16">
        <f t="shared" si="27"/>
        <v>17.226908331923592</v>
      </c>
    </row>
    <row r="137" spans="1:13" x14ac:dyDescent="0.2">
      <c r="A137">
        <v>135</v>
      </c>
      <c r="B137" s="11">
        <v>0.99</v>
      </c>
      <c r="C137" s="12">
        <f t="shared" si="24"/>
        <v>3.0714568098059985E-2</v>
      </c>
      <c r="D137" s="13">
        <f t="shared" si="22"/>
        <v>2.5467750000000007</v>
      </c>
      <c r="E137" s="16">
        <f t="shared" si="25"/>
        <v>32.633452849983328</v>
      </c>
      <c r="F137" s="11">
        <v>0.99</v>
      </c>
      <c r="G137" s="12">
        <f t="shared" si="20"/>
        <v>2.8693872828450814E-2</v>
      </c>
      <c r="H137" s="13">
        <f t="shared" si="23"/>
        <v>1.8522000000000003</v>
      </c>
      <c r="I137" s="16">
        <f t="shared" si="26"/>
        <v>22.330958395682465</v>
      </c>
      <c r="J137" s="11">
        <v>0.99</v>
      </c>
      <c r="K137" s="12">
        <f t="shared" si="21"/>
        <v>4.2369953371853897E-2</v>
      </c>
      <c r="L137" s="13">
        <v>1</v>
      </c>
      <c r="M137" s="16">
        <f t="shared" si="27"/>
        <v>17.269278285295446</v>
      </c>
    </row>
    <row r="138" spans="1:13" x14ac:dyDescent="0.2">
      <c r="A138">
        <v>136</v>
      </c>
      <c r="B138" s="11">
        <v>0.99</v>
      </c>
      <c r="C138" s="12">
        <f t="shared" si="24"/>
        <v>3.0407422417079385E-2</v>
      </c>
      <c r="D138" s="13">
        <f t="shared" si="22"/>
        <v>2.5467750000000007</v>
      </c>
      <c r="E138" s="16">
        <f t="shared" si="25"/>
        <v>32.710893713209586</v>
      </c>
      <c r="F138" s="11">
        <v>0.99</v>
      </c>
      <c r="G138" s="12">
        <f t="shared" si="20"/>
        <v>2.8406934100166304E-2</v>
      </c>
      <c r="H138" s="13">
        <f t="shared" si="23"/>
        <v>1.8522000000000003</v>
      </c>
      <c r="I138" s="16">
        <f t="shared" si="26"/>
        <v>22.383573719022792</v>
      </c>
      <c r="J138" s="11">
        <v>0.99</v>
      </c>
      <c r="K138" s="12">
        <f t="shared" si="21"/>
        <v>4.1946253838135356E-2</v>
      </c>
      <c r="L138" s="13">
        <v>1</v>
      </c>
      <c r="M138" s="16">
        <f t="shared" si="27"/>
        <v>17.31122453913358</v>
      </c>
    </row>
    <row r="139" spans="1:13" x14ac:dyDescent="0.2">
      <c r="A139">
        <v>137</v>
      </c>
      <c r="B139" s="11">
        <v>0.99</v>
      </c>
      <c r="C139" s="12">
        <f t="shared" si="24"/>
        <v>3.010334819290859E-2</v>
      </c>
      <c r="D139" s="13">
        <f t="shared" si="22"/>
        <v>2.5467750000000007</v>
      </c>
      <c r="E139" s="16">
        <f t="shared" si="25"/>
        <v>32.787560167803584</v>
      </c>
      <c r="F139" s="11">
        <v>0.99</v>
      </c>
      <c r="G139" s="12">
        <f t="shared" si="20"/>
        <v>2.8122864759164642E-2</v>
      </c>
      <c r="H139" s="13">
        <f t="shared" si="23"/>
        <v>1.8522000000000003</v>
      </c>
      <c r="I139" s="16">
        <f t="shared" si="26"/>
        <v>22.435662889129716</v>
      </c>
      <c r="J139" s="11">
        <v>0.99</v>
      </c>
      <c r="K139" s="12">
        <f t="shared" si="21"/>
        <v>4.1526791299754E-2</v>
      </c>
      <c r="L139" s="13">
        <v>1</v>
      </c>
      <c r="M139" s="16">
        <f t="shared" si="27"/>
        <v>17.352751330433335</v>
      </c>
    </row>
    <row r="140" spans="1:13" x14ac:dyDescent="0.2">
      <c r="A140">
        <v>138</v>
      </c>
      <c r="B140" s="11">
        <v>0.99</v>
      </c>
      <c r="C140" s="12">
        <f t="shared" si="24"/>
        <v>2.9802314710979504E-2</v>
      </c>
      <c r="D140" s="13">
        <f t="shared" si="22"/>
        <v>2.5467750000000007</v>
      </c>
      <c r="E140" s="16">
        <f t="shared" si="25"/>
        <v>32.863459957851639</v>
      </c>
      <c r="F140" s="11">
        <v>0.99</v>
      </c>
      <c r="G140" s="12">
        <f t="shared" si="20"/>
        <v>2.7841636111572993E-2</v>
      </c>
      <c r="H140" s="13">
        <f t="shared" si="23"/>
        <v>1.8522000000000003</v>
      </c>
      <c r="I140" s="16">
        <f t="shared" si="26"/>
        <v>22.487231167535572</v>
      </c>
      <c r="J140" s="11">
        <v>0.99</v>
      </c>
      <c r="K140" s="12">
        <f t="shared" si="21"/>
        <v>4.1111523386756457E-2</v>
      </c>
      <c r="L140" s="13">
        <v>1</v>
      </c>
      <c r="M140" s="16">
        <f t="shared" si="27"/>
        <v>17.393862853820092</v>
      </c>
    </row>
    <row r="141" spans="1:13" x14ac:dyDescent="0.2">
      <c r="A141">
        <v>139</v>
      </c>
      <c r="B141" s="11">
        <v>0.99</v>
      </c>
      <c r="C141" s="12">
        <f t="shared" si="24"/>
        <v>2.950429156386971E-2</v>
      </c>
      <c r="D141" s="13">
        <f t="shared" si="22"/>
        <v>2.5467750000000007</v>
      </c>
      <c r="E141" s="16">
        <f t="shared" si="25"/>
        <v>32.93860074999921</v>
      </c>
      <c r="F141" s="11">
        <v>0.99</v>
      </c>
      <c r="G141" s="12">
        <f t="shared" si="20"/>
        <v>2.7563219750457262E-2</v>
      </c>
      <c r="H141" s="13">
        <f t="shared" si="23"/>
        <v>1.8522000000000003</v>
      </c>
      <c r="I141" s="16">
        <f t="shared" si="26"/>
        <v>22.53828376315737</v>
      </c>
      <c r="J141" s="11">
        <v>0.99</v>
      </c>
      <c r="K141" s="12">
        <f t="shared" si="21"/>
        <v>4.0700408152888889E-2</v>
      </c>
      <c r="L141" s="13">
        <v>1</v>
      </c>
      <c r="M141" s="16">
        <f t="shared" si="27"/>
        <v>17.434563261972983</v>
      </c>
    </row>
    <row r="142" spans="1:13" x14ac:dyDescent="0.2">
      <c r="A142">
        <v>140</v>
      </c>
      <c r="B142" s="11">
        <v>0.99</v>
      </c>
      <c r="C142" s="12">
        <f t="shared" si="24"/>
        <v>2.9209248648231014E-2</v>
      </c>
      <c r="D142" s="13">
        <f t="shared" si="22"/>
        <v>2.5467750000000007</v>
      </c>
      <c r="E142" s="16">
        <f t="shared" si="25"/>
        <v>33.012990134225312</v>
      </c>
      <c r="F142" s="11">
        <v>0.99</v>
      </c>
      <c r="G142" s="12">
        <f t="shared" si="20"/>
        <v>2.7287587552952689E-2</v>
      </c>
      <c r="H142" s="13">
        <f t="shared" si="23"/>
        <v>1.8522000000000003</v>
      </c>
      <c r="I142" s="16">
        <f t="shared" si="26"/>
        <v>22.588825832822948</v>
      </c>
      <c r="J142" s="11">
        <v>0.99</v>
      </c>
      <c r="K142" s="12">
        <f t="shared" si="21"/>
        <v>4.0293404071359999E-2</v>
      </c>
      <c r="L142" s="13">
        <v>1</v>
      </c>
      <c r="M142" s="16">
        <f t="shared" si="27"/>
        <v>17.474856666044342</v>
      </c>
    </row>
    <row r="143" spans="1:13" x14ac:dyDescent="0.2">
      <c r="A143">
        <v>141</v>
      </c>
      <c r="B143" s="11">
        <v>0.99</v>
      </c>
      <c r="C143" s="12">
        <f t="shared" si="24"/>
        <v>2.8917156161748704E-2</v>
      </c>
      <c r="D143" s="13">
        <f t="shared" si="22"/>
        <v>2.5467750000000007</v>
      </c>
      <c r="E143" s="16">
        <f t="shared" si="25"/>
        <v>33.086635624609151</v>
      </c>
      <c r="F143" s="11">
        <v>0.99</v>
      </c>
      <c r="G143" s="12">
        <f t="shared" si="20"/>
        <v>2.7014711677423163E-2</v>
      </c>
      <c r="H143" s="13">
        <f t="shared" si="23"/>
        <v>1.8522000000000003</v>
      </c>
      <c r="I143" s="16">
        <f t="shared" si="26"/>
        <v>22.638862481791872</v>
      </c>
      <c r="J143" s="11">
        <v>0.99</v>
      </c>
      <c r="K143" s="12">
        <f t="shared" si="21"/>
        <v>3.9890470030646399E-2</v>
      </c>
      <c r="L143" s="13">
        <v>1</v>
      </c>
      <c r="M143" s="16">
        <f t="shared" si="27"/>
        <v>17.514747136074988</v>
      </c>
    </row>
    <row r="144" spans="1:13" x14ac:dyDescent="0.2">
      <c r="A144">
        <v>142</v>
      </c>
      <c r="B144" s="11">
        <v>0.99</v>
      </c>
      <c r="C144" s="12">
        <f t="shared" si="24"/>
        <v>2.8627984600131218E-2</v>
      </c>
      <c r="D144" s="13">
        <f t="shared" si="22"/>
        <v>2.5467750000000007</v>
      </c>
      <c r="E144" s="16">
        <f t="shared" si="25"/>
        <v>33.159544660089153</v>
      </c>
      <c r="F144" s="11">
        <v>0.99</v>
      </c>
      <c r="G144" s="12">
        <f t="shared" si="20"/>
        <v>2.6744564560648932E-2</v>
      </c>
      <c r="H144" s="13">
        <f t="shared" si="23"/>
        <v>1.8522000000000003</v>
      </c>
      <c r="I144" s="16">
        <f t="shared" si="26"/>
        <v>22.688398764271106</v>
      </c>
      <c r="J144" s="11">
        <v>0.99</v>
      </c>
      <c r="K144" s="12">
        <f t="shared" si="21"/>
        <v>3.9491565330339935E-2</v>
      </c>
      <c r="L144" s="13">
        <v>1</v>
      </c>
      <c r="M144" s="16">
        <f t="shared" si="27"/>
        <v>17.554238701405328</v>
      </c>
    </row>
    <row r="145" spans="1:13" x14ac:dyDescent="0.2">
      <c r="A145">
        <v>143</v>
      </c>
      <c r="B145" s="11">
        <v>0.99</v>
      </c>
      <c r="C145" s="12">
        <f t="shared" si="24"/>
        <v>2.8341704754129907E-2</v>
      </c>
      <c r="D145" s="13">
        <f t="shared" si="22"/>
        <v>2.5467750000000007</v>
      </c>
      <c r="E145" s="16">
        <f t="shared" si="25"/>
        <v>33.231724605214353</v>
      </c>
      <c r="F145" s="11">
        <v>0.99</v>
      </c>
      <c r="G145" s="12">
        <f t="shared" si="20"/>
        <v>2.6477118915042442E-2</v>
      </c>
      <c r="H145" s="13">
        <f t="shared" si="23"/>
        <v>1.8522000000000003</v>
      </c>
      <c r="I145" s="16">
        <f t="shared" si="26"/>
        <v>22.737439683925547</v>
      </c>
      <c r="J145" s="11">
        <v>0.99</v>
      </c>
      <c r="K145" s="12">
        <f t="shared" si="21"/>
        <v>3.9096649677036535E-2</v>
      </c>
      <c r="L145" s="13">
        <v>1</v>
      </c>
      <c r="M145" s="16">
        <f t="shared" si="27"/>
        <v>17.593335351082366</v>
      </c>
    </row>
    <row r="146" spans="1:13" x14ac:dyDescent="0.2">
      <c r="A146">
        <v>144</v>
      </c>
      <c r="B146" s="11">
        <v>0.99</v>
      </c>
      <c r="C146" s="12">
        <f t="shared" si="24"/>
        <v>2.8058287706588608E-2</v>
      </c>
      <c r="D146" s="13">
        <f t="shared" si="22"/>
        <v>2.5467750000000007</v>
      </c>
      <c r="E146" s="16">
        <f t="shared" si="25"/>
        <v>33.303182750888297</v>
      </c>
      <c r="F146" s="11">
        <v>0.99</v>
      </c>
      <c r="G146" s="12">
        <f t="shared" si="20"/>
        <v>2.6212347725892017E-2</v>
      </c>
      <c r="H146" s="13">
        <f t="shared" si="23"/>
        <v>1.8522000000000003</v>
      </c>
      <c r="I146" s="16">
        <f t="shared" si="26"/>
        <v>22.785990194383444</v>
      </c>
      <c r="J146" s="11">
        <v>0.99</v>
      </c>
      <c r="K146" s="12">
        <f t="shared" si="21"/>
        <v>3.8705683180266168E-2</v>
      </c>
      <c r="L146" s="13">
        <v>1</v>
      </c>
      <c r="M146" s="16">
        <f t="shared" si="27"/>
        <v>17.632041034262631</v>
      </c>
    </row>
    <row r="147" spans="1:13" x14ac:dyDescent="0.2">
      <c r="A147">
        <v>145</v>
      </c>
      <c r="B147" s="11">
        <v>0.99</v>
      </c>
      <c r="C147" s="12">
        <f t="shared" si="24"/>
        <v>2.7777704829522722E-2</v>
      </c>
      <c r="D147" s="13">
        <f t="shared" si="22"/>
        <v>2.5467750000000007</v>
      </c>
      <c r="E147" s="16">
        <f t="shared" si="25"/>
        <v>33.373926315105507</v>
      </c>
      <c r="F147" s="11">
        <v>0.99</v>
      </c>
      <c r="G147" s="12">
        <f t="shared" si="20"/>
        <v>2.5950224248633098E-2</v>
      </c>
      <c r="H147" s="13">
        <f t="shared" si="23"/>
        <v>1.8522000000000003</v>
      </c>
      <c r="I147" s="16">
        <f t="shared" si="26"/>
        <v>22.834055199736763</v>
      </c>
      <c r="J147" s="11">
        <v>0.99</v>
      </c>
      <c r="K147" s="12">
        <f t="shared" si="21"/>
        <v>3.8318626348463503E-2</v>
      </c>
      <c r="L147" s="13">
        <v>1</v>
      </c>
      <c r="M147" s="16">
        <f t="shared" si="27"/>
        <v>17.670359660611094</v>
      </c>
    </row>
    <row r="148" spans="1:13" x14ac:dyDescent="0.2">
      <c r="A148">
        <v>146</v>
      </c>
      <c r="B148" s="11">
        <v>0.99</v>
      </c>
      <c r="C148" s="12">
        <f t="shared" si="24"/>
        <v>2.7499927781227493E-2</v>
      </c>
      <c r="D148" s="13">
        <f t="shared" si="22"/>
        <v>2.5467750000000007</v>
      </c>
      <c r="E148" s="16">
        <f t="shared" si="25"/>
        <v>33.44396244368054</v>
      </c>
      <c r="F148" s="11">
        <v>0.99</v>
      </c>
      <c r="G148" s="12">
        <f t="shared" si="20"/>
        <v>2.5690722006146766E-2</v>
      </c>
      <c r="H148" s="13">
        <f t="shared" si="23"/>
        <v>1.8522000000000003</v>
      </c>
      <c r="I148" s="16">
        <f t="shared" si="26"/>
        <v>22.88163955503655</v>
      </c>
      <c r="J148" s="11">
        <v>0.99</v>
      </c>
      <c r="K148" s="12">
        <f t="shared" si="21"/>
        <v>3.7935440084978865E-2</v>
      </c>
      <c r="L148" s="13">
        <v>1</v>
      </c>
      <c r="M148" s="16">
        <f t="shared" si="27"/>
        <v>17.708295100696073</v>
      </c>
    </row>
    <row r="149" spans="1:13" x14ac:dyDescent="0.2">
      <c r="A149">
        <v>147</v>
      </c>
      <c r="B149" s="11">
        <v>0.99</v>
      </c>
      <c r="C149" s="12">
        <f t="shared" si="24"/>
        <v>2.7224928503415218E-2</v>
      </c>
      <c r="D149" s="13">
        <f t="shared" si="22"/>
        <v>2.5467750000000007</v>
      </c>
      <c r="E149" s="16">
        <f t="shared" si="25"/>
        <v>33.513298210969829</v>
      </c>
      <c r="F149" s="11">
        <v>0.99</v>
      </c>
      <c r="G149" s="12">
        <f t="shared" si="20"/>
        <v>2.54338147860853E-2</v>
      </c>
      <c r="H149" s="13">
        <f t="shared" si="23"/>
        <v>1.8522000000000003</v>
      </c>
      <c r="I149" s="16">
        <f t="shared" si="26"/>
        <v>22.928748066783339</v>
      </c>
      <c r="J149" s="11">
        <v>0.99</v>
      </c>
      <c r="K149" s="12">
        <f t="shared" si="21"/>
        <v>3.7556085684129076E-2</v>
      </c>
      <c r="L149" s="13">
        <v>1</v>
      </c>
      <c r="M149" s="16">
        <f t="shared" si="27"/>
        <v>17.745851186380204</v>
      </c>
    </row>
    <row r="150" spans="1:13" x14ac:dyDescent="0.2">
      <c r="A150">
        <v>148</v>
      </c>
      <c r="B150" s="11">
        <v>0.99</v>
      </c>
      <c r="C150" s="12">
        <f t="shared" si="24"/>
        <v>2.6952679218381067E-2</v>
      </c>
      <c r="D150" s="13">
        <f t="shared" si="22"/>
        <v>2.5467750000000007</v>
      </c>
      <c r="E150" s="16">
        <f t="shared" si="25"/>
        <v>33.581940620586224</v>
      </c>
      <c r="F150" s="11">
        <v>0.99</v>
      </c>
      <c r="G150" s="12">
        <f t="shared" si="20"/>
        <v>2.5179476638224448E-2</v>
      </c>
      <c r="H150" s="13">
        <f t="shared" si="23"/>
        <v>1.8522000000000003</v>
      </c>
      <c r="I150" s="16">
        <f t="shared" si="26"/>
        <v>22.975385493412659</v>
      </c>
      <c r="J150" s="11">
        <v>0.99</v>
      </c>
      <c r="K150" s="12">
        <f t="shared" si="21"/>
        <v>3.7180524827287786E-2</v>
      </c>
      <c r="L150" s="13">
        <v>1</v>
      </c>
      <c r="M150" s="16">
        <f t="shared" si="27"/>
        <v>17.783031711207492</v>
      </c>
    </row>
    <row r="151" spans="1:13" x14ac:dyDescent="0.2">
      <c r="A151">
        <v>149</v>
      </c>
      <c r="B151" s="11">
        <v>0.99</v>
      </c>
      <c r="C151" s="12">
        <f t="shared" si="24"/>
        <v>2.6683152426197256E-2</v>
      </c>
      <c r="D151" s="13">
        <f t="shared" si="22"/>
        <v>2.5467750000000007</v>
      </c>
      <c r="E151" s="16">
        <f t="shared" si="25"/>
        <v>33.649896606106452</v>
      </c>
      <c r="F151" s="11">
        <v>0.99</v>
      </c>
      <c r="G151" s="12">
        <f t="shared" si="20"/>
        <v>2.4927681871842203E-2</v>
      </c>
      <c r="H151" s="13">
        <f t="shared" si="23"/>
        <v>1.8522000000000003</v>
      </c>
      <c r="I151" s="16">
        <f t="shared" si="26"/>
        <v>23.021556545775685</v>
      </c>
      <c r="J151" s="11">
        <v>0.99</v>
      </c>
      <c r="K151" s="12">
        <f t="shared" si="21"/>
        <v>3.6808719579014909E-2</v>
      </c>
      <c r="L151" s="13">
        <v>1</v>
      </c>
      <c r="M151" s="16">
        <f t="shared" si="27"/>
        <v>17.819840430786506</v>
      </c>
    </row>
    <row r="152" spans="1:13" x14ac:dyDescent="0.2">
      <c r="A152">
        <v>150</v>
      </c>
      <c r="B152" s="11">
        <v>0.99</v>
      </c>
      <c r="C152" s="12">
        <f t="shared" si="24"/>
        <v>2.6416320901935283E-2</v>
      </c>
      <c r="D152" s="13">
        <f t="shared" si="22"/>
        <v>2.5467750000000007</v>
      </c>
      <c r="E152" s="16">
        <f t="shared" si="25"/>
        <v>33.71717303177148</v>
      </c>
      <c r="F152" s="11">
        <v>0.99</v>
      </c>
      <c r="G152" s="12">
        <f t="shared" si="20"/>
        <v>2.467840505312378E-2</v>
      </c>
      <c r="H152" s="13">
        <f t="shared" si="23"/>
        <v>1.8522000000000003</v>
      </c>
      <c r="I152" s="16">
        <f t="shared" si="26"/>
        <v>23.067265887615079</v>
      </c>
      <c r="J152" s="11">
        <v>0.99</v>
      </c>
      <c r="K152" s="12">
        <f t="shared" si="21"/>
        <v>3.6440632383224758E-2</v>
      </c>
      <c r="L152" s="13">
        <v>1</v>
      </c>
      <c r="M152" s="16">
        <f t="shared" si="27"/>
        <v>17.856281063169732</v>
      </c>
    </row>
    <row r="153" spans="1:13" x14ac:dyDescent="0.2">
      <c r="A153">
        <v>151</v>
      </c>
      <c r="B153" s="11">
        <v>0.995</v>
      </c>
      <c r="C153" s="12">
        <f t="shared" si="24"/>
        <v>2.6284239297425606E-2</v>
      </c>
      <c r="D153" s="13">
        <f>D152*1.05</f>
        <v>2.674113750000001</v>
      </c>
      <c r="E153" s="16">
        <f t="shared" si="25"/>
        <v>33.787460077485015</v>
      </c>
      <c r="F153" s="11">
        <v>0.995</v>
      </c>
      <c r="G153" s="12">
        <f t="shared" si="20"/>
        <v>2.4555013027858161E-2</v>
      </c>
      <c r="H153" s="13">
        <f>H152*1.05</f>
        <v>1.9448100000000004</v>
      </c>
      <c r="I153" s="16">
        <f t="shared" si="26"/>
        <v>23.115020722501789</v>
      </c>
      <c r="J153" s="11">
        <v>0.99</v>
      </c>
      <c r="K153" s="12">
        <f t="shared" si="21"/>
        <v>3.6076226059392508E-2</v>
      </c>
      <c r="L153" s="13">
        <v>1</v>
      </c>
      <c r="M153" s="16">
        <f t="shared" si="27"/>
        <v>17.892357289229125</v>
      </c>
    </row>
    <row r="154" spans="1:13" x14ac:dyDescent="0.2">
      <c r="A154">
        <v>152</v>
      </c>
      <c r="B154" s="11">
        <v>0.995</v>
      </c>
      <c r="C154" s="12">
        <f t="shared" si="24"/>
        <v>2.6152818100938478E-2</v>
      </c>
      <c r="D154" s="13">
        <f t="shared" si="22"/>
        <v>2.674113750000001</v>
      </c>
      <c r="E154" s="16">
        <f t="shared" si="25"/>
        <v>33.857395687969984</v>
      </c>
      <c r="F154" s="11">
        <v>0.995</v>
      </c>
      <c r="G154" s="12">
        <f t="shared" si="20"/>
        <v>2.4432237962718869E-2</v>
      </c>
      <c r="H154" s="13">
        <f t="shared" si="23"/>
        <v>1.9448100000000004</v>
      </c>
      <c r="I154" s="16">
        <f t="shared" si="26"/>
        <v>23.162536783214065</v>
      </c>
      <c r="J154" s="11">
        <v>0.99</v>
      </c>
      <c r="K154" s="12">
        <f t="shared" si="21"/>
        <v>3.5715463798798586E-2</v>
      </c>
      <c r="L154" s="13">
        <v>1</v>
      </c>
      <c r="M154" s="16">
        <f t="shared" si="27"/>
        <v>17.928072753027923</v>
      </c>
    </row>
    <row r="155" spans="1:13" x14ac:dyDescent="0.2">
      <c r="A155">
        <v>153</v>
      </c>
      <c r="B155" s="11">
        <v>0.995</v>
      </c>
      <c r="C155" s="12">
        <f t="shared" si="24"/>
        <v>2.6022054010433785E-2</v>
      </c>
      <c r="D155" s="13">
        <f t="shared" si="22"/>
        <v>2.674113750000001</v>
      </c>
      <c r="E155" s="16">
        <f t="shared" si="25"/>
        <v>33.926981620402529</v>
      </c>
      <c r="F155" s="11">
        <v>0.995</v>
      </c>
      <c r="G155" s="12">
        <f t="shared" si="20"/>
        <v>2.4310076772905274E-2</v>
      </c>
      <c r="H155" s="13">
        <f t="shared" si="23"/>
        <v>1.9448100000000004</v>
      </c>
      <c r="I155" s="16">
        <f t="shared" si="26"/>
        <v>23.209815263622779</v>
      </c>
      <c r="J155" s="11">
        <v>0.99</v>
      </c>
      <c r="K155" s="12">
        <f t="shared" si="21"/>
        <v>3.5358309160810598E-2</v>
      </c>
      <c r="L155" s="13">
        <v>1</v>
      </c>
      <c r="M155" s="16">
        <f t="shared" si="27"/>
        <v>17.963431062188732</v>
      </c>
    </row>
    <row r="156" spans="1:13" x14ac:dyDescent="0.2">
      <c r="A156">
        <v>154</v>
      </c>
      <c r="B156" s="11">
        <v>0.995</v>
      </c>
      <c r="C156" s="12">
        <f t="shared" si="24"/>
        <v>2.5891943740381618E-2</v>
      </c>
      <c r="D156" s="13">
        <f t="shared" si="22"/>
        <v>2.674113750000001</v>
      </c>
      <c r="E156" s="16">
        <f t="shared" si="25"/>
        <v>33.996219623172912</v>
      </c>
      <c r="F156" s="11">
        <v>0.995</v>
      </c>
      <c r="G156" s="12">
        <f t="shared" si="20"/>
        <v>2.4188526389040749E-2</v>
      </c>
      <c r="H156" s="13">
        <f t="shared" si="23"/>
        <v>1.9448100000000004</v>
      </c>
      <c r="I156" s="16">
        <f t="shared" si="26"/>
        <v>23.256857351629449</v>
      </c>
      <c r="J156" s="11">
        <v>0.99</v>
      </c>
      <c r="K156" s="12">
        <f t="shared" si="21"/>
        <v>3.5004726069202491E-2</v>
      </c>
      <c r="L156" s="13">
        <v>1</v>
      </c>
      <c r="M156" s="16">
        <f t="shared" si="27"/>
        <v>17.998435788257936</v>
      </c>
    </row>
    <row r="157" spans="1:13" x14ac:dyDescent="0.2">
      <c r="A157">
        <v>155</v>
      </c>
      <c r="B157" s="11">
        <v>0.995</v>
      </c>
      <c r="C157" s="12">
        <f t="shared" si="24"/>
        <v>2.5762484021679709E-2</v>
      </c>
      <c r="D157" s="13">
        <f t="shared" si="22"/>
        <v>2.674113750000001</v>
      </c>
      <c r="E157" s="16">
        <f t="shared" si="25"/>
        <v>34.065111435929438</v>
      </c>
      <c r="F157" s="11">
        <v>0.995</v>
      </c>
      <c r="G157" s="12">
        <f t="shared" ref="G157:G220" si="28">F157*G156</f>
        <v>2.4067583757095546E-2</v>
      </c>
      <c r="H157" s="13">
        <f t="shared" si="23"/>
        <v>1.9448100000000004</v>
      </c>
      <c r="I157" s="16">
        <f t="shared" si="26"/>
        <v>23.303664229196087</v>
      </c>
      <c r="J157" s="11">
        <v>0.99</v>
      </c>
      <c r="K157" s="12">
        <f t="shared" ref="K157:K220" si="29">J157*K156</f>
        <v>3.4654678808510468E-2</v>
      </c>
      <c r="L157" s="13">
        <v>1</v>
      </c>
      <c r="M157" s="16">
        <f t="shared" si="27"/>
        <v>18.033090467066447</v>
      </c>
    </row>
    <row r="158" spans="1:13" x14ac:dyDescent="0.2">
      <c r="A158">
        <v>156</v>
      </c>
      <c r="B158" s="11">
        <v>0.995</v>
      </c>
      <c r="C158" s="12">
        <f t="shared" si="24"/>
        <v>2.563367160157131E-2</v>
      </c>
      <c r="D158" s="13">
        <f t="shared" si="22"/>
        <v>2.674113750000001</v>
      </c>
      <c r="E158" s="16">
        <f t="shared" si="25"/>
        <v>34.133658789622181</v>
      </c>
      <c r="F158" s="11">
        <v>0.995</v>
      </c>
      <c r="G158" s="12">
        <f t="shared" si="28"/>
        <v>2.394724583831007E-2</v>
      </c>
      <c r="H158" s="13">
        <f t="shared" si="23"/>
        <v>1.9448100000000004</v>
      </c>
      <c r="I158" s="16">
        <f t="shared" si="26"/>
        <v>23.350237072374892</v>
      </c>
      <c r="J158" s="11">
        <v>0.99</v>
      </c>
      <c r="K158" s="12">
        <f t="shared" si="29"/>
        <v>3.4308132020425361E-2</v>
      </c>
      <c r="L158" s="13">
        <v>1</v>
      </c>
      <c r="M158" s="16">
        <f t="shared" si="27"/>
        <v>18.067398599086872</v>
      </c>
    </row>
    <row r="159" spans="1:13" x14ac:dyDescent="0.2">
      <c r="A159">
        <v>157</v>
      </c>
      <c r="B159" s="11">
        <v>0.995</v>
      </c>
      <c r="C159" s="12">
        <f t="shared" si="24"/>
        <v>2.5505503243563453E-2</v>
      </c>
      <c r="D159" s="13">
        <f t="shared" si="22"/>
        <v>2.674113750000001</v>
      </c>
      <c r="E159" s="16">
        <f t="shared" si="25"/>
        <v>34.201863406546465</v>
      </c>
      <c r="F159" s="11">
        <v>0.995</v>
      </c>
      <c r="G159" s="12">
        <f t="shared" si="28"/>
        <v>2.382750960911852E-2</v>
      </c>
      <c r="H159" s="13">
        <f t="shared" si="23"/>
        <v>1.9448100000000004</v>
      </c>
      <c r="I159" s="16">
        <f t="shared" si="26"/>
        <v>23.3965770513378</v>
      </c>
      <c r="J159" s="11">
        <v>0.99</v>
      </c>
      <c r="K159" s="12">
        <f t="shared" si="29"/>
        <v>3.3965050700221107E-2</v>
      </c>
      <c r="L159" s="13">
        <v>1</v>
      </c>
      <c r="M159" s="16">
        <f t="shared" si="27"/>
        <v>18.101363649787093</v>
      </c>
    </row>
    <row r="160" spans="1:13" x14ac:dyDescent="0.2">
      <c r="A160">
        <v>158</v>
      </c>
      <c r="B160" s="11">
        <v>0.995</v>
      </c>
      <c r="C160" s="12">
        <f t="shared" si="24"/>
        <v>2.5377975727345636E-2</v>
      </c>
      <c r="D160" s="13">
        <f t="shared" si="22"/>
        <v>2.674113750000001</v>
      </c>
      <c r="E160" s="16">
        <f t="shared" si="25"/>
        <v>34.269727000386126</v>
      </c>
      <c r="F160" s="11">
        <v>0.995</v>
      </c>
      <c r="G160" s="12">
        <f t="shared" si="28"/>
        <v>2.3708372061072926E-2</v>
      </c>
      <c r="H160" s="13">
        <f t="shared" si="23"/>
        <v>1.9448100000000004</v>
      </c>
      <c r="I160" s="16">
        <f t="shared" si="26"/>
        <v>23.442685330405897</v>
      </c>
      <c r="J160" s="11">
        <v>0.99</v>
      </c>
      <c r="K160" s="12">
        <f t="shared" si="29"/>
        <v>3.3625400193218899E-2</v>
      </c>
      <c r="L160" s="13">
        <v>1</v>
      </c>
      <c r="M160" s="16">
        <f t="shared" si="27"/>
        <v>18.134989049980312</v>
      </c>
    </row>
    <row r="161" spans="1:13" x14ac:dyDescent="0.2">
      <c r="A161">
        <v>159</v>
      </c>
      <c r="B161" s="11">
        <v>0.995</v>
      </c>
      <c r="C161" s="12">
        <f t="shared" si="24"/>
        <v>2.5251085848708908E-2</v>
      </c>
      <c r="D161" s="13">
        <f t="shared" si="22"/>
        <v>2.674113750000001</v>
      </c>
      <c r="E161" s="16">
        <f t="shared" si="25"/>
        <v>34.337251276256588</v>
      </c>
      <c r="F161" s="11">
        <v>0.995</v>
      </c>
      <c r="G161" s="12">
        <f t="shared" si="28"/>
        <v>2.3589830200767561E-2</v>
      </c>
      <c r="H161" s="13">
        <f t="shared" si="23"/>
        <v>1.9448100000000004</v>
      </c>
      <c r="I161" s="16">
        <f t="shared" si="26"/>
        <v>23.488563068078651</v>
      </c>
      <c r="J161" s="11">
        <v>0.99</v>
      </c>
      <c r="K161" s="12">
        <f t="shared" si="29"/>
        <v>3.3289146191286707E-2</v>
      </c>
      <c r="L161" s="13">
        <v>1</v>
      </c>
      <c r="M161" s="16">
        <f t="shared" si="27"/>
        <v>18.168278196171599</v>
      </c>
    </row>
    <row r="162" spans="1:13" x14ac:dyDescent="0.2">
      <c r="A162">
        <v>160</v>
      </c>
      <c r="B162" s="11">
        <v>0.995</v>
      </c>
      <c r="C162" s="12">
        <f t="shared" si="24"/>
        <v>2.5124830419465363E-2</v>
      </c>
      <c r="D162" s="13">
        <f t="shared" si="22"/>
        <v>2.674113750000001</v>
      </c>
      <c r="E162" s="16">
        <f t="shared" si="25"/>
        <v>34.404437930747697</v>
      </c>
      <c r="F162" s="11">
        <v>0.995</v>
      </c>
      <c r="G162" s="12">
        <f t="shared" si="28"/>
        <v>2.3471881049763724E-2</v>
      </c>
      <c r="H162" s="13">
        <f t="shared" si="23"/>
        <v>1.9448100000000004</v>
      </c>
      <c r="I162" s="16">
        <f t="shared" si="26"/>
        <v>23.534211417063041</v>
      </c>
      <c r="J162" s="11">
        <v>0.99</v>
      </c>
      <c r="K162" s="12">
        <f t="shared" si="29"/>
        <v>3.2956254729373843E-2</v>
      </c>
      <c r="L162" s="13">
        <v>1</v>
      </c>
      <c r="M162" s="16">
        <f t="shared" si="27"/>
        <v>18.201234450900973</v>
      </c>
    </row>
    <row r="163" spans="1:13" x14ac:dyDescent="0.2">
      <c r="A163">
        <v>161</v>
      </c>
      <c r="B163" s="11">
        <v>0.995</v>
      </c>
      <c r="C163" s="12">
        <f t="shared" si="24"/>
        <v>2.4999206267368037E-2</v>
      </c>
      <c r="D163" s="13">
        <f t="shared" ref="D163:D226" si="30">D162</f>
        <v>2.674113750000001</v>
      </c>
      <c r="E163" s="16">
        <f t="shared" si="25"/>
        <v>34.471288651966354</v>
      </c>
      <c r="F163" s="11">
        <v>0.995</v>
      </c>
      <c r="G163" s="12">
        <f t="shared" si="28"/>
        <v>2.3354521644514906E-2</v>
      </c>
      <c r="H163" s="13">
        <f t="shared" ref="H163:H226" si="31">H162</f>
        <v>1.9448100000000004</v>
      </c>
      <c r="I163" s="16">
        <f t="shared" si="26"/>
        <v>23.57963152430251</v>
      </c>
      <c r="J163" s="11">
        <v>0.99</v>
      </c>
      <c r="K163" s="12">
        <f t="shared" si="29"/>
        <v>3.2626692182080107E-2</v>
      </c>
      <c r="L163" s="13">
        <v>1</v>
      </c>
      <c r="M163" s="16">
        <f t="shared" si="27"/>
        <v>18.233861143083054</v>
      </c>
    </row>
    <row r="164" spans="1:13" x14ac:dyDescent="0.2">
      <c r="A164">
        <v>162</v>
      </c>
      <c r="B164" s="11">
        <v>0.995</v>
      </c>
      <c r="C164" s="12">
        <f t="shared" si="24"/>
        <v>2.4874210236031195E-2</v>
      </c>
      <c r="D164" s="13">
        <f t="shared" si="30"/>
        <v>2.674113750000001</v>
      </c>
      <c r="E164" s="16">
        <f t="shared" si="25"/>
        <v>34.537805119578913</v>
      </c>
      <c r="F164" s="11">
        <v>0.995</v>
      </c>
      <c r="G164" s="12">
        <f t="shared" si="28"/>
        <v>2.3237749036292332E-2</v>
      </c>
      <c r="H164" s="13">
        <f t="shared" si="31"/>
        <v>1.9448100000000004</v>
      </c>
      <c r="I164" s="16">
        <f t="shared" si="26"/>
        <v>23.624824531005782</v>
      </c>
      <c r="J164" s="11">
        <v>0.99</v>
      </c>
      <c r="K164" s="12">
        <f t="shared" si="29"/>
        <v>3.2300425260259308E-2</v>
      </c>
      <c r="L164" s="13">
        <v>1</v>
      </c>
      <c r="M164" s="16">
        <f t="shared" si="27"/>
        <v>18.266161568343314</v>
      </c>
    </row>
    <row r="165" spans="1:13" x14ac:dyDescent="0.2">
      <c r="A165">
        <v>163</v>
      </c>
      <c r="B165" s="11">
        <v>0.995</v>
      </c>
      <c r="C165" s="12">
        <f t="shared" si="24"/>
        <v>2.474983918485104E-2</v>
      </c>
      <c r="D165" s="13">
        <f t="shared" si="30"/>
        <v>2.674113750000001</v>
      </c>
      <c r="E165" s="16">
        <f t="shared" si="25"/>
        <v>34.60398900485341</v>
      </c>
      <c r="F165" s="11">
        <v>0.995</v>
      </c>
      <c r="G165" s="12">
        <f t="shared" si="28"/>
        <v>2.3121560291110871E-2</v>
      </c>
      <c r="H165" s="13">
        <f t="shared" si="31"/>
        <v>1.9448100000000004</v>
      </c>
      <c r="I165" s="16">
        <f t="shared" si="26"/>
        <v>23.669791572675535</v>
      </c>
      <c r="J165" s="11">
        <v>0.99</v>
      </c>
      <c r="K165" s="12">
        <f t="shared" si="29"/>
        <v>3.1977421007656714E-2</v>
      </c>
      <c r="L165" s="13">
        <v>1</v>
      </c>
      <c r="M165" s="16">
        <f t="shared" si="27"/>
        <v>18.298138989350971</v>
      </c>
    </row>
    <row r="166" spans="1:13" x14ac:dyDescent="0.2">
      <c r="A166">
        <v>164</v>
      </c>
      <c r="B166" s="11">
        <v>0.995</v>
      </c>
      <c r="C166" s="12">
        <f t="shared" si="24"/>
        <v>2.4626089988926785E-2</v>
      </c>
      <c r="D166" s="13">
        <f t="shared" si="30"/>
        <v>2.674113750000001</v>
      </c>
      <c r="E166" s="16">
        <f t="shared" si="25"/>
        <v>34.66984197070154</v>
      </c>
      <c r="F166" s="11">
        <v>0.995</v>
      </c>
      <c r="G166" s="12">
        <f t="shared" si="28"/>
        <v>2.3005952489655316E-2</v>
      </c>
      <c r="H166" s="13">
        <f t="shared" si="31"/>
        <v>1.9448100000000004</v>
      </c>
      <c r="I166" s="16">
        <f t="shared" si="26"/>
        <v>23.714533779136943</v>
      </c>
      <c r="J166" s="11">
        <v>0.99</v>
      </c>
      <c r="K166" s="12">
        <f t="shared" si="29"/>
        <v>3.1657646797580145E-2</v>
      </c>
      <c r="L166" s="13">
        <v>1</v>
      </c>
      <c r="M166" s="16">
        <f t="shared" si="27"/>
        <v>18.329796636148551</v>
      </c>
    </row>
    <row r="167" spans="1:13" x14ac:dyDescent="0.2">
      <c r="A167">
        <v>165</v>
      </c>
      <c r="B167" s="11">
        <v>0.995</v>
      </c>
      <c r="C167" s="12">
        <f t="shared" si="24"/>
        <v>2.4502959538982152E-2</v>
      </c>
      <c r="D167" s="13">
        <f t="shared" si="30"/>
        <v>2.674113750000001</v>
      </c>
      <c r="E167" s="16">
        <f t="shared" si="25"/>
        <v>34.735365671720423</v>
      </c>
      <c r="F167" s="11">
        <v>0.995</v>
      </c>
      <c r="G167" s="12">
        <f t="shared" si="28"/>
        <v>2.2890922727207039E-2</v>
      </c>
      <c r="H167" s="13">
        <f t="shared" si="31"/>
        <v>1.9448100000000004</v>
      </c>
      <c r="I167" s="16">
        <f t="shared" si="26"/>
        <v>23.759052274566042</v>
      </c>
      <c r="J167" s="11">
        <v>0.99</v>
      </c>
      <c r="K167" s="12">
        <f t="shared" si="29"/>
        <v>3.1341070329604342E-2</v>
      </c>
      <c r="L167" s="13">
        <v>1</v>
      </c>
      <c r="M167" s="16">
        <f t="shared" si="27"/>
        <v>18.361137706478154</v>
      </c>
    </row>
    <row r="168" spans="1:13" x14ac:dyDescent="0.2">
      <c r="A168">
        <v>166</v>
      </c>
      <c r="B168" s="11">
        <v>0.995</v>
      </c>
      <c r="C168" s="12">
        <f t="shared" si="24"/>
        <v>2.4380444741287241E-2</v>
      </c>
      <c r="D168" s="13">
        <f t="shared" si="30"/>
        <v>2.674113750000001</v>
      </c>
      <c r="E168" s="16">
        <f t="shared" si="25"/>
        <v>34.800561754234216</v>
      </c>
      <c r="F168" s="11">
        <v>0.995</v>
      </c>
      <c r="G168" s="12">
        <f t="shared" si="28"/>
        <v>2.2776468113571004E-2</v>
      </c>
      <c r="H168" s="13">
        <f t="shared" si="31"/>
        <v>1.9448100000000004</v>
      </c>
      <c r="I168" s="16">
        <f t="shared" si="26"/>
        <v>23.803348177517996</v>
      </c>
      <c r="J168" s="11">
        <v>0.99</v>
      </c>
      <c r="K168" s="12">
        <f t="shared" si="29"/>
        <v>3.1027659626308299E-2</v>
      </c>
      <c r="L168" s="13">
        <v>1</v>
      </c>
      <c r="M168" s="16">
        <f t="shared" si="27"/>
        <v>18.392165366104461</v>
      </c>
    </row>
    <row r="169" spans="1:13" x14ac:dyDescent="0.2">
      <c r="A169">
        <v>167</v>
      </c>
      <c r="B169" s="11">
        <v>0.995</v>
      </c>
      <c r="C169" s="12">
        <f t="shared" si="24"/>
        <v>2.4258542517580806E-2</v>
      </c>
      <c r="D169" s="13">
        <f t="shared" si="30"/>
        <v>2.674113750000001</v>
      </c>
      <c r="E169" s="16">
        <f t="shared" si="25"/>
        <v>34.865431856335441</v>
      </c>
      <c r="F169" s="11">
        <v>0.995</v>
      </c>
      <c r="G169" s="12">
        <f t="shared" si="28"/>
        <v>2.266258577300315E-2</v>
      </c>
      <c r="H169" s="13">
        <f t="shared" si="31"/>
        <v>1.9448100000000004</v>
      </c>
      <c r="I169" s="16">
        <f t="shared" si="26"/>
        <v>23.847422600955191</v>
      </c>
      <c r="J169" s="11">
        <v>0.99</v>
      </c>
      <c r="K169" s="12">
        <f t="shared" si="29"/>
        <v>3.0717383030045217E-2</v>
      </c>
      <c r="L169" s="13">
        <v>1</v>
      </c>
      <c r="M169" s="16">
        <f t="shared" si="27"/>
        <v>18.422882749134505</v>
      </c>
    </row>
    <row r="170" spans="1:13" x14ac:dyDescent="0.2">
      <c r="A170">
        <v>168</v>
      </c>
      <c r="B170" s="11">
        <v>0.995</v>
      </c>
      <c r="C170" s="12">
        <f t="shared" si="24"/>
        <v>2.4137249804992902E-2</v>
      </c>
      <c r="D170" s="13">
        <f t="shared" si="30"/>
        <v>2.674113750000001</v>
      </c>
      <c r="E170" s="16">
        <f t="shared" si="25"/>
        <v>34.929977607926155</v>
      </c>
      <c r="F170" s="11">
        <v>0.995</v>
      </c>
      <c r="G170" s="12">
        <f t="shared" si="28"/>
        <v>2.2549272844138133E-2</v>
      </c>
      <c r="H170" s="13">
        <f t="shared" si="31"/>
        <v>1.9448100000000004</v>
      </c>
      <c r="I170" s="16">
        <f t="shared" si="26"/>
        <v>23.891276652275199</v>
      </c>
      <c r="J170" s="11">
        <v>0.99</v>
      </c>
      <c r="K170" s="12">
        <f t="shared" si="29"/>
        <v>3.0410209199744766E-2</v>
      </c>
      <c r="L170" s="13">
        <v>1</v>
      </c>
      <c r="M170" s="16">
        <f t="shared" si="27"/>
        <v>18.453292958334249</v>
      </c>
    </row>
    <row r="171" spans="1:13" x14ac:dyDescent="0.2">
      <c r="A171">
        <v>169</v>
      </c>
      <c r="B171" s="11">
        <v>0.995</v>
      </c>
      <c r="C171" s="12">
        <f t="shared" si="24"/>
        <v>2.4016563555967936E-2</v>
      </c>
      <c r="D171" s="13">
        <f t="shared" si="30"/>
        <v>2.674113750000001</v>
      </c>
      <c r="E171" s="16">
        <f t="shared" si="25"/>
        <v>34.994200630758918</v>
      </c>
      <c r="F171" s="11">
        <v>0.995</v>
      </c>
      <c r="G171" s="12">
        <f t="shared" si="28"/>
        <v>2.2436526479917441E-2</v>
      </c>
      <c r="H171" s="13">
        <f t="shared" si="31"/>
        <v>1.9448100000000004</v>
      </c>
      <c r="I171" s="16">
        <f t="shared" si="26"/>
        <v>23.934911433338605</v>
      </c>
      <c r="J171" s="11">
        <v>0.99</v>
      </c>
      <c r="K171" s="12">
        <f t="shared" si="29"/>
        <v>3.0106107107747318E-2</v>
      </c>
      <c r="L171" s="13">
        <v>1</v>
      </c>
      <c r="M171" s="16">
        <f t="shared" si="27"/>
        <v>18.483399065441997</v>
      </c>
    </row>
    <row r="172" spans="1:13" x14ac:dyDescent="0.2">
      <c r="A172">
        <v>170</v>
      </c>
      <c r="B172" s="11">
        <v>0.995</v>
      </c>
      <c r="C172" s="12">
        <f t="shared" si="24"/>
        <v>2.3896480738188095E-2</v>
      </c>
      <c r="D172" s="13">
        <f t="shared" si="30"/>
        <v>2.674113750000001</v>
      </c>
      <c r="E172" s="16">
        <f t="shared" si="25"/>
        <v>35.05810253847752</v>
      </c>
      <c r="F172" s="11">
        <v>0.995</v>
      </c>
      <c r="G172" s="12">
        <f t="shared" si="28"/>
        <v>2.2324343847517854E-2</v>
      </c>
      <c r="H172" s="13">
        <f t="shared" si="31"/>
        <v>1.9448100000000004</v>
      </c>
      <c r="I172" s="16">
        <f t="shared" si="26"/>
        <v>23.978328040496695</v>
      </c>
      <c r="J172" s="11">
        <v>0.99</v>
      </c>
      <c r="K172" s="12">
        <f t="shared" si="29"/>
        <v>2.9805046036669846E-2</v>
      </c>
      <c r="L172" s="13">
        <v>1</v>
      </c>
      <c r="M172" s="16">
        <f t="shared" si="27"/>
        <v>18.513204111478668</v>
      </c>
    </row>
    <row r="173" spans="1:13" x14ac:dyDescent="0.2">
      <c r="A173">
        <v>171</v>
      </c>
      <c r="B173" s="11">
        <v>0.995</v>
      </c>
      <c r="C173" s="12">
        <f t="shared" si="24"/>
        <v>2.3776998334497156E-2</v>
      </c>
      <c r="D173" s="13">
        <f t="shared" si="30"/>
        <v>2.674113750000001</v>
      </c>
      <c r="E173" s="16">
        <f t="shared" si="25"/>
        <v>35.121684936657523</v>
      </c>
      <c r="F173" s="11">
        <v>0.995</v>
      </c>
      <c r="G173" s="12">
        <f t="shared" si="28"/>
        <v>2.2212722128280266E-2</v>
      </c>
      <c r="H173" s="13">
        <f t="shared" si="31"/>
        <v>1.9448100000000004</v>
      </c>
      <c r="I173" s="16">
        <f t="shared" si="26"/>
        <v>24.021527564618996</v>
      </c>
      <c r="J173" s="11">
        <v>0.99</v>
      </c>
      <c r="K173" s="12">
        <f t="shared" si="29"/>
        <v>2.9506995576303149E-2</v>
      </c>
      <c r="L173" s="13">
        <v>1</v>
      </c>
      <c r="M173" s="16">
        <f t="shared" si="27"/>
        <v>18.54271110705497</v>
      </c>
    </row>
    <row r="174" spans="1:13" x14ac:dyDescent="0.2">
      <c r="A174">
        <v>172</v>
      </c>
      <c r="B174" s="11">
        <v>0.995</v>
      </c>
      <c r="C174" s="12">
        <f t="shared" si="24"/>
        <v>2.3658113342824669E-2</v>
      </c>
      <c r="D174" s="13">
        <f t="shared" si="30"/>
        <v>2.674113750000001</v>
      </c>
      <c r="E174" s="16">
        <f t="shared" si="25"/>
        <v>35.184949422846628</v>
      </c>
      <c r="F174" s="11">
        <v>0.995</v>
      </c>
      <c r="G174" s="12">
        <f t="shared" si="28"/>
        <v>2.2101658517638866E-2</v>
      </c>
      <c r="H174" s="13">
        <f t="shared" si="31"/>
        <v>1.9448100000000004</v>
      </c>
      <c r="I174" s="16">
        <f t="shared" si="26"/>
        <v>24.064511091120686</v>
      </c>
      <c r="J174" s="11">
        <v>0.99</v>
      </c>
      <c r="K174" s="12">
        <f t="shared" si="29"/>
        <v>2.9211925620540116E-2</v>
      </c>
      <c r="L174" s="13">
        <v>1</v>
      </c>
      <c r="M174" s="16">
        <f t="shared" si="27"/>
        <v>18.57192303267551</v>
      </c>
    </row>
    <row r="175" spans="1:13" x14ac:dyDescent="0.2">
      <c r="A175">
        <v>173</v>
      </c>
      <c r="B175" s="11">
        <v>0.995</v>
      </c>
      <c r="C175" s="12">
        <f t="shared" si="24"/>
        <v>2.3539822776110546E-2</v>
      </c>
      <c r="D175" s="13">
        <f t="shared" si="30"/>
        <v>2.674113750000001</v>
      </c>
      <c r="E175" s="16">
        <f t="shared" si="25"/>
        <v>35.247897586604786</v>
      </c>
      <c r="F175" s="11">
        <v>0.995</v>
      </c>
      <c r="G175" s="12">
        <f t="shared" si="28"/>
        <v>2.199115022505067E-2</v>
      </c>
      <c r="H175" s="13">
        <f t="shared" si="31"/>
        <v>1.9448100000000004</v>
      </c>
      <c r="I175" s="16">
        <f t="shared" si="26"/>
        <v>24.107279699989867</v>
      </c>
      <c r="J175" s="11">
        <v>0.99</v>
      </c>
      <c r="K175" s="12">
        <f t="shared" si="29"/>
        <v>2.8919806364334714E-2</v>
      </c>
      <c r="L175" s="13">
        <v>1</v>
      </c>
      <c r="M175" s="16">
        <f t="shared" si="27"/>
        <v>18.600842839039846</v>
      </c>
    </row>
    <row r="176" spans="1:13" x14ac:dyDescent="0.2">
      <c r="A176">
        <v>174</v>
      </c>
      <c r="B176" s="11">
        <v>0.995</v>
      </c>
      <c r="C176" s="12">
        <f t="shared" si="24"/>
        <v>2.3422123662229993E-2</v>
      </c>
      <c r="D176" s="13">
        <f t="shared" si="30"/>
        <v>2.674113750000001</v>
      </c>
      <c r="E176" s="16">
        <f t="shared" si="25"/>
        <v>35.310531009544157</v>
      </c>
      <c r="F176" s="11">
        <v>0.995</v>
      </c>
      <c r="G176" s="12">
        <f t="shared" si="28"/>
        <v>2.1881194473925416E-2</v>
      </c>
      <c r="H176" s="13">
        <f t="shared" si="31"/>
        <v>1.9448100000000004</v>
      </c>
      <c r="I176" s="16">
        <f t="shared" si="26"/>
        <v>24.149834465814703</v>
      </c>
      <c r="J176" s="11">
        <v>0.99</v>
      </c>
      <c r="K176" s="12">
        <f t="shared" si="29"/>
        <v>2.8630608300691366E-2</v>
      </c>
      <c r="L176" s="13">
        <v>1</v>
      </c>
      <c r="M176" s="16">
        <f t="shared" si="27"/>
        <v>18.629473447340537</v>
      </c>
    </row>
    <row r="177" spans="1:13" x14ac:dyDescent="0.2">
      <c r="A177">
        <v>175</v>
      </c>
      <c r="B177" s="11">
        <v>0.995</v>
      </c>
      <c r="C177" s="12">
        <f t="shared" si="24"/>
        <v>2.3305013043918844E-2</v>
      </c>
      <c r="D177" s="13">
        <f t="shared" si="30"/>
        <v>2.674113750000001</v>
      </c>
      <c r="E177" s="16">
        <f t="shared" si="25"/>
        <v>35.37285126536883</v>
      </c>
      <c r="F177" s="11">
        <v>0.995</v>
      </c>
      <c r="G177" s="12">
        <f t="shared" si="28"/>
        <v>2.177178850155579E-2</v>
      </c>
      <c r="H177" s="13">
        <f t="shared" si="31"/>
        <v>1.9448100000000004</v>
      </c>
      <c r="I177" s="16">
        <f t="shared" si="26"/>
        <v>24.192176457810412</v>
      </c>
      <c r="J177" s="11">
        <v>0.99</v>
      </c>
      <c r="K177" s="12">
        <f t="shared" si="29"/>
        <v>2.8344302217684452E-2</v>
      </c>
      <c r="L177" s="13">
        <v>1</v>
      </c>
      <c r="M177" s="16">
        <f t="shared" si="27"/>
        <v>18.657817749558223</v>
      </c>
    </row>
    <row r="178" spans="1:13" x14ac:dyDescent="0.2">
      <c r="A178">
        <v>176</v>
      </c>
      <c r="B178" s="11">
        <v>0.995</v>
      </c>
      <c r="C178" s="12">
        <f t="shared" si="24"/>
        <v>2.3188487978699251E-2</v>
      </c>
      <c r="D178" s="13">
        <f t="shared" si="30"/>
        <v>2.674113750000001</v>
      </c>
      <c r="E178" s="16">
        <f t="shared" si="25"/>
        <v>35.434859919914381</v>
      </c>
      <c r="F178" s="11">
        <v>0.995</v>
      </c>
      <c r="G178" s="12">
        <f t="shared" si="28"/>
        <v>2.166292955904801E-2</v>
      </c>
      <c r="H178" s="13">
        <f t="shared" si="31"/>
        <v>1.9448100000000004</v>
      </c>
      <c r="I178" s="16">
        <f t="shared" si="26"/>
        <v>24.234306739846144</v>
      </c>
      <c r="J178" s="11">
        <v>0.99</v>
      </c>
      <c r="K178" s="12">
        <f t="shared" si="29"/>
        <v>2.8060859195507607E-2</v>
      </c>
      <c r="L178" s="13">
        <v>1</v>
      </c>
      <c r="M178" s="16">
        <f t="shared" si="27"/>
        <v>18.685878608753733</v>
      </c>
    </row>
    <row r="179" spans="1:13" x14ac:dyDescent="0.2">
      <c r="A179">
        <v>177</v>
      </c>
      <c r="B179" s="11">
        <v>0.995</v>
      </c>
      <c r="C179" s="12">
        <f t="shared" si="24"/>
        <v>2.3072545538805753E-2</v>
      </c>
      <c r="D179" s="13">
        <f t="shared" si="30"/>
        <v>2.674113750000001</v>
      </c>
      <c r="E179" s="16">
        <f t="shared" si="25"/>
        <v>35.496558531187205</v>
      </c>
      <c r="F179" s="11">
        <v>0.995</v>
      </c>
      <c r="G179" s="12">
        <f t="shared" si="28"/>
        <v>2.1554614911252771E-2</v>
      </c>
      <c r="H179" s="13">
        <f t="shared" si="31"/>
        <v>1.9448100000000004</v>
      </c>
      <c r="I179" s="16">
        <f t="shared" si="26"/>
        <v>24.276226370471697</v>
      </c>
      <c r="J179" s="11">
        <v>0.99</v>
      </c>
      <c r="K179" s="12">
        <f t="shared" si="29"/>
        <v>2.778025060355253E-2</v>
      </c>
      <c r="L179" s="13">
        <v>1</v>
      </c>
      <c r="M179" s="16">
        <f t="shared" si="27"/>
        <v>18.713658859357285</v>
      </c>
    </row>
    <row r="180" spans="1:13" x14ac:dyDescent="0.2">
      <c r="A180">
        <v>178</v>
      </c>
      <c r="B180" s="11">
        <v>0.995</v>
      </c>
      <c r="C180" s="12">
        <f t="shared" si="24"/>
        <v>2.2957182811111726E-2</v>
      </c>
      <c r="D180" s="13">
        <f t="shared" si="30"/>
        <v>2.674113750000001</v>
      </c>
      <c r="E180" s="16">
        <f t="shared" si="25"/>
        <v>35.557948649403663</v>
      </c>
      <c r="F180" s="11">
        <v>0.995</v>
      </c>
      <c r="G180" s="12">
        <f t="shared" si="28"/>
        <v>2.1446841836696508E-2</v>
      </c>
      <c r="H180" s="13">
        <f t="shared" si="31"/>
        <v>1.9448100000000004</v>
      </c>
      <c r="I180" s="16">
        <f t="shared" si="26"/>
        <v>24.317936402944124</v>
      </c>
      <c r="J180" s="11">
        <v>0.99</v>
      </c>
      <c r="K180" s="12">
        <f t="shared" si="29"/>
        <v>2.7502448097517004E-2</v>
      </c>
      <c r="L180" s="13">
        <v>1</v>
      </c>
      <c r="M180" s="16">
        <f t="shared" si="27"/>
        <v>18.741161307454803</v>
      </c>
    </row>
    <row r="181" spans="1:13" x14ac:dyDescent="0.2">
      <c r="A181">
        <v>179</v>
      </c>
      <c r="B181" s="11">
        <v>0.995</v>
      </c>
      <c r="C181" s="12">
        <f t="shared" si="24"/>
        <v>2.2842396897056166E-2</v>
      </c>
      <c r="D181" s="13">
        <f t="shared" si="30"/>
        <v>2.674113750000001</v>
      </c>
      <c r="E181" s="16">
        <f t="shared" si="25"/>
        <v>35.61903181702904</v>
      </c>
      <c r="F181" s="11">
        <v>0.995</v>
      </c>
      <c r="G181" s="12">
        <f t="shared" si="28"/>
        <v>2.1339607627513024E-2</v>
      </c>
      <c r="H181" s="13">
        <f t="shared" si="31"/>
        <v>1.9448100000000004</v>
      </c>
      <c r="I181" s="16">
        <f t="shared" si="26"/>
        <v>24.359437885254188</v>
      </c>
      <c r="J181" s="11">
        <v>0.99</v>
      </c>
      <c r="K181" s="12">
        <f t="shared" si="29"/>
        <v>2.7227423616541832E-2</v>
      </c>
      <c r="L181" s="13">
        <v>1</v>
      </c>
      <c r="M181" s="16">
        <f t="shared" si="27"/>
        <v>18.768388731071344</v>
      </c>
    </row>
    <row r="182" spans="1:13" x14ac:dyDescent="0.2">
      <c r="A182">
        <v>180</v>
      </c>
      <c r="B182" s="11">
        <v>0.995</v>
      </c>
      <c r="C182" s="12">
        <f t="shared" si="24"/>
        <v>2.2728184912570885E-2</v>
      </c>
      <c r="D182" s="13">
        <f t="shared" si="30"/>
        <v>2.674113750000001</v>
      </c>
      <c r="E182" s="16">
        <f t="shared" si="25"/>
        <v>35.679809568816289</v>
      </c>
      <c r="F182" s="11">
        <v>0.995</v>
      </c>
      <c r="G182" s="12">
        <f t="shared" si="28"/>
        <v>2.1232909589375459E-2</v>
      </c>
      <c r="H182" s="13">
        <f t="shared" si="31"/>
        <v>1.9448100000000004</v>
      </c>
      <c r="I182" s="16">
        <f t="shared" si="26"/>
        <v>24.4007318601527</v>
      </c>
      <c r="J182" s="11">
        <v>0.99</v>
      </c>
      <c r="K182" s="12">
        <f t="shared" si="29"/>
        <v>2.6955149380376412E-2</v>
      </c>
      <c r="L182" s="13">
        <v>1</v>
      </c>
      <c r="M182" s="16">
        <f t="shared" si="27"/>
        <v>18.795343880451721</v>
      </c>
    </row>
    <row r="183" spans="1:13" x14ac:dyDescent="0.2">
      <c r="A183">
        <v>181</v>
      </c>
      <c r="B183" s="11">
        <v>0.99750000000000005</v>
      </c>
      <c r="C183" s="12">
        <f t="shared" si="24"/>
        <v>2.2671364450289458E-2</v>
      </c>
      <c r="D183" s="13">
        <f>D182*1.05</f>
        <v>2.807819437500001</v>
      </c>
      <c r="E183" s="16">
        <f t="shared" si="25"/>
        <v>35.743466666594458</v>
      </c>
      <c r="F183" s="11">
        <v>0.99750000000000005</v>
      </c>
      <c r="G183" s="12">
        <f t="shared" si="28"/>
        <v>2.1179827315402022E-2</v>
      </c>
      <c r="H183" s="13">
        <f>H182*1.05</f>
        <v>2.0420505000000007</v>
      </c>
      <c r="I183" s="16">
        <f t="shared" si="26"/>
        <v>24.44398213711203</v>
      </c>
      <c r="J183" s="11">
        <v>0.995</v>
      </c>
      <c r="K183" s="12">
        <f t="shared" si="29"/>
        <v>2.6820373633474531E-2</v>
      </c>
      <c r="L183" s="13">
        <v>1</v>
      </c>
      <c r="M183" s="16">
        <f t="shared" si="27"/>
        <v>18.822164254085195</v>
      </c>
    </row>
    <row r="184" spans="1:13" x14ac:dyDescent="0.2">
      <c r="A184">
        <v>182</v>
      </c>
      <c r="B184" s="11">
        <v>0.99750000000000005</v>
      </c>
      <c r="C184" s="12">
        <f t="shared" si="24"/>
        <v>2.2614686039163737E-2</v>
      </c>
      <c r="D184" s="13">
        <f t="shared" si="30"/>
        <v>2.807819437500001</v>
      </c>
      <c r="E184" s="16">
        <f t="shared" si="25"/>
        <v>35.806964621628182</v>
      </c>
      <c r="F184" s="11">
        <v>0.99750000000000005</v>
      </c>
      <c r="G184" s="12">
        <f t="shared" si="28"/>
        <v>2.1126877747113519E-2</v>
      </c>
      <c r="H184" s="13">
        <f t="shared" si="31"/>
        <v>2.0420505000000007</v>
      </c>
      <c r="I184" s="16">
        <f t="shared" si="26"/>
        <v>24.487124288378961</v>
      </c>
      <c r="J184" s="11">
        <v>0.995</v>
      </c>
      <c r="K184" s="12">
        <f t="shared" si="29"/>
        <v>2.6686271765307159E-2</v>
      </c>
      <c r="L184" s="13">
        <v>1</v>
      </c>
      <c r="M184" s="16">
        <f t="shared" si="27"/>
        <v>18.848850525850501</v>
      </c>
    </row>
    <row r="185" spans="1:13" x14ac:dyDescent="0.2">
      <c r="A185">
        <v>183</v>
      </c>
      <c r="B185" s="11">
        <v>0.99750000000000005</v>
      </c>
      <c r="C185" s="12">
        <f t="shared" si="24"/>
        <v>2.2558149324065829E-2</v>
      </c>
      <c r="D185" s="13">
        <f t="shared" si="30"/>
        <v>2.807819437500001</v>
      </c>
      <c r="E185" s="16">
        <f t="shared" si="25"/>
        <v>35.870303831774322</v>
      </c>
      <c r="F185" s="11">
        <v>0.99750000000000005</v>
      </c>
      <c r="G185" s="12">
        <f t="shared" si="28"/>
        <v>2.1074060552745737E-2</v>
      </c>
      <c r="H185" s="13">
        <f t="shared" si="31"/>
        <v>2.0420505000000007</v>
      </c>
      <c r="I185" s="16">
        <f t="shared" si="26"/>
        <v>24.530158584267728</v>
      </c>
      <c r="J185" s="11">
        <v>0.995</v>
      </c>
      <c r="K185" s="12">
        <f t="shared" si="29"/>
        <v>2.6552840406480625E-2</v>
      </c>
      <c r="L185" s="13">
        <v>1</v>
      </c>
      <c r="M185" s="16">
        <f t="shared" si="27"/>
        <v>18.875403366256982</v>
      </c>
    </row>
    <row r="186" spans="1:13" x14ac:dyDescent="0.2">
      <c r="A186">
        <v>184</v>
      </c>
      <c r="B186" s="11">
        <v>0.99750000000000005</v>
      </c>
      <c r="C186" s="12">
        <f t="shared" si="24"/>
        <v>2.2501753950755665E-2</v>
      </c>
      <c r="D186" s="13">
        <f t="shared" si="30"/>
        <v>2.807819437500001</v>
      </c>
      <c r="E186" s="16">
        <f t="shared" si="25"/>
        <v>35.933484693895096</v>
      </c>
      <c r="F186" s="11">
        <v>0.99750000000000005</v>
      </c>
      <c r="G186" s="12">
        <f t="shared" si="28"/>
        <v>2.1021375401363875E-2</v>
      </c>
      <c r="H186" s="13">
        <f t="shared" si="31"/>
        <v>2.0420505000000007</v>
      </c>
      <c r="I186" s="16">
        <f t="shared" si="26"/>
        <v>24.573085294416771</v>
      </c>
      <c r="J186" s="11">
        <v>0.995</v>
      </c>
      <c r="K186" s="12">
        <f t="shared" si="29"/>
        <v>2.6420076204448223E-2</v>
      </c>
      <c r="L186" s="13">
        <v>1</v>
      </c>
      <c r="M186" s="16">
        <f t="shared" si="27"/>
        <v>18.901823442461431</v>
      </c>
    </row>
    <row r="187" spans="1:13" x14ac:dyDescent="0.2">
      <c r="A187">
        <v>185</v>
      </c>
      <c r="B187" s="11">
        <v>0.99750000000000005</v>
      </c>
      <c r="C187" s="12">
        <f t="shared" si="24"/>
        <v>2.2445499565878775E-2</v>
      </c>
      <c r="D187" s="13">
        <f t="shared" si="30"/>
        <v>2.807819437500001</v>
      </c>
      <c r="E187" s="16">
        <f t="shared" si="25"/>
        <v>35.996507603860572</v>
      </c>
      <c r="F187" s="11">
        <v>0.99750000000000005</v>
      </c>
      <c r="G187" s="12">
        <f t="shared" si="28"/>
        <v>2.0968821962860467E-2</v>
      </c>
      <c r="H187" s="13">
        <f t="shared" si="31"/>
        <v>2.0420505000000007</v>
      </c>
      <c r="I187" s="16">
        <f t="shared" si="26"/>
        <v>24.61590468779044</v>
      </c>
      <c r="J187" s="11">
        <v>0.995</v>
      </c>
      <c r="K187" s="12">
        <f t="shared" si="29"/>
        <v>2.6287975823425982E-2</v>
      </c>
      <c r="L187" s="13">
        <v>1</v>
      </c>
      <c r="M187" s="16">
        <f t="shared" si="27"/>
        <v>18.928111418284857</v>
      </c>
    </row>
    <row r="188" spans="1:13" x14ac:dyDescent="0.2">
      <c r="A188">
        <v>186</v>
      </c>
      <c r="B188" s="11">
        <v>0.99750000000000005</v>
      </c>
      <c r="C188" s="12">
        <f t="shared" si="24"/>
        <v>2.2389385816964081E-2</v>
      </c>
      <c r="D188" s="13">
        <f t="shared" si="30"/>
        <v>2.807819437500001</v>
      </c>
      <c r="E188" s="16">
        <f t="shared" si="25"/>
        <v>36.05937295655113</v>
      </c>
      <c r="F188" s="11">
        <v>0.99750000000000005</v>
      </c>
      <c r="G188" s="12">
        <f t="shared" si="28"/>
        <v>2.0916399907953315E-2</v>
      </c>
      <c r="H188" s="13">
        <f t="shared" si="31"/>
        <v>2.0420505000000007</v>
      </c>
      <c r="I188" s="16">
        <f t="shared" si="26"/>
        <v>24.658617032680677</v>
      </c>
      <c r="J188" s="11">
        <v>0.995</v>
      </c>
      <c r="K188" s="12">
        <f t="shared" si="29"/>
        <v>2.6156535944308851E-2</v>
      </c>
      <c r="L188" s="13">
        <v>1</v>
      </c>
      <c r="M188" s="16">
        <f t="shared" si="27"/>
        <v>18.954267954229167</v>
      </c>
    </row>
    <row r="189" spans="1:13" x14ac:dyDescent="0.2">
      <c r="A189">
        <v>187</v>
      </c>
      <c r="B189" s="11">
        <v>0.99750000000000005</v>
      </c>
      <c r="C189" s="12">
        <f t="shared" si="24"/>
        <v>2.2333412352421672E-2</v>
      </c>
      <c r="D189" s="13">
        <f t="shared" si="30"/>
        <v>2.807819437500001</v>
      </c>
      <c r="E189" s="16">
        <f t="shared" si="25"/>
        <v>36.122081145859958</v>
      </c>
      <c r="F189" s="11">
        <v>0.99750000000000005</v>
      </c>
      <c r="G189" s="12">
        <f t="shared" si="28"/>
        <v>2.0864108908183434E-2</v>
      </c>
      <c r="H189" s="13">
        <f t="shared" si="31"/>
        <v>2.0420505000000007</v>
      </c>
      <c r="I189" s="16">
        <f t="shared" si="26"/>
        <v>24.701222596708689</v>
      </c>
      <c r="J189" s="11">
        <v>0.995</v>
      </c>
      <c r="K189" s="12">
        <f t="shared" si="29"/>
        <v>2.6025753264587306E-2</v>
      </c>
      <c r="L189" s="13">
        <v>1</v>
      </c>
      <c r="M189" s="16">
        <f t="shared" si="27"/>
        <v>18.980293707493754</v>
      </c>
    </row>
    <row r="190" spans="1:13" x14ac:dyDescent="0.2">
      <c r="A190">
        <v>188</v>
      </c>
      <c r="B190" s="11">
        <v>0.99750000000000005</v>
      </c>
      <c r="C190" s="12">
        <f t="shared" si="24"/>
        <v>2.227757882154062E-2</v>
      </c>
      <c r="D190" s="13">
        <f t="shared" si="30"/>
        <v>2.807819437500001</v>
      </c>
      <c r="E190" s="16">
        <f t="shared" si="25"/>
        <v>36.184632564695519</v>
      </c>
      <c r="F190" s="11">
        <v>0.99750000000000005</v>
      </c>
      <c r="G190" s="12">
        <f t="shared" si="28"/>
        <v>2.0811948635912975E-2</v>
      </c>
      <c r="H190" s="13">
        <f t="shared" si="31"/>
        <v>2.0420505000000007</v>
      </c>
      <c r="I190" s="16">
        <f t="shared" si="26"/>
        <v>24.743721646826629</v>
      </c>
      <c r="J190" s="11">
        <v>0.995</v>
      </c>
      <c r="K190" s="12">
        <f t="shared" si="29"/>
        <v>2.589562449826437E-2</v>
      </c>
      <c r="L190" s="13">
        <v>1</v>
      </c>
      <c r="M190" s="16">
        <f t="shared" si="27"/>
        <v>19.006189331992019</v>
      </c>
    </row>
    <row r="191" spans="1:13" x14ac:dyDescent="0.2">
      <c r="A191">
        <v>189</v>
      </c>
      <c r="B191" s="11">
        <v>0.99750000000000005</v>
      </c>
      <c r="C191" s="12">
        <f t="shared" si="24"/>
        <v>2.2221884874486768E-2</v>
      </c>
      <c r="D191" s="13">
        <f t="shared" si="30"/>
        <v>2.807819437500001</v>
      </c>
      <c r="E191" s="16">
        <f t="shared" si="25"/>
        <v>36.247027604983991</v>
      </c>
      <c r="F191" s="11">
        <v>0.99750000000000005</v>
      </c>
      <c r="G191" s="12">
        <f t="shared" si="28"/>
        <v>2.0759918764323194E-2</v>
      </c>
      <c r="H191" s="13">
        <f t="shared" si="31"/>
        <v>2.0420505000000007</v>
      </c>
      <c r="I191" s="16">
        <f t="shared" si="26"/>
        <v>24.786114449319275</v>
      </c>
      <c r="J191" s="11">
        <v>0.995</v>
      </c>
      <c r="K191" s="12">
        <f t="shared" si="29"/>
        <v>2.5766146375773048E-2</v>
      </c>
      <c r="L191" s="13">
        <v>1</v>
      </c>
      <c r="M191" s="16">
        <f t="shared" si="27"/>
        <v>19.031955478367792</v>
      </c>
    </row>
    <row r="192" spans="1:13" x14ac:dyDescent="0.2">
      <c r="A192">
        <v>190</v>
      </c>
      <c r="B192" s="11">
        <v>0.99750000000000005</v>
      </c>
      <c r="C192" s="12">
        <f t="shared" si="24"/>
        <v>2.2166330162300553E-2</v>
      </c>
      <c r="D192" s="13">
        <f t="shared" si="30"/>
        <v>2.807819437500001</v>
      </c>
      <c r="E192" s="16">
        <f t="shared" si="25"/>
        <v>36.309266657671742</v>
      </c>
      <c r="F192" s="11">
        <v>0.99750000000000005</v>
      </c>
      <c r="G192" s="12">
        <f t="shared" si="28"/>
        <v>2.0708018967412388E-2</v>
      </c>
      <c r="H192" s="13">
        <f t="shared" si="31"/>
        <v>2.0420505000000007</v>
      </c>
      <c r="I192" s="16">
        <f t="shared" si="26"/>
        <v>24.828401269805688</v>
      </c>
      <c r="J192" s="11">
        <v>0.995</v>
      </c>
      <c r="K192" s="12">
        <f t="shared" si="29"/>
        <v>2.5637315643894182E-2</v>
      </c>
      <c r="L192" s="13">
        <v>1</v>
      </c>
      <c r="M192" s="16">
        <f t="shared" si="27"/>
        <v>19.057592794011686</v>
      </c>
    </row>
    <row r="193" spans="1:13" x14ac:dyDescent="0.2">
      <c r="A193">
        <v>191</v>
      </c>
      <c r="B193" s="11">
        <v>0.99750000000000005</v>
      </c>
      <c r="C193" s="12">
        <f t="shared" si="24"/>
        <v>2.2110914336894803E-2</v>
      </c>
      <c r="D193" s="13">
        <f t="shared" si="30"/>
        <v>2.807819437500001</v>
      </c>
      <c r="E193" s="16">
        <f t="shared" si="25"/>
        <v>36.371350112727775</v>
      </c>
      <c r="F193" s="11">
        <v>0.99750000000000005</v>
      </c>
      <c r="G193" s="12">
        <f t="shared" si="28"/>
        <v>2.0656248919993857E-2</v>
      </c>
      <c r="H193" s="13">
        <f t="shared" si="31"/>
        <v>2.0420505000000007</v>
      </c>
      <c r="I193" s="16">
        <f t="shared" si="26"/>
        <v>24.870582373240886</v>
      </c>
      <c r="J193" s="11">
        <v>0.995</v>
      </c>
      <c r="K193" s="12">
        <f t="shared" si="29"/>
        <v>2.5509129065674711E-2</v>
      </c>
      <c r="L193" s="13">
        <v>1</v>
      </c>
      <c r="M193" s="16">
        <f t="shared" si="27"/>
        <v>19.083101923077361</v>
      </c>
    </row>
    <row r="194" spans="1:13" x14ac:dyDescent="0.2">
      <c r="A194">
        <v>192</v>
      </c>
      <c r="B194" s="11">
        <v>0.99750000000000005</v>
      </c>
      <c r="C194" s="12">
        <f t="shared" si="24"/>
        <v>2.2055637051052568E-2</v>
      </c>
      <c r="D194" s="13">
        <f t="shared" si="30"/>
        <v>2.807819437500001</v>
      </c>
      <c r="E194" s="16">
        <f t="shared" si="25"/>
        <v>36.433278359146165</v>
      </c>
      <c r="F194" s="11">
        <v>0.99750000000000005</v>
      </c>
      <c r="G194" s="12">
        <f t="shared" si="28"/>
        <v>2.0604608297693873E-2</v>
      </c>
      <c r="H194" s="13">
        <f t="shared" si="31"/>
        <v>2.0420505000000007</v>
      </c>
      <c r="I194" s="16">
        <f t="shared" si="26"/>
        <v>24.912658023917494</v>
      </c>
      <c r="J194" s="11">
        <v>0.995</v>
      </c>
      <c r="K194" s="12">
        <f t="shared" si="29"/>
        <v>2.5381583420346337E-2</v>
      </c>
      <c r="L194" s="13">
        <v>1</v>
      </c>
      <c r="M194" s="16">
        <f t="shared" si="27"/>
        <v>19.108483506497709</v>
      </c>
    </row>
    <row r="195" spans="1:13" x14ac:dyDescent="0.2">
      <c r="A195">
        <v>193</v>
      </c>
      <c r="B195" s="11">
        <v>0.99750000000000005</v>
      </c>
      <c r="C195" s="12">
        <f t="shared" si="24"/>
        <v>2.2000497958424937E-2</v>
      </c>
      <c r="D195" s="13">
        <f t="shared" si="30"/>
        <v>2.807819437500001</v>
      </c>
      <c r="E195" s="16">
        <f t="shared" si="25"/>
        <v>36.495051784948508</v>
      </c>
      <c r="F195" s="11">
        <v>0.99750000000000005</v>
      </c>
      <c r="G195" s="12">
        <f t="shared" si="28"/>
        <v>2.055309677694964E-2</v>
      </c>
      <c r="H195" s="13">
        <f t="shared" si="31"/>
        <v>2.0420505000000007</v>
      </c>
      <c r="I195" s="16">
        <f t="shared" si="26"/>
        <v>24.954628485467413</v>
      </c>
      <c r="J195" s="11">
        <v>0.995</v>
      </c>
      <c r="K195" s="12">
        <f t="shared" si="29"/>
        <v>2.5254675503244606E-2</v>
      </c>
      <c r="L195" s="13">
        <v>1</v>
      </c>
      <c r="M195" s="16">
        <f t="shared" si="27"/>
        <v>19.133738182000954</v>
      </c>
    </row>
    <row r="196" spans="1:13" x14ac:dyDescent="0.2">
      <c r="A196">
        <v>194</v>
      </c>
      <c r="B196" s="11">
        <v>0.99750000000000005</v>
      </c>
      <c r="C196" s="12">
        <f t="shared" si="24"/>
        <v>2.1945496713528877E-2</v>
      </c>
      <c r="D196" s="13">
        <f t="shared" si="30"/>
        <v>2.807819437500001</v>
      </c>
      <c r="E196" s="16">
        <f t="shared" si="25"/>
        <v>36.556670777186348</v>
      </c>
      <c r="F196" s="11">
        <v>0.99750000000000005</v>
      </c>
      <c r="G196" s="12">
        <f t="shared" si="28"/>
        <v>2.0501714035007265E-2</v>
      </c>
      <c r="H196" s="13">
        <f t="shared" si="31"/>
        <v>2.0420505000000007</v>
      </c>
      <c r="I196" s="16">
        <f t="shared" si="26"/>
        <v>24.996494020863459</v>
      </c>
      <c r="J196" s="11">
        <v>0.995</v>
      </c>
      <c r="K196" s="12">
        <f t="shared" si="29"/>
        <v>2.5128402125728384E-2</v>
      </c>
      <c r="L196" s="13">
        <v>1</v>
      </c>
      <c r="M196" s="16">
        <f t="shared" si="27"/>
        <v>19.158866584126681</v>
      </c>
    </row>
    <row r="197" spans="1:13" x14ac:dyDescent="0.2">
      <c r="A197">
        <v>195</v>
      </c>
      <c r="B197" s="11">
        <v>0.99750000000000005</v>
      </c>
      <c r="C197" s="12">
        <f t="shared" ref="C197:C260" si="32">B197*C196</f>
        <v>2.1890632971745056E-2</v>
      </c>
      <c r="D197" s="13">
        <f t="shared" si="30"/>
        <v>2.807819437500001</v>
      </c>
      <c r="E197" s="16">
        <f t="shared" ref="E197:E260" si="33">C197*D197+E196</f>
        <v>36.618135721943595</v>
      </c>
      <c r="F197" s="11">
        <v>0.99750000000000005</v>
      </c>
      <c r="G197" s="12">
        <f t="shared" si="28"/>
        <v>2.0450459749919749E-2</v>
      </c>
      <c r="H197" s="13">
        <f t="shared" si="31"/>
        <v>2.0420505000000007</v>
      </c>
      <c r="I197" s="16">
        <f t="shared" ref="I197:I260" si="34">G197*H197+I196</f>
        <v>25.038254892421012</v>
      </c>
      <c r="J197" s="11">
        <v>0.995</v>
      </c>
      <c r="K197" s="12">
        <f t="shared" si="29"/>
        <v>2.5002760115099741E-2</v>
      </c>
      <c r="L197" s="13">
        <v>1</v>
      </c>
      <c r="M197" s="16">
        <f t="shared" ref="M197:M260" si="35">K197*L197+M196</f>
        <v>19.183869344241781</v>
      </c>
    </row>
    <row r="198" spans="1:13" x14ac:dyDescent="0.2">
      <c r="A198">
        <v>196</v>
      </c>
      <c r="B198" s="11">
        <v>0.99750000000000005</v>
      </c>
      <c r="C198" s="12">
        <f t="shared" si="32"/>
        <v>2.1835906389315693E-2</v>
      </c>
      <c r="D198" s="13">
        <f t="shared" si="30"/>
        <v>2.807819437500001</v>
      </c>
      <c r="E198" s="16">
        <f t="shared" si="33"/>
        <v>36.679447004338947</v>
      </c>
      <c r="F198" s="11">
        <v>0.99750000000000005</v>
      </c>
      <c r="G198" s="12">
        <f t="shared" si="28"/>
        <v>2.0399333600544949E-2</v>
      </c>
      <c r="H198" s="13">
        <f t="shared" si="31"/>
        <v>2.0420505000000007</v>
      </c>
      <c r="I198" s="16">
        <f t="shared" si="34"/>
        <v>25.07991136179967</v>
      </c>
      <c r="J198" s="11">
        <v>0.995</v>
      </c>
      <c r="K198" s="12">
        <f t="shared" si="29"/>
        <v>2.4877746314524243E-2</v>
      </c>
      <c r="L198" s="13">
        <v>1</v>
      </c>
      <c r="M198" s="16">
        <f t="shared" si="35"/>
        <v>19.208747090556304</v>
      </c>
    </row>
    <row r="199" spans="1:13" x14ac:dyDescent="0.2">
      <c r="A199">
        <v>197</v>
      </c>
      <c r="B199" s="11">
        <v>0.99750000000000005</v>
      </c>
      <c r="C199" s="12">
        <f t="shared" si="32"/>
        <v>2.1781316623342404E-2</v>
      </c>
      <c r="D199" s="13">
        <f t="shared" si="30"/>
        <v>2.807819437500001</v>
      </c>
      <c r="E199" s="16">
        <f t="shared" si="33"/>
        <v>36.740605008528313</v>
      </c>
      <c r="F199" s="11">
        <v>0.99750000000000005</v>
      </c>
      <c r="G199" s="12">
        <f t="shared" si="28"/>
        <v>2.0348335266543588E-2</v>
      </c>
      <c r="H199" s="13">
        <f t="shared" si="31"/>
        <v>2.0420505000000007</v>
      </c>
      <c r="I199" s="16">
        <f t="shared" si="34"/>
        <v>25.121463690004884</v>
      </c>
      <c r="J199" s="11">
        <v>0.995</v>
      </c>
      <c r="K199" s="12">
        <f t="shared" si="29"/>
        <v>2.4753357582951621E-2</v>
      </c>
      <c r="L199" s="13">
        <v>1</v>
      </c>
      <c r="M199" s="16">
        <f t="shared" si="35"/>
        <v>19.233500448139257</v>
      </c>
    </row>
    <row r="200" spans="1:13" x14ac:dyDescent="0.2">
      <c r="A200">
        <v>198</v>
      </c>
      <c r="B200" s="11">
        <v>0.99750000000000005</v>
      </c>
      <c r="C200" s="12">
        <f t="shared" si="32"/>
        <v>2.1726863331784051E-2</v>
      </c>
      <c r="D200" s="13">
        <f t="shared" si="30"/>
        <v>2.807819437500001</v>
      </c>
      <c r="E200" s="16">
        <f t="shared" si="33"/>
        <v>36.801610117707199</v>
      </c>
      <c r="F200" s="11">
        <v>0.99750000000000005</v>
      </c>
      <c r="G200" s="12">
        <f t="shared" si="28"/>
        <v>2.0297464428377231E-2</v>
      </c>
      <c r="H200" s="13">
        <f t="shared" si="31"/>
        <v>2.0420505000000007</v>
      </c>
      <c r="I200" s="16">
        <f t="shared" si="34"/>
        <v>25.162912137389583</v>
      </c>
      <c r="J200" s="11">
        <v>0.995</v>
      </c>
      <c r="K200" s="12">
        <f t="shared" si="29"/>
        <v>2.4629590795036863E-2</v>
      </c>
      <c r="L200" s="13">
        <v>1</v>
      </c>
      <c r="M200" s="16">
        <f t="shared" si="35"/>
        <v>19.258130038934294</v>
      </c>
    </row>
    <row r="201" spans="1:13" x14ac:dyDescent="0.2">
      <c r="A201">
        <v>199</v>
      </c>
      <c r="B201" s="11">
        <v>0.99750000000000005</v>
      </c>
      <c r="C201" s="12">
        <f t="shared" si="32"/>
        <v>2.1672546173454592E-2</v>
      </c>
      <c r="D201" s="13">
        <f t="shared" si="30"/>
        <v>2.807819437500001</v>
      </c>
      <c r="E201" s="16">
        <f t="shared" si="33"/>
        <v>36.862462714113143</v>
      </c>
      <c r="F201" s="11">
        <v>0.99750000000000005</v>
      </c>
      <c r="G201" s="12">
        <f t="shared" si="28"/>
        <v>2.0246720767306287E-2</v>
      </c>
      <c r="H201" s="13">
        <f t="shared" si="31"/>
        <v>2.0420505000000007</v>
      </c>
      <c r="I201" s="16">
        <f t="shared" si="34"/>
        <v>25.204256963655823</v>
      </c>
      <c r="J201" s="11">
        <v>0.995</v>
      </c>
      <c r="K201" s="12">
        <f t="shared" si="29"/>
        <v>2.4506442841061678E-2</v>
      </c>
      <c r="L201" s="13">
        <v>1</v>
      </c>
      <c r="M201" s="16">
        <f t="shared" si="35"/>
        <v>19.282636481775356</v>
      </c>
    </row>
    <row r="202" spans="1:13" x14ac:dyDescent="0.2">
      <c r="A202">
        <v>200</v>
      </c>
      <c r="B202" s="11">
        <v>0.99750000000000005</v>
      </c>
      <c r="C202" s="12">
        <f t="shared" si="32"/>
        <v>2.1618364808020957E-2</v>
      </c>
      <c r="D202" s="13">
        <f t="shared" si="30"/>
        <v>2.807819437500001</v>
      </c>
      <c r="E202" s="16">
        <f t="shared" si="33"/>
        <v>36.923163179028073</v>
      </c>
      <c r="F202" s="11">
        <v>0.99750000000000005</v>
      </c>
      <c r="G202" s="12">
        <f t="shared" si="28"/>
        <v>2.0196103965388023E-2</v>
      </c>
      <c r="H202" s="13">
        <f t="shared" si="31"/>
        <v>2.0420505000000007</v>
      </c>
      <c r="I202" s="16">
        <f t="shared" si="34"/>
        <v>25.245498427856397</v>
      </c>
      <c r="J202" s="11">
        <v>0.995</v>
      </c>
      <c r="K202" s="12">
        <f t="shared" si="29"/>
        <v>2.4383910626856371E-2</v>
      </c>
      <c r="L202" s="13">
        <v>1</v>
      </c>
      <c r="M202" s="16">
        <f t="shared" si="35"/>
        <v>19.307020392402212</v>
      </c>
    </row>
    <row r="203" spans="1:13" x14ac:dyDescent="0.2">
      <c r="A203">
        <v>201</v>
      </c>
      <c r="B203" s="11">
        <v>0.99750000000000005</v>
      </c>
      <c r="C203" s="12">
        <f t="shared" si="32"/>
        <v>2.1564318896000904E-2</v>
      </c>
      <c r="D203" s="13">
        <f t="shared" si="30"/>
        <v>2.807819437500001</v>
      </c>
      <c r="E203" s="16">
        <f t="shared" si="33"/>
        <v>36.983711892780711</v>
      </c>
      <c r="F203" s="11">
        <v>0.99750000000000005</v>
      </c>
      <c r="G203" s="12">
        <f t="shared" si="28"/>
        <v>2.0145613705474553E-2</v>
      </c>
      <c r="H203" s="13">
        <f t="shared" si="31"/>
        <v>2.0420505000000007</v>
      </c>
      <c r="I203" s="16">
        <f t="shared" si="34"/>
        <v>25.286636788396468</v>
      </c>
      <c r="J203" s="11">
        <v>0.995</v>
      </c>
      <c r="K203" s="12">
        <f t="shared" si="29"/>
        <v>2.4261991073722088E-2</v>
      </c>
      <c r="L203" s="13">
        <v>1</v>
      </c>
      <c r="M203" s="16">
        <f t="shared" si="35"/>
        <v>19.331282383475934</v>
      </c>
    </row>
    <row r="204" spans="1:13" x14ac:dyDescent="0.2">
      <c r="A204">
        <v>202</v>
      </c>
      <c r="B204" s="11">
        <v>0.99750000000000005</v>
      </c>
      <c r="C204" s="12">
        <f t="shared" si="32"/>
        <v>2.1510408098760904E-2</v>
      </c>
      <c r="D204" s="13">
        <f t="shared" si="30"/>
        <v>2.807819437500001</v>
      </c>
      <c r="E204" s="16">
        <f t="shared" si="33"/>
        <v>37.044109234748973</v>
      </c>
      <c r="F204" s="11">
        <v>0.99750000000000005</v>
      </c>
      <c r="G204" s="12">
        <f t="shared" si="28"/>
        <v>2.0095249671210867E-2</v>
      </c>
      <c r="H204" s="13">
        <f t="shared" si="31"/>
        <v>2.0420505000000007</v>
      </c>
      <c r="I204" s="16">
        <f t="shared" si="34"/>
        <v>25.32767230303519</v>
      </c>
      <c r="J204" s="11">
        <v>0.995</v>
      </c>
      <c r="K204" s="12">
        <f t="shared" si="29"/>
        <v>2.4140681118353477E-2</v>
      </c>
      <c r="L204" s="13">
        <v>1</v>
      </c>
      <c r="M204" s="16">
        <f t="shared" si="35"/>
        <v>19.355423064594287</v>
      </c>
    </row>
    <row r="205" spans="1:13" x14ac:dyDescent="0.2">
      <c r="A205">
        <v>203</v>
      </c>
      <c r="B205" s="11">
        <v>0.99750000000000005</v>
      </c>
      <c r="C205" s="12">
        <f t="shared" si="32"/>
        <v>2.1456632078514004E-2</v>
      </c>
      <c r="D205" s="13">
        <f t="shared" si="30"/>
        <v>2.807819437500001</v>
      </c>
      <c r="E205" s="16">
        <f t="shared" si="33"/>
        <v>37.104355583362313</v>
      </c>
      <c r="F205" s="11">
        <v>0.99750000000000005</v>
      </c>
      <c r="G205" s="12">
        <f t="shared" si="28"/>
        <v>2.0045011547032841E-2</v>
      </c>
      <c r="H205" s="13">
        <f t="shared" si="31"/>
        <v>2.0420505000000007</v>
      </c>
      <c r="I205" s="16">
        <f t="shared" si="34"/>
        <v>25.368605228887315</v>
      </c>
      <c r="J205" s="11">
        <v>0.995</v>
      </c>
      <c r="K205" s="12">
        <f t="shared" si="29"/>
        <v>2.4019977712761709E-2</v>
      </c>
      <c r="L205" s="13">
        <v>1</v>
      </c>
      <c r="M205" s="16">
        <f t="shared" si="35"/>
        <v>19.379443042307049</v>
      </c>
    </row>
    <row r="206" spans="1:13" x14ac:dyDescent="0.2">
      <c r="A206">
        <v>204</v>
      </c>
      <c r="B206" s="11">
        <v>0.99750000000000005</v>
      </c>
      <c r="C206" s="12">
        <f t="shared" si="32"/>
        <v>2.1402990498317721E-2</v>
      </c>
      <c r="D206" s="13">
        <f t="shared" si="30"/>
        <v>2.807819437500001</v>
      </c>
      <c r="E206" s="16">
        <f t="shared" si="33"/>
        <v>37.16445131610412</v>
      </c>
      <c r="F206" s="11">
        <v>0.99750000000000005</v>
      </c>
      <c r="G206" s="12">
        <f t="shared" si="28"/>
        <v>1.9994899018165261E-2</v>
      </c>
      <c r="H206" s="13">
        <f t="shared" si="31"/>
        <v>2.0420505000000007</v>
      </c>
      <c r="I206" s="16">
        <f t="shared" si="34"/>
        <v>25.409435822424808</v>
      </c>
      <c r="J206" s="11">
        <v>0.995</v>
      </c>
      <c r="K206" s="12">
        <f t="shared" si="29"/>
        <v>2.3899877824197901E-2</v>
      </c>
      <c r="L206" s="13">
        <v>1</v>
      </c>
      <c r="M206" s="16">
        <f t="shared" si="35"/>
        <v>19.403342920131248</v>
      </c>
    </row>
    <row r="207" spans="1:13" x14ac:dyDescent="0.2">
      <c r="A207">
        <v>205</v>
      </c>
      <c r="B207" s="11">
        <v>0.99750000000000005</v>
      </c>
      <c r="C207" s="12">
        <f t="shared" si="32"/>
        <v>2.1349483022071927E-2</v>
      </c>
      <c r="D207" s="13">
        <f t="shared" si="30"/>
        <v>2.807819437500001</v>
      </c>
      <c r="E207" s="16">
        <f t="shared" si="33"/>
        <v>37.224396809514069</v>
      </c>
      <c r="F207" s="11">
        <v>0.99750000000000005</v>
      </c>
      <c r="G207" s="12">
        <f t="shared" si="28"/>
        <v>1.9944911770619848E-2</v>
      </c>
      <c r="H207" s="13">
        <f t="shared" si="31"/>
        <v>2.0420505000000007</v>
      </c>
      <c r="I207" s="16">
        <f t="shared" si="34"/>
        <v>25.450164339478459</v>
      </c>
      <c r="J207" s="11">
        <v>0.995</v>
      </c>
      <c r="K207" s="12">
        <f t="shared" si="29"/>
        <v>2.378037843507691E-2</v>
      </c>
      <c r="L207" s="13">
        <v>1</v>
      </c>
      <c r="M207" s="16">
        <f t="shared" si="35"/>
        <v>19.427123298566325</v>
      </c>
    </row>
    <row r="208" spans="1:13" x14ac:dyDescent="0.2">
      <c r="A208">
        <v>206</v>
      </c>
      <c r="B208" s="11">
        <v>0.99750000000000005</v>
      </c>
      <c r="C208" s="12">
        <f t="shared" si="32"/>
        <v>2.1296109314516747E-2</v>
      </c>
      <c r="D208" s="13">
        <f t="shared" si="30"/>
        <v>2.807819437500001</v>
      </c>
      <c r="E208" s="16">
        <f t="shared" si="33"/>
        <v>37.284192439190491</v>
      </c>
      <c r="F208" s="11">
        <v>0.99750000000000005</v>
      </c>
      <c r="G208" s="12">
        <f t="shared" si="28"/>
        <v>1.9895049491193299E-2</v>
      </c>
      <c r="H208" s="13">
        <f t="shared" si="31"/>
        <v>2.0420505000000007</v>
      </c>
      <c r="I208" s="16">
        <f t="shared" si="34"/>
        <v>25.490791035239475</v>
      </c>
      <c r="J208" s="11">
        <v>0.995</v>
      </c>
      <c r="K208" s="12">
        <f t="shared" si="29"/>
        <v>2.3661476542901527E-2</v>
      </c>
      <c r="L208" s="13">
        <v>1</v>
      </c>
      <c r="M208" s="16">
        <f t="shared" si="35"/>
        <v>19.450784775109227</v>
      </c>
    </row>
    <row r="209" spans="1:13" x14ac:dyDescent="0.2">
      <c r="A209">
        <v>207</v>
      </c>
      <c r="B209" s="11">
        <v>0.99750000000000005</v>
      </c>
      <c r="C209" s="12">
        <f t="shared" si="32"/>
        <v>2.1242869041230454E-2</v>
      </c>
      <c r="D209" s="13">
        <f t="shared" si="30"/>
        <v>2.807819437500001</v>
      </c>
      <c r="E209" s="16">
        <f t="shared" si="33"/>
        <v>37.343838579792724</v>
      </c>
      <c r="F209" s="11">
        <v>0.99750000000000005</v>
      </c>
      <c r="G209" s="12">
        <f t="shared" si="28"/>
        <v>1.9845311867465316E-2</v>
      </c>
      <c r="H209" s="13">
        <f t="shared" si="31"/>
        <v>2.0420505000000007</v>
      </c>
      <c r="I209" s="16">
        <f t="shared" si="34"/>
        <v>25.531316164261089</v>
      </c>
      <c r="J209" s="11">
        <v>0.995</v>
      </c>
      <c r="K209" s="12">
        <f t="shared" si="29"/>
        <v>2.3543169160187019E-2</v>
      </c>
      <c r="L209" s="13">
        <v>1</v>
      </c>
      <c r="M209" s="16">
        <f t="shared" si="35"/>
        <v>19.474327944269415</v>
      </c>
    </row>
    <row r="210" spans="1:13" x14ac:dyDescent="0.2">
      <c r="A210">
        <v>208</v>
      </c>
      <c r="B210" s="11">
        <v>0.99750000000000005</v>
      </c>
      <c r="C210" s="12">
        <f t="shared" si="32"/>
        <v>2.118976186862738E-2</v>
      </c>
      <c r="D210" s="13">
        <f t="shared" si="30"/>
        <v>2.807819437500001</v>
      </c>
      <c r="E210" s="16">
        <f t="shared" si="33"/>
        <v>37.403335605043452</v>
      </c>
      <c r="F210" s="11">
        <v>0.99750000000000005</v>
      </c>
      <c r="G210" s="12">
        <f t="shared" si="28"/>
        <v>1.9795698587796652E-2</v>
      </c>
      <c r="H210" s="13">
        <f t="shared" si="31"/>
        <v>2.0420505000000007</v>
      </c>
      <c r="I210" s="16">
        <f t="shared" si="34"/>
        <v>25.571739980460148</v>
      </c>
      <c r="J210" s="11">
        <v>0.995</v>
      </c>
      <c r="K210" s="12">
        <f t="shared" si="29"/>
        <v>2.3425453314386085E-2</v>
      </c>
      <c r="L210" s="13">
        <v>1</v>
      </c>
      <c r="M210" s="16">
        <f t="shared" si="35"/>
        <v>19.4977533975838</v>
      </c>
    </row>
    <row r="211" spans="1:13" x14ac:dyDescent="0.2">
      <c r="A211">
        <v>209</v>
      </c>
      <c r="B211" s="11">
        <v>0.99750000000000005</v>
      </c>
      <c r="C211" s="12">
        <f t="shared" si="32"/>
        <v>2.1136787463955812E-2</v>
      </c>
      <c r="D211" s="13">
        <f t="shared" si="30"/>
        <v>2.807819437500001</v>
      </c>
      <c r="E211" s="16">
        <f t="shared" si="33"/>
        <v>37.462683887731053</v>
      </c>
      <c r="F211" s="11">
        <v>0.99750000000000005</v>
      </c>
      <c r="G211" s="12">
        <f t="shared" si="28"/>
        <v>1.9746209341327162E-2</v>
      </c>
      <c r="H211" s="13">
        <f t="shared" si="31"/>
        <v>2.0420505000000007</v>
      </c>
      <c r="I211" s="16">
        <f t="shared" si="34"/>
        <v>25.612062737118709</v>
      </c>
      <c r="J211" s="11">
        <v>0.995</v>
      </c>
      <c r="K211" s="12">
        <f t="shared" si="29"/>
        <v>2.3308326047814156E-2</v>
      </c>
      <c r="L211" s="13">
        <v>1</v>
      </c>
      <c r="M211" s="16">
        <f t="shared" si="35"/>
        <v>19.521061723631615</v>
      </c>
    </row>
    <row r="212" spans="1:13" x14ac:dyDescent="0.2">
      <c r="A212">
        <v>210</v>
      </c>
      <c r="B212" s="11">
        <v>0.99750000000000005</v>
      </c>
      <c r="C212" s="12">
        <f t="shared" si="32"/>
        <v>2.1083945495295922E-2</v>
      </c>
      <c r="D212" s="13">
        <f t="shared" si="30"/>
        <v>2.807819437500001</v>
      </c>
      <c r="E212" s="16">
        <f t="shared" si="33"/>
        <v>37.521883799711937</v>
      </c>
      <c r="F212" s="11">
        <v>0.99750000000000005</v>
      </c>
      <c r="G212" s="12">
        <f t="shared" si="28"/>
        <v>1.9696843817973844E-2</v>
      </c>
      <c r="H212" s="13">
        <f t="shared" si="31"/>
        <v>2.0420505000000007</v>
      </c>
      <c r="I212" s="16">
        <f t="shared" si="34"/>
        <v>25.652284686885626</v>
      </c>
      <c r="J212" s="11">
        <v>0.995</v>
      </c>
      <c r="K212" s="12">
        <f t="shared" si="29"/>
        <v>2.3191784417575086E-2</v>
      </c>
      <c r="L212" s="13">
        <v>1</v>
      </c>
      <c r="M212" s="16">
        <f t="shared" si="35"/>
        <v>19.544253508049191</v>
      </c>
    </row>
    <row r="213" spans="1:13" x14ac:dyDescent="0.2">
      <c r="A213">
        <v>211</v>
      </c>
      <c r="B213" s="11">
        <v>0.99750000000000005</v>
      </c>
      <c r="C213" s="12">
        <f t="shared" si="32"/>
        <v>2.1031235631557683E-2</v>
      </c>
      <c r="D213" s="13">
        <f t="shared" si="30"/>
        <v>2.807819437500001</v>
      </c>
      <c r="E213" s="16">
        <f t="shared" si="33"/>
        <v>37.580935711912865</v>
      </c>
      <c r="F213" s="11">
        <v>0.99750000000000005</v>
      </c>
      <c r="G213" s="12">
        <f t="shared" si="28"/>
        <v>1.964760170842891E-2</v>
      </c>
      <c r="H213" s="13">
        <f t="shared" si="31"/>
        <v>2.0420505000000007</v>
      </c>
      <c r="I213" s="16">
        <f t="shared" si="34"/>
        <v>25.692406081778124</v>
      </c>
      <c r="J213" s="11">
        <v>0.995</v>
      </c>
      <c r="K213" s="12">
        <f t="shared" si="29"/>
        <v>2.3075825495487211E-2</v>
      </c>
      <c r="L213" s="13">
        <v>1</v>
      </c>
      <c r="M213" s="16">
        <f t="shared" si="35"/>
        <v>19.567329333544677</v>
      </c>
    </row>
    <row r="214" spans="1:13" x14ac:dyDescent="0.2">
      <c r="A214">
        <v>212</v>
      </c>
      <c r="B214" s="11">
        <v>0.99750000000000005</v>
      </c>
      <c r="C214" s="12">
        <f t="shared" si="32"/>
        <v>2.0978657542478789E-2</v>
      </c>
      <c r="D214" s="13">
        <f t="shared" si="30"/>
        <v>2.807819437500001</v>
      </c>
      <c r="E214" s="16">
        <f t="shared" si="33"/>
        <v>37.639839994333293</v>
      </c>
      <c r="F214" s="11">
        <v>0.99750000000000005</v>
      </c>
      <c r="G214" s="12">
        <f t="shared" si="28"/>
        <v>1.959848270415784E-2</v>
      </c>
      <c r="H214" s="13">
        <f t="shared" si="31"/>
        <v>2.0420505000000007</v>
      </c>
      <c r="I214" s="16">
        <f t="shared" si="34"/>
        <v>25.732427173183392</v>
      </c>
      <c r="J214" s="11">
        <v>0.995</v>
      </c>
      <c r="K214" s="12">
        <f t="shared" si="29"/>
        <v>2.2960446368009774E-2</v>
      </c>
      <c r="L214" s="13">
        <v>1</v>
      </c>
      <c r="M214" s="16">
        <f t="shared" si="35"/>
        <v>19.590289779912688</v>
      </c>
    </row>
    <row r="215" spans="1:13" x14ac:dyDescent="0.2">
      <c r="A215">
        <v>213</v>
      </c>
      <c r="B215" s="11">
        <v>0.99750000000000005</v>
      </c>
      <c r="C215" s="12">
        <f t="shared" si="32"/>
        <v>2.0926210898622594E-2</v>
      </c>
      <c r="D215" s="13">
        <f t="shared" si="30"/>
        <v>2.807819437500001</v>
      </c>
      <c r="E215" s="16">
        <f t="shared" si="33"/>
        <v>37.698597016047671</v>
      </c>
      <c r="F215" s="11">
        <v>0.99750000000000005</v>
      </c>
      <c r="G215" s="12">
        <f t="shared" si="28"/>
        <v>1.9549486497397447E-2</v>
      </c>
      <c r="H215" s="13">
        <f t="shared" si="31"/>
        <v>2.0420505000000007</v>
      </c>
      <c r="I215" s="16">
        <f t="shared" si="34"/>
        <v>25.772348211860145</v>
      </c>
      <c r="J215" s="11">
        <v>0.995</v>
      </c>
      <c r="K215" s="12">
        <f t="shared" si="29"/>
        <v>2.2845644136169727E-2</v>
      </c>
      <c r="L215" s="13">
        <v>1</v>
      </c>
      <c r="M215" s="16">
        <f t="shared" si="35"/>
        <v>19.613135424048856</v>
      </c>
    </row>
    <row r="216" spans="1:13" x14ac:dyDescent="0.2">
      <c r="A216">
        <v>214</v>
      </c>
      <c r="B216" s="11">
        <v>0.99750000000000005</v>
      </c>
      <c r="C216" s="12">
        <f t="shared" si="32"/>
        <v>2.0873895371376038E-2</v>
      </c>
      <c r="D216" s="13">
        <f t="shared" si="30"/>
        <v>2.807819437500001</v>
      </c>
      <c r="E216" s="16">
        <f t="shared" si="33"/>
        <v>37.757207145207765</v>
      </c>
      <c r="F216" s="11">
        <v>0.99750000000000005</v>
      </c>
      <c r="G216" s="12">
        <f t="shared" si="28"/>
        <v>1.9500612781153955E-2</v>
      </c>
      <c r="H216" s="13">
        <f t="shared" si="31"/>
        <v>2.0420505000000007</v>
      </c>
      <c r="I216" s="16">
        <f t="shared" si="34"/>
        <v>25.812169447940207</v>
      </c>
      <c r="J216" s="11">
        <v>0.995</v>
      </c>
      <c r="K216" s="12">
        <f t="shared" si="29"/>
        <v>2.2731415915488877E-2</v>
      </c>
      <c r="L216" s="13">
        <v>1</v>
      </c>
      <c r="M216" s="16">
        <f t="shared" si="35"/>
        <v>19.635866839964343</v>
      </c>
    </row>
    <row r="217" spans="1:13" x14ac:dyDescent="0.2">
      <c r="A217">
        <v>215</v>
      </c>
      <c r="B217" s="11">
        <v>0.99750000000000005</v>
      </c>
      <c r="C217" s="12">
        <f t="shared" si="32"/>
        <v>2.0821710632947597E-2</v>
      </c>
      <c r="D217" s="13">
        <f t="shared" si="30"/>
        <v>2.807819437500001</v>
      </c>
      <c r="E217" s="16">
        <f t="shared" si="33"/>
        <v>37.815670749044955</v>
      </c>
      <c r="F217" s="11">
        <v>0.99750000000000005</v>
      </c>
      <c r="G217" s="12">
        <f t="shared" si="28"/>
        <v>1.945186124920107E-2</v>
      </c>
      <c r="H217" s="13">
        <f t="shared" si="31"/>
        <v>2.0420505000000007</v>
      </c>
      <c r="I217" s="16">
        <f t="shared" si="34"/>
        <v>25.851891130930067</v>
      </c>
      <c r="J217" s="11">
        <v>0.995</v>
      </c>
      <c r="K217" s="12">
        <f t="shared" si="29"/>
        <v>2.2617758835911432E-2</v>
      </c>
      <c r="L217" s="13">
        <v>1</v>
      </c>
      <c r="M217" s="16">
        <f t="shared" si="35"/>
        <v>19.658484598800253</v>
      </c>
    </row>
    <row r="218" spans="1:13" x14ac:dyDescent="0.2">
      <c r="A218">
        <v>216</v>
      </c>
      <c r="B218" s="11">
        <v>0.99750000000000005</v>
      </c>
      <c r="C218" s="12">
        <f t="shared" si="32"/>
        <v>2.076965635636523E-2</v>
      </c>
      <c r="D218" s="13">
        <f t="shared" si="30"/>
        <v>2.807819437500001</v>
      </c>
      <c r="E218" s="16">
        <f t="shared" si="33"/>
        <v>37.873988193872556</v>
      </c>
      <c r="F218" s="11">
        <v>0.99750000000000005</v>
      </c>
      <c r="G218" s="12">
        <f t="shared" si="28"/>
        <v>1.9403231596078069E-2</v>
      </c>
      <c r="H218" s="13">
        <f t="shared" si="31"/>
        <v>2.0420505000000007</v>
      </c>
      <c r="I218" s="16">
        <f t="shared" si="34"/>
        <v>25.891513509712453</v>
      </c>
      <c r="J218" s="11">
        <v>0.995</v>
      </c>
      <c r="K218" s="12">
        <f t="shared" si="29"/>
        <v>2.2504670041731876E-2</v>
      </c>
      <c r="L218" s="13">
        <v>1</v>
      </c>
      <c r="M218" s="16">
        <f t="shared" si="35"/>
        <v>19.680989268841984</v>
      </c>
    </row>
    <row r="219" spans="1:13" x14ac:dyDescent="0.2">
      <c r="A219">
        <v>217</v>
      </c>
      <c r="B219" s="11">
        <v>0.99750000000000005</v>
      </c>
      <c r="C219" s="12">
        <f t="shared" si="32"/>
        <v>2.0717732215474318E-2</v>
      </c>
      <c r="D219" s="13">
        <f t="shared" si="30"/>
        <v>2.807819437500001</v>
      </c>
      <c r="E219" s="16">
        <f t="shared" si="33"/>
        <v>37.932159845088087</v>
      </c>
      <c r="F219" s="11">
        <v>0.99750000000000005</v>
      </c>
      <c r="G219" s="12">
        <f t="shared" si="28"/>
        <v>1.9354723517087873E-2</v>
      </c>
      <c r="H219" s="13">
        <f t="shared" si="31"/>
        <v>2.0420505000000007</v>
      </c>
      <c r="I219" s="16">
        <f t="shared" si="34"/>
        <v>25.931036832547885</v>
      </c>
      <c r="J219" s="11">
        <v>0.995</v>
      </c>
      <c r="K219" s="12">
        <f t="shared" si="29"/>
        <v>2.2392146691523215E-2</v>
      </c>
      <c r="L219" s="13">
        <v>1</v>
      </c>
      <c r="M219" s="16">
        <f t="shared" si="35"/>
        <v>19.703381415533507</v>
      </c>
    </row>
    <row r="220" spans="1:13" x14ac:dyDescent="0.2">
      <c r="A220">
        <v>218</v>
      </c>
      <c r="B220" s="11">
        <v>0.99750000000000005</v>
      </c>
      <c r="C220" s="12">
        <f t="shared" si="32"/>
        <v>2.0665937884935634E-2</v>
      </c>
      <c r="D220" s="13">
        <f t="shared" si="30"/>
        <v>2.807819437500001</v>
      </c>
      <c r="E220" s="16">
        <f t="shared" si="33"/>
        <v>37.990186067175578</v>
      </c>
      <c r="F220" s="11">
        <v>0.99750000000000005</v>
      </c>
      <c r="G220" s="12">
        <f t="shared" si="28"/>
        <v>1.9306336708295155E-2</v>
      </c>
      <c r="H220" s="13">
        <f t="shared" si="31"/>
        <v>2.0420505000000007</v>
      </c>
      <c r="I220" s="16">
        <f t="shared" si="34"/>
        <v>25.970461347076228</v>
      </c>
      <c r="J220" s="11">
        <v>0.995</v>
      </c>
      <c r="K220" s="12">
        <f t="shared" si="29"/>
        <v>2.22801859580656E-2</v>
      </c>
      <c r="L220" s="13">
        <v>1</v>
      </c>
      <c r="M220" s="16">
        <f t="shared" si="35"/>
        <v>19.725661601491574</v>
      </c>
    </row>
    <row r="221" spans="1:13" x14ac:dyDescent="0.2">
      <c r="A221">
        <v>219</v>
      </c>
      <c r="B221" s="11">
        <v>0.99750000000000005</v>
      </c>
      <c r="C221" s="12">
        <f t="shared" si="32"/>
        <v>2.0614273040223296E-2</v>
      </c>
      <c r="D221" s="13">
        <f t="shared" si="30"/>
        <v>2.807819437500001</v>
      </c>
      <c r="E221" s="16">
        <f t="shared" si="33"/>
        <v>38.048067223707847</v>
      </c>
      <c r="F221" s="11">
        <v>0.99750000000000005</v>
      </c>
      <c r="G221" s="12">
        <f t="shared" ref="G221:G284" si="36">F221*G220</f>
        <v>1.925807086652442E-2</v>
      </c>
      <c r="H221" s="13">
        <f t="shared" si="31"/>
        <v>2.0420505000000007</v>
      </c>
      <c r="I221" s="16">
        <f t="shared" si="34"/>
        <v>26.009787300318248</v>
      </c>
      <c r="J221" s="11">
        <v>0.995</v>
      </c>
      <c r="K221" s="12">
        <f t="shared" ref="K221:K284" si="37">J221*K220</f>
        <v>2.2168785028275271E-2</v>
      </c>
      <c r="L221" s="13">
        <v>1</v>
      </c>
      <c r="M221" s="16">
        <f t="shared" si="35"/>
        <v>19.747830386519848</v>
      </c>
    </row>
    <row r="222" spans="1:13" x14ac:dyDescent="0.2">
      <c r="A222">
        <v>220</v>
      </c>
      <c r="B222" s="11">
        <v>0.99750000000000005</v>
      </c>
      <c r="C222" s="12">
        <f t="shared" si="32"/>
        <v>2.0562737357622738E-2</v>
      </c>
      <c r="D222" s="13">
        <f t="shared" si="30"/>
        <v>2.807819437500001</v>
      </c>
      <c r="E222" s="16">
        <f t="shared" si="33"/>
        <v>38.105803677348788</v>
      </c>
      <c r="F222" s="11">
        <v>0.99750000000000005</v>
      </c>
      <c r="G222" s="12">
        <f t="shared" si="36"/>
        <v>1.9209925689358111E-2</v>
      </c>
      <c r="H222" s="13">
        <f t="shared" si="31"/>
        <v>2.0420505000000007</v>
      </c>
      <c r="I222" s="16">
        <f t="shared" si="34"/>
        <v>26.049014938677164</v>
      </c>
      <c r="J222" s="11">
        <v>0.995</v>
      </c>
      <c r="K222" s="12">
        <f t="shared" si="37"/>
        <v>2.2057941103133895E-2</v>
      </c>
      <c r="L222" s="13">
        <v>1</v>
      </c>
      <c r="M222" s="16">
        <f t="shared" si="35"/>
        <v>19.769888327622983</v>
      </c>
    </row>
    <row r="223" spans="1:13" x14ac:dyDescent="0.2">
      <c r="A223">
        <v>221</v>
      </c>
      <c r="B223" s="11">
        <v>0.99750000000000005</v>
      </c>
      <c r="C223" s="12">
        <f t="shared" si="32"/>
        <v>2.0511330514228682E-2</v>
      </c>
      <c r="D223" s="13">
        <f t="shared" si="30"/>
        <v>2.807819437500001</v>
      </c>
      <c r="E223" s="16">
        <f t="shared" si="33"/>
        <v>38.163395789855628</v>
      </c>
      <c r="F223" s="11">
        <v>0.99750000000000005</v>
      </c>
      <c r="G223" s="12">
        <f t="shared" si="36"/>
        <v>1.9161900875134717E-2</v>
      </c>
      <c r="H223" s="13">
        <f t="shared" si="31"/>
        <v>2.0420505000000007</v>
      </c>
      <c r="I223" s="16">
        <f t="shared" si="34"/>
        <v>26.088144507940182</v>
      </c>
      <c r="J223" s="11">
        <v>0.995</v>
      </c>
      <c r="K223" s="12">
        <f t="shared" si="37"/>
        <v>2.1947651397618225E-2</v>
      </c>
      <c r="L223" s="13">
        <v>1</v>
      </c>
      <c r="M223" s="16">
        <f t="shared" si="35"/>
        <v>19.7918359790206</v>
      </c>
    </row>
    <row r="224" spans="1:13" x14ac:dyDescent="0.2">
      <c r="A224">
        <v>222</v>
      </c>
      <c r="B224" s="11">
        <v>0.99750000000000005</v>
      </c>
      <c r="C224" s="12">
        <f t="shared" si="32"/>
        <v>2.0460052187943112E-2</v>
      </c>
      <c r="D224" s="13">
        <f t="shared" si="30"/>
        <v>2.807819437500001</v>
      </c>
      <c r="E224" s="16">
        <f t="shared" si="33"/>
        <v>38.220843922081201</v>
      </c>
      <c r="F224" s="11">
        <v>0.99750000000000005</v>
      </c>
      <c r="G224" s="12">
        <f t="shared" si="36"/>
        <v>1.9113996122946883E-2</v>
      </c>
      <c r="H224" s="13">
        <f t="shared" si="31"/>
        <v>2.0420505000000007</v>
      </c>
      <c r="I224" s="16">
        <f t="shared" si="34"/>
        <v>26.127176253280044</v>
      </c>
      <c r="J224" s="11">
        <v>0.995</v>
      </c>
      <c r="K224" s="12">
        <f t="shared" si="37"/>
        <v>2.1837913140630133E-2</v>
      </c>
      <c r="L224" s="13">
        <v>1</v>
      </c>
      <c r="M224" s="16">
        <f t="shared" si="35"/>
        <v>19.81367389216123</v>
      </c>
    </row>
    <row r="225" spans="1:13" x14ac:dyDescent="0.2">
      <c r="A225">
        <v>223</v>
      </c>
      <c r="B225" s="11">
        <v>0.99750000000000005</v>
      </c>
      <c r="C225" s="12">
        <f t="shared" si="32"/>
        <v>2.0408902057473255E-2</v>
      </c>
      <c r="D225" s="13">
        <f t="shared" si="30"/>
        <v>2.807819437500001</v>
      </c>
      <c r="E225" s="16">
        <f t="shared" si="33"/>
        <v>38.278148433976206</v>
      </c>
      <c r="F225" s="11">
        <v>0.99750000000000005</v>
      </c>
      <c r="G225" s="12">
        <f t="shared" si="36"/>
        <v>1.9066211132639517E-2</v>
      </c>
      <c r="H225" s="13">
        <f t="shared" si="31"/>
        <v>2.0420505000000007</v>
      </c>
      <c r="I225" s="16">
        <f t="shared" si="34"/>
        <v>26.166110419256558</v>
      </c>
      <c r="J225" s="11">
        <v>0.995</v>
      </c>
      <c r="K225" s="12">
        <f t="shared" si="37"/>
        <v>2.1728723574926983E-2</v>
      </c>
      <c r="L225" s="13">
        <v>1</v>
      </c>
      <c r="M225" s="16">
        <f t="shared" si="35"/>
        <v>19.835402615736157</v>
      </c>
    </row>
    <row r="226" spans="1:13" x14ac:dyDescent="0.2">
      <c r="A226">
        <v>224</v>
      </c>
      <c r="B226" s="11">
        <v>0.99750000000000005</v>
      </c>
      <c r="C226" s="12">
        <f t="shared" si="32"/>
        <v>2.0357879802329573E-2</v>
      </c>
      <c r="D226" s="13">
        <f t="shared" si="30"/>
        <v>2.807819437500001</v>
      </c>
      <c r="E226" s="16">
        <f t="shared" si="33"/>
        <v>38.335309684591472</v>
      </c>
      <c r="F226" s="11">
        <v>0.99750000000000005</v>
      </c>
      <c r="G226" s="12">
        <f t="shared" si="36"/>
        <v>1.901854560480792E-2</v>
      </c>
      <c r="H226" s="13">
        <f t="shared" si="31"/>
        <v>2.0420505000000007</v>
      </c>
      <c r="I226" s="16">
        <f t="shared" si="34"/>
        <v>26.20494724981813</v>
      </c>
      <c r="J226" s="11">
        <v>0.995</v>
      </c>
      <c r="K226" s="12">
        <f t="shared" si="37"/>
        <v>2.1620079957052347E-2</v>
      </c>
      <c r="L226" s="13">
        <v>1</v>
      </c>
      <c r="M226" s="16">
        <f t="shared" si="35"/>
        <v>19.85702269569321</v>
      </c>
    </row>
    <row r="227" spans="1:13" x14ac:dyDescent="0.2">
      <c r="A227">
        <v>225</v>
      </c>
      <c r="B227" s="11">
        <v>0.99750000000000005</v>
      </c>
      <c r="C227" s="12">
        <f t="shared" si="32"/>
        <v>2.0306985102823749E-2</v>
      </c>
      <c r="D227" s="13">
        <f t="shared" ref="D227:D290" si="38">D226</f>
        <v>2.807819437500001</v>
      </c>
      <c r="E227" s="16">
        <f t="shared" si="33"/>
        <v>38.392328032080201</v>
      </c>
      <c r="F227" s="11">
        <v>0.99750000000000005</v>
      </c>
      <c r="G227" s="12">
        <f t="shared" si="36"/>
        <v>1.8970999240795903E-2</v>
      </c>
      <c r="H227" s="13">
        <f t="shared" ref="H227:H290" si="39">H226</f>
        <v>2.0420505000000007</v>
      </c>
      <c r="I227" s="16">
        <f t="shared" si="34"/>
        <v>26.243686988303295</v>
      </c>
      <c r="J227" s="11">
        <v>0.995</v>
      </c>
      <c r="K227" s="12">
        <f t="shared" si="37"/>
        <v>2.1511979557267087E-2</v>
      </c>
      <c r="L227" s="13">
        <v>1</v>
      </c>
      <c r="M227" s="16">
        <f t="shared" si="35"/>
        <v>19.878534675250478</v>
      </c>
    </row>
    <row r="228" spans="1:13" x14ac:dyDescent="0.2">
      <c r="A228">
        <v>226</v>
      </c>
      <c r="B228" s="11">
        <v>0.99750000000000005</v>
      </c>
      <c r="C228" s="12">
        <f t="shared" si="32"/>
        <v>2.0256217640066691E-2</v>
      </c>
      <c r="D228" s="13">
        <f t="shared" si="38"/>
        <v>2.807819437500001</v>
      </c>
      <c r="E228" s="16">
        <f t="shared" si="33"/>
        <v>38.44920383370021</v>
      </c>
      <c r="F228" s="11">
        <v>0.99750000000000005</v>
      </c>
      <c r="G228" s="12">
        <f t="shared" si="36"/>
        <v>1.8923571742693913E-2</v>
      </c>
      <c r="H228" s="13">
        <f t="shared" si="39"/>
        <v>2.0420505000000007</v>
      </c>
      <c r="I228" s="16">
        <f t="shared" si="34"/>
        <v>26.282329877442251</v>
      </c>
      <c r="J228" s="11">
        <v>0.995</v>
      </c>
      <c r="K228" s="12">
        <f t="shared" si="37"/>
        <v>2.1404419659480752E-2</v>
      </c>
      <c r="L228" s="13">
        <v>1</v>
      </c>
      <c r="M228" s="16">
        <f t="shared" si="35"/>
        <v>19.899939094909957</v>
      </c>
    </row>
    <row r="229" spans="1:13" x14ac:dyDescent="0.2">
      <c r="A229">
        <v>227</v>
      </c>
      <c r="B229" s="11">
        <v>0.99750000000000005</v>
      </c>
      <c r="C229" s="12">
        <f t="shared" si="32"/>
        <v>2.0205577095966525E-2</v>
      </c>
      <c r="D229" s="13">
        <f t="shared" si="38"/>
        <v>2.807819437500001</v>
      </c>
      <c r="E229" s="16">
        <f t="shared" si="33"/>
        <v>38.505937445816173</v>
      </c>
      <c r="F229" s="11">
        <v>0.99750000000000005</v>
      </c>
      <c r="G229" s="12">
        <f t="shared" si="36"/>
        <v>1.887626281333718E-2</v>
      </c>
      <c r="H229" s="13">
        <f t="shared" si="39"/>
        <v>2.0420505000000007</v>
      </c>
      <c r="I229" s="16">
        <f t="shared" si="34"/>
        <v>26.320876159358356</v>
      </c>
      <c r="J229" s="11">
        <v>0.995</v>
      </c>
      <c r="K229" s="12">
        <f t="shared" si="37"/>
        <v>2.1297397561183349E-2</v>
      </c>
      <c r="L229" s="13">
        <v>1</v>
      </c>
      <c r="M229" s="16">
        <f t="shared" si="35"/>
        <v>19.921236492471142</v>
      </c>
    </row>
    <row r="230" spans="1:13" x14ac:dyDescent="0.2">
      <c r="A230">
        <v>228</v>
      </c>
      <c r="B230" s="11">
        <v>0.99750000000000005</v>
      </c>
      <c r="C230" s="12">
        <f t="shared" si="32"/>
        <v>2.0155063153226609E-2</v>
      </c>
      <c r="D230" s="13">
        <f t="shared" si="38"/>
        <v>2.807819437500001</v>
      </c>
      <c r="E230" s="16">
        <f t="shared" si="33"/>
        <v>38.562529223901841</v>
      </c>
      <c r="F230" s="11">
        <v>0.99750000000000005</v>
      </c>
      <c r="G230" s="12">
        <f t="shared" si="36"/>
        <v>1.8829072156303837E-2</v>
      </c>
      <c r="H230" s="13">
        <f t="shared" si="39"/>
        <v>2.0420505000000007</v>
      </c>
      <c r="I230" s="16">
        <f t="shared" si="34"/>
        <v>26.359326075569673</v>
      </c>
      <c r="J230" s="11">
        <v>0.995</v>
      </c>
      <c r="K230" s="12">
        <f t="shared" si="37"/>
        <v>2.1190910573377433E-2</v>
      </c>
      <c r="L230" s="13">
        <v>1</v>
      </c>
      <c r="M230" s="16">
        <f t="shared" si="35"/>
        <v>19.942427403044519</v>
      </c>
    </row>
    <row r="231" spans="1:13" x14ac:dyDescent="0.2">
      <c r="A231">
        <v>229</v>
      </c>
      <c r="B231" s="11">
        <v>0.99750000000000005</v>
      </c>
      <c r="C231" s="12">
        <f t="shared" si="32"/>
        <v>2.0104675495343543E-2</v>
      </c>
      <c r="D231" s="13">
        <f t="shared" si="38"/>
        <v>2.807819437500001</v>
      </c>
      <c r="E231" s="16">
        <f t="shared" si="33"/>
        <v>38.618979522542297</v>
      </c>
      <c r="F231" s="11">
        <v>0.99750000000000005</v>
      </c>
      <c r="G231" s="12">
        <f t="shared" si="36"/>
        <v>1.8781999475913077E-2</v>
      </c>
      <c r="H231" s="13">
        <f t="shared" si="39"/>
        <v>2.0420505000000007</v>
      </c>
      <c r="I231" s="16">
        <f t="shared" si="34"/>
        <v>26.397679866990462</v>
      </c>
      <c r="J231" s="11">
        <v>0.995</v>
      </c>
      <c r="K231" s="12">
        <f t="shared" si="37"/>
        <v>2.1084956020510547E-2</v>
      </c>
      <c r="L231" s="13">
        <v>1</v>
      </c>
      <c r="M231" s="16">
        <f t="shared" si="35"/>
        <v>19.963512359065028</v>
      </c>
    </row>
    <row r="232" spans="1:13" x14ac:dyDescent="0.2">
      <c r="A232">
        <v>230</v>
      </c>
      <c r="B232" s="11">
        <v>0.99750000000000005</v>
      </c>
      <c r="C232" s="12">
        <f t="shared" si="32"/>
        <v>2.0054413806605186E-2</v>
      </c>
      <c r="D232" s="13">
        <f t="shared" si="38"/>
        <v>2.807819437500001</v>
      </c>
      <c r="E232" s="16">
        <f t="shared" si="33"/>
        <v>38.675288695436151</v>
      </c>
      <c r="F232" s="11">
        <v>0.99750000000000005</v>
      </c>
      <c r="G232" s="12">
        <f t="shared" si="36"/>
        <v>1.8735044477223295E-2</v>
      </c>
      <c r="H232" s="13">
        <f t="shared" si="39"/>
        <v>2.0420505000000007</v>
      </c>
      <c r="I232" s="16">
        <f t="shared" si="34"/>
        <v>26.435937773932697</v>
      </c>
      <c r="J232" s="11">
        <v>0.995</v>
      </c>
      <c r="K232" s="12">
        <f t="shared" si="37"/>
        <v>2.0979531240407995E-2</v>
      </c>
      <c r="L232" s="13">
        <v>1</v>
      </c>
      <c r="M232" s="16">
        <f t="shared" si="35"/>
        <v>19.984491890305435</v>
      </c>
    </row>
    <row r="233" spans="1:13" x14ac:dyDescent="0.2">
      <c r="A233">
        <v>231</v>
      </c>
      <c r="B233" s="11">
        <v>0.99750000000000005</v>
      </c>
      <c r="C233" s="12">
        <f t="shared" si="32"/>
        <v>2.0004277772088675E-2</v>
      </c>
      <c r="D233" s="13">
        <f t="shared" si="38"/>
        <v>2.807819437500001</v>
      </c>
      <c r="E233" s="16">
        <f t="shared" si="33"/>
        <v>38.731457095397772</v>
      </c>
      <c r="F233" s="11">
        <v>0.99750000000000005</v>
      </c>
      <c r="G233" s="12">
        <f t="shared" si="36"/>
        <v>1.8688206866030236E-2</v>
      </c>
      <c r="H233" s="13">
        <f t="shared" si="39"/>
        <v>2.0420505000000007</v>
      </c>
      <c r="I233" s="16">
        <f t="shared" si="34"/>
        <v>26.474100036107576</v>
      </c>
      <c r="J233" s="11">
        <v>0.995</v>
      </c>
      <c r="K233" s="12">
        <f t="shared" si="37"/>
        <v>2.0874633584205955E-2</v>
      </c>
      <c r="L233" s="13">
        <v>1</v>
      </c>
      <c r="M233" s="16">
        <f t="shared" si="35"/>
        <v>20.005366523889641</v>
      </c>
    </row>
    <row r="234" spans="1:13" x14ac:dyDescent="0.2">
      <c r="A234">
        <v>232</v>
      </c>
      <c r="B234" s="11">
        <v>0.99750000000000005</v>
      </c>
      <c r="C234" s="12">
        <f t="shared" si="32"/>
        <v>1.9954267077658454E-2</v>
      </c>
      <c r="D234" s="13">
        <f t="shared" si="38"/>
        <v>2.807819437500001</v>
      </c>
      <c r="E234" s="16">
        <f t="shared" si="33"/>
        <v>38.787485074359488</v>
      </c>
      <c r="F234" s="11">
        <v>0.99750000000000005</v>
      </c>
      <c r="G234" s="12">
        <f t="shared" si="36"/>
        <v>1.8641486348865161E-2</v>
      </c>
      <c r="H234" s="13">
        <f t="shared" si="39"/>
        <v>2.0420505000000007</v>
      </c>
      <c r="I234" s="16">
        <f t="shared" si="34"/>
        <v>26.512166892627018</v>
      </c>
      <c r="J234" s="11">
        <v>0.995</v>
      </c>
      <c r="K234" s="12">
        <f t="shared" si="37"/>
        <v>2.0770260416284925E-2</v>
      </c>
      <c r="L234" s="13">
        <v>1</v>
      </c>
      <c r="M234" s="16">
        <f t="shared" si="35"/>
        <v>20.026136784305926</v>
      </c>
    </row>
    <row r="235" spans="1:13" x14ac:dyDescent="0.2">
      <c r="A235">
        <v>233</v>
      </c>
      <c r="B235" s="11">
        <v>0.99750000000000005</v>
      </c>
      <c r="C235" s="12">
        <f t="shared" si="32"/>
        <v>1.9904381409964308E-2</v>
      </c>
      <c r="D235" s="13">
        <f t="shared" si="38"/>
        <v>2.807819437500001</v>
      </c>
      <c r="E235" s="16">
        <f t="shared" si="33"/>
        <v>38.843372983373797</v>
      </c>
      <c r="F235" s="11">
        <v>0.99750000000000005</v>
      </c>
      <c r="G235" s="12">
        <f t="shared" si="36"/>
        <v>1.8594882632992998E-2</v>
      </c>
      <c r="H235" s="13">
        <f t="shared" si="39"/>
        <v>2.0420505000000007</v>
      </c>
      <c r="I235" s="16">
        <f t="shared" si="34"/>
        <v>26.550138582005165</v>
      </c>
      <c r="J235" s="11">
        <v>0.995</v>
      </c>
      <c r="K235" s="12">
        <f t="shared" si="37"/>
        <v>2.0666409114203501E-2</v>
      </c>
      <c r="L235" s="13">
        <v>1</v>
      </c>
      <c r="M235" s="16">
        <f t="shared" si="35"/>
        <v>20.046803193420129</v>
      </c>
    </row>
    <row r="236" spans="1:13" x14ac:dyDescent="0.2">
      <c r="A236">
        <v>234</v>
      </c>
      <c r="B236" s="11">
        <v>0.99750000000000005</v>
      </c>
      <c r="C236" s="12">
        <f t="shared" si="32"/>
        <v>1.9854620456439397E-2</v>
      </c>
      <c r="D236" s="13">
        <f t="shared" si="38"/>
        <v>2.807819437500001</v>
      </c>
      <c r="E236" s="16">
        <f t="shared" si="33"/>
        <v>38.899121172615573</v>
      </c>
      <c r="F236" s="11">
        <v>0.99750000000000005</v>
      </c>
      <c r="G236" s="12">
        <f t="shared" si="36"/>
        <v>1.8548395426410517E-2</v>
      </c>
      <c r="H236" s="13">
        <f t="shared" si="39"/>
        <v>2.0420505000000007</v>
      </c>
      <c r="I236" s="16">
        <f t="shared" si="34"/>
        <v>26.588015342159864</v>
      </c>
      <c r="J236" s="11">
        <v>0.995</v>
      </c>
      <c r="K236" s="12">
        <f t="shared" si="37"/>
        <v>2.0563077068632484E-2</v>
      </c>
      <c r="L236" s="13">
        <v>1</v>
      </c>
      <c r="M236" s="16">
        <f t="shared" si="35"/>
        <v>20.067366270488762</v>
      </c>
    </row>
    <row r="237" spans="1:13" x14ac:dyDescent="0.2">
      <c r="A237">
        <v>235</v>
      </c>
      <c r="B237" s="11">
        <v>0.99750000000000005</v>
      </c>
      <c r="C237" s="12">
        <f t="shared" si="32"/>
        <v>1.98049839052983E-2</v>
      </c>
      <c r="D237" s="13">
        <f t="shared" si="38"/>
        <v>2.807819437500001</v>
      </c>
      <c r="E237" s="16">
        <f t="shared" si="33"/>
        <v>38.954729991384241</v>
      </c>
      <c r="F237" s="11">
        <v>0.99750000000000005</v>
      </c>
      <c r="G237" s="12">
        <f t="shared" si="36"/>
        <v>1.8502024437844492E-2</v>
      </c>
      <c r="H237" s="13">
        <f t="shared" si="39"/>
        <v>2.0420505000000007</v>
      </c>
      <c r="I237" s="16">
        <f t="shared" si="34"/>
        <v>26.625797410414176</v>
      </c>
      <c r="J237" s="11">
        <v>0.995</v>
      </c>
      <c r="K237" s="12">
        <f t="shared" si="37"/>
        <v>2.0460261683289321E-2</v>
      </c>
      <c r="L237" s="13">
        <v>1</v>
      </c>
      <c r="M237" s="16">
        <f t="shared" si="35"/>
        <v>20.087826532172052</v>
      </c>
    </row>
    <row r="238" spans="1:13" x14ac:dyDescent="0.2">
      <c r="A238">
        <v>236</v>
      </c>
      <c r="B238" s="11">
        <v>0.99750000000000005</v>
      </c>
      <c r="C238" s="12">
        <f t="shared" si="32"/>
        <v>1.9755471445535053E-2</v>
      </c>
      <c r="D238" s="13">
        <f t="shared" si="38"/>
        <v>2.807819437500001</v>
      </c>
      <c r="E238" s="16">
        <f t="shared" si="33"/>
        <v>39.010199788105993</v>
      </c>
      <c r="F238" s="11">
        <v>0.99750000000000005</v>
      </c>
      <c r="G238" s="12">
        <f t="shared" si="36"/>
        <v>1.8455769376749882E-2</v>
      </c>
      <c r="H238" s="13">
        <f t="shared" si="39"/>
        <v>2.0420505000000007</v>
      </c>
      <c r="I238" s="16">
        <f t="shared" si="34"/>
        <v>26.663485023497852</v>
      </c>
      <c r="J238" s="11">
        <v>0.995</v>
      </c>
      <c r="K238" s="12">
        <f t="shared" si="37"/>
        <v>2.0357960374872874E-2</v>
      </c>
      <c r="L238" s="13">
        <v>1</v>
      </c>
      <c r="M238" s="16">
        <f t="shared" si="35"/>
        <v>20.108184492546926</v>
      </c>
    </row>
    <row r="239" spans="1:13" x14ac:dyDescent="0.2">
      <c r="A239">
        <v>237</v>
      </c>
      <c r="B239" s="11">
        <v>0.99750000000000005</v>
      </c>
      <c r="C239" s="12">
        <f t="shared" si="32"/>
        <v>1.9706082766921217E-2</v>
      </c>
      <c r="D239" s="13">
        <f t="shared" si="38"/>
        <v>2.807819437500001</v>
      </c>
      <c r="E239" s="16">
        <f t="shared" si="33"/>
        <v>39.065530910335937</v>
      </c>
      <c r="F239" s="11">
        <v>0.99750000000000005</v>
      </c>
      <c r="G239" s="12">
        <f t="shared" si="36"/>
        <v>1.8409629953308009E-2</v>
      </c>
      <c r="H239" s="13">
        <f t="shared" si="39"/>
        <v>2.0420505000000007</v>
      </c>
      <c r="I239" s="16">
        <f t="shared" si="34"/>
        <v>26.701078417548821</v>
      </c>
      <c r="J239" s="11">
        <v>0.995</v>
      </c>
      <c r="K239" s="12">
        <f t="shared" si="37"/>
        <v>2.025617057299851E-2</v>
      </c>
      <c r="L239" s="13">
        <v>1</v>
      </c>
      <c r="M239" s="16">
        <f t="shared" si="35"/>
        <v>20.128440663119925</v>
      </c>
    </row>
    <row r="240" spans="1:13" x14ac:dyDescent="0.2">
      <c r="A240">
        <v>238</v>
      </c>
      <c r="B240" s="11">
        <v>0.99750000000000005</v>
      </c>
      <c r="C240" s="12">
        <f t="shared" si="32"/>
        <v>1.9656817560003915E-2</v>
      </c>
      <c r="D240" s="13">
        <f t="shared" si="38"/>
        <v>2.807819437500001</v>
      </c>
      <c r="E240" s="16">
        <f t="shared" si="33"/>
        <v>39.120723704760309</v>
      </c>
      <c r="F240" s="11">
        <v>0.99750000000000005</v>
      </c>
      <c r="G240" s="12">
        <f t="shared" si="36"/>
        <v>1.8363605878424741E-2</v>
      </c>
      <c r="H240" s="13">
        <f t="shared" si="39"/>
        <v>2.0420505000000007</v>
      </c>
      <c r="I240" s="16">
        <f t="shared" si="34"/>
        <v>26.738577828114661</v>
      </c>
      <c r="J240" s="11">
        <v>0.995</v>
      </c>
      <c r="K240" s="12">
        <f t="shared" si="37"/>
        <v>2.0154889720133518E-2</v>
      </c>
      <c r="L240" s="13">
        <v>1</v>
      </c>
      <c r="M240" s="16">
        <f t="shared" si="35"/>
        <v>20.148595552840057</v>
      </c>
    </row>
    <row r="241" spans="1:13" x14ac:dyDescent="0.2">
      <c r="A241">
        <v>239</v>
      </c>
      <c r="B241" s="11">
        <v>0.99750000000000005</v>
      </c>
      <c r="C241" s="12">
        <f t="shared" si="32"/>
        <v>1.9607675516103908E-2</v>
      </c>
      <c r="D241" s="13">
        <f t="shared" si="38"/>
        <v>2.807819437500001</v>
      </c>
      <c r="E241" s="16">
        <f t="shared" si="33"/>
        <v>39.175778517198616</v>
      </c>
      <c r="F241" s="11">
        <v>0.99750000000000005</v>
      </c>
      <c r="G241" s="12">
        <f t="shared" si="36"/>
        <v>1.831769686372868E-2</v>
      </c>
      <c r="H241" s="13">
        <f t="shared" si="39"/>
        <v>2.0420505000000007</v>
      </c>
      <c r="I241" s="16">
        <f t="shared" si="34"/>
        <v>26.775983490154086</v>
      </c>
      <c r="J241" s="11">
        <v>0.995</v>
      </c>
      <c r="K241" s="12">
        <f t="shared" si="37"/>
        <v>2.0054115271532849E-2</v>
      </c>
      <c r="L241" s="13">
        <v>1</v>
      </c>
      <c r="M241" s="16">
        <f t="shared" si="35"/>
        <v>20.168649668111591</v>
      </c>
    </row>
    <row r="242" spans="1:13" x14ac:dyDescent="0.2">
      <c r="A242">
        <v>240</v>
      </c>
      <c r="B242" s="11">
        <v>0.99750000000000005</v>
      </c>
      <c r="C242" s="12">
        <f t="shared" si="32"/>
        <v>1.9558656327313649E-2</v>
      </c>
      <c r="D242" s="13">
        <f t="shared" si="38"/>
        <v>2.807819437500001</v>
      </c>
      <c r="E242" s="16">
        <f t="shared" si="33"/>
        <v>39.230695692605828</v>
      </c>
      <c r="F242" s="11">
        <v>0.99750000000000005</v>
      </c>
      <c r="G242" s="12">
        <f t="shared" si="36"/>
        <v>1.8271902621569358E-2</v>
      </c>
      <c r="H242" s="13">
        <f t="shared" si="39"/>
        <v>2.0420505000000007</v>
      </c>
      <c r="I242" s="16">
        <f t="shared" si="34"/>
        <v>26.813295638038415</v>
      </c>
      <c r="J242" s="11">
        <v>0.995</v>
      </c>
      <c r="K242" s="12">
        <f t="shared" si="37"/>
        <v>1.9953844695175183E-2</v>
      </c>
      <c r="L242" s="13">
        <v>1</v>
      </c>
      <c r="M242" s="16">
        <f t="shared" si="35"/>
        <v>20.188603512806765</v>
      </c>
    </row>
    <row r="243" spans="1:13" x14ac:dyDescent="0.2">
      <c r="A243">
        <v>241</v>
      </c>
      <c r="B243" s="11">
        <v>0.99750000000000005</v>
      </c>
      <c r="C243" s="12">
        <f t="shared" si="32"/>
        <v>1.9509759686495366E-2</v>
      </c>
      <c r="D243" s="13">
        <f t="shared" si="38"/>
        <v>2.807819437500001</v>
      </c>
      <c r="E243" s="16">
        <f t="shared" si="33"/>
        <v>39.285475575074521</v>
      </c>
      <c r="F243" s="11">
        <v>0.99750000000000005</v>
      </c>
      <c r="G243" s="12">
        <f t="shared" si="36"/>
        <v>1.8226222865015435E-2</v>
      </c>
      <c r="H243" s="13">
        <f t="shared" si="39"/>
        <v>2.0420505000000007</v>
      </c>
      <c r="I243" s="16">
        <f t="shared" si="34"/>
        <v>26.850514505553033</v>
      </c>
      <c r="J243" s="11">
        <v>0.995</v>
      </c>
      <c r="K243" s="12">
        <f t="shared" si="37"/>
        <v>1.9854075471699307E-2</v>
      </c>
      <c r="L243" s="13">
        <v>1</v>
      </c>
      <c r="M243" s="16">
        <f t="shared" si="35"/>
        <v>20.208457588278463</v>
      </c>
    </row>
    <row r="244" spans="1:13" x14ac:dyDescent="0.2">
      <c r="A244">
        <v>242</v>
      </c>
      <c r="B244" s="11">
        <v>0.99750000000000005</v>
      </c>
      <c r="C244" s="12">
        <f t="shared" si="32"/>
        <v>1.9460985287279128E-2</v>
      </c>
      <c r="D244" s="13">
        <f t="shared" si="38"/>
        <v>2.807819437500001</v>
      </c>
      <c r="E244" s="16">
        <f t="shared" si="33"/>
        <v>39.340118507837047</v>
      </c>
      <c r="F244" s="11">
        <v>0.99750000000000005</v>
      </c>
      <c r="G244" s="12">
        <f t="shared" si="36"/>
        <v>1.8180657307852895E-2</v>
      </c>
      <c r="H244" s="13">
        <f t="shared" si="39"/>
        <v>2.0420505000000007</v>
      </c>
      <c r="I244" s="16">
        <f t="shared" si="34"/>
        <v>26.887640325898861</v>
      </c>
      <c r="J244" s="11">
        <v>0.995</v>
      </c>
      <c r="K244" s="12">
        <f t="shared" si="37"/>
        <v>1.975480509434081E-2</v>
      </c>
      <c r="L244" s="13">
        <v>1</v>
      </c>
      <c r="M244" s="16">
        <f t="shared" si="35"/>
        <v>20.228212393372804</v>
      </c>
    </row>
    <row r="245" spans="1:13" x14ac:dyDescent="0.2">
      <c r="A245">
        <v>243</v>
      </c>
      <c r="B245" s="11">
        <v>0.99750000000000005</v>
      </c>
      <c r="C245" s="12">
        <f t="shared" si="32"/>
        <v>1.9412332824060931E-2</v>
      </c>
      <c r="D245" s="13">
        <f t="shared" si="38"/>
        <v>2.807819437500001</v>
      </c>
      <c r="E245" s="16">
        <f t="shared" si="33"/>
        <v>39.394624833267663</v>
      </c>
      <c r="F245" s="11">
        <v>0.99750000000000005</v>
      </c>
      <c r="G245" s="12">
        <f t="shared" si="36"/>
        <v>1.8135205664583265E-2</v>
      </c>
      <c r="H245" s="13">
        <f t="shared" si="39"/>
        <v>2.0420505000000007</v>
      </c>
      <c r="I245" s="16">
        <f t="shared" si="34"/>
        <v>26.924673331693825</v>
      </c>
      <c r="J245" s="11">
        <v>0.995</v>
      </c>
      <c r="K245" s="12">
        <f t="shared" si="37"/>
        <v>1.9656031068869106E-2</v>
      </c>
      <c r="L245" s="13">
        <v>1</v>
      </c>
      <c r="M245" s="16">
        <f t="shared" si="35"/>
        <v>20.247868424441673</v>
      </c>
    </row>
    <row r="246" spans="1:13" x14ac:dyDescent="0.2">
      <c r="A246">
        <v>244</v>
      </c>
      <c r="B246" s="11">
        <v>0.99750000000000005</v>
      </c>
      <c r="C246" s="12">
        <f t="shared" si="32"/>
        <v>1.936380199200078E-2</v>
      </c>
      <c r="D246" s="13">
        <f t="shared" si="38"/>
        <v>2.807819437500001</v>
      </c>
      <c r="E246" s="16">
        <f t="shared" si="33"/>
        <v>39.448994892884706</v>
      </c>
      <c r="F246" s="11">
        <v>0.99750000000000005</v>
      </c>
      <c r="G246" s="12">
        <f t="shared" si="36"/>
        <v>1.8089867650421809E-2</v>
      </c>
      <c r="H246" s="13">
        <f t="shared" si="39"/>
        <v>2.0420505000000007</v>
      </c>
      <c r="I246" s="16">
        <f t="shared" si="34"/>
        <v>26.961613754974302</v>
      </c>
      <c r="J246" s="11">
        <v>0.995</v>
      </c>
      <c r="K246" s="12">
        <f t="shared" si="37"/>
        <v>1.9557750913524762E-2</v>
      </c>
      <c r="L246" s="13">
        <v>1</v>
      </c>
      <c r="M246" s="16">
        <f t="shared" si="35"/>
        <v>20.267426175355197</v>
      </c>
    </row>
    <row r="247" spans="1:13" x14ac:dyDescent="0.2">
      <c r="A247">
        <v>245</v>
      </c>
      <c r="B247" s="11">
        <v>0.99750000000000005</v>
      </c>
      <c r="C247" s="12">
        <f t="shared" si="32"/>
        <v>1.9315392487020779E-2</v>
      </c>
      <c r="D247" s="13">
        <f t="shared" si="38"/>
        <v>2.807819437500001</v>
      </c>
      <c r="E247" s="16">
        <f t="shared" si="33"/>
        <v>39.503229027352702</v>
      </c>
      <c r="F247" s="11">
        <v>0.99750000000000005</v>
      </c>
      <c r="G247" s="12">
        <f t="shared" si="36"/>
        <v>1.8044642981295756E-2</v>
      </c>
      <c r="H247" s="13">
        <f t="shared" si="39"/>
        <v>2.0420505000000007</v>
      </c>
      <c r="I247" s="16">
        <f t="shared" si="34"/>
        <v>26.998461827196579</v>
      </c>
      <c r="J247" s="11">
        <v>0.995</v>
      </c>
      <c r="K247" s="12">
        <f t="shared" si="37"/>
        <v>1.9459962158957136E-2</v>
      </c>
      <c r="L247" s="13">
        <v>1</v>
      </c>
      <c r="M247" s="16">
        <f t="shared" si="35"/>
        <v>20.286886137514156</v>
      </c>
    </row>
    <row r="248" spans="1:13" x14ac:dyDescent="0.2">
      <c r="A248">
        <v>246</v>
      </c>
      <c r="B248" s="11">
        <v>0.99750000000000005</v>
      </c>
      <c r="C248" s="12">
        <f t="shared" si="32"/>
        <v>1.9267104005803226E-2</v>
      </c>
      <c r="D248" s="13">
        <f t="shared" si="38"/>
        <v>2.807819437500001</v>
      </c>
      <c r="E248" s="16">
        <f t="shared" si="33"/>
        <v>39.557327576484532</v>
      </c>
      <c r="F248" s="11">
        <v>0.99750000000000005</v>
      </c>
      <c r="G248" s="12">
        <f t="shared" si="36"/>
        <v>1.7999531373842519E-2</v>
      </c>
      <c r="H248" s="13">
        <f t="shared" si="39"/>
        <v>2.0420505000000007</v>
      </c>
      <c r="I248" s="16">
        <f t="shared" si="34"/>
        <v>27.035217779238298</v>
      </c>
      <c r="J248" s="11">
        <v>0.995</v>
      </c>
      <c r="K248" s="12">
        <f t="shared" si="37"/>
        <v>1.9362662348162352E-2</v>
      </c>
      <c r="L248" s="13">
        <v>1</v>
      </c>
      <c r="M248" s="16">
        <f t="shared" si="35"/>
        <v>20.306248799862317</v>
      </c>
    </row>
    <row r="249" spans="1:13" x14ac:dyDescent="0.2">
      <c r="A249">
        <v>247</v>
      </c>
      <c r="B249" s="11">
        <v>0.99750000000000005</v>
      </c>
      <c r="C249" s="12">
        <f t="shared" si="32"/>
        <v>1.9218936245788718E-2</v>
      </c>
      <c r="D249" s="13">
        <f t="shared" si="38"/>
        <v>2.807819437500001</v>
      </c>
      <c r="E249" s="16">
        <f t="shared" si="33"/>
        <v>39.611290879243533</v>
      </c>
      <c r="F249" s="11">
        <v>0.99750000000000005</v>
      </c>
      <c r="G249" s="12">
        <f t="shared" si="36"/>
        <v>1.7954532545407912E-2</v>
      </c>
      <c r="H249" s="13">
        <f t="shared" si="39"/>
        <v>2.0420505000000007</v>
      </c>
      <c r="I249" s="16">
        <f t="shared" si="34"/>
        <v>27.071881841399914</v>
      </c>
      <c r="J249" s="11">
        <v>0.995</v>
      </c>
      <c r="K249" s="12">
        <f t="shared" si="37"/>
        <v>1.9265849036421541E-2</v>
      </c>
      <c r="L249" s="13">
        <v>1</v>
      </c>
      <c r="M249" s="16">
        <f t="shared" si="35"/>
        <v>20.325514648898739</v>
      </c>
    </row>
    <row r="250" spans="1:13" x14ac:dyDescent="0.2">
      <c r="A250">
        <v>248</v>
      </c>
      <c r="B250" s="11">
        <v>0.99750000000000005</v>
      </c>
      <c r="C250" s="12">
        <f t="shared" si="32"/>
        <v>1.9170888905174249E-2</v>
      </c>
      <c r="D250" s="13">
        <f t="shared" si="38"/>
        <v>2.807819437500001</v>
      </c>
      <c r="E250" s="16">
        <f t="shared" si="33"/>
        <v>39.665119273745631</v>
      </c>
      <c r="F250" s="11">
        <v>0.99750000000000005</v>
      </c>
      <c r="G250" s="12">
        <f t="shared" si="36"/>
        <v>1.7909646214044395E-2</v>
      </c>
      <c r="H250" s="13">
        <f t="shared" si="39"/>
        <v>2.0420505000000007</v>
      </c>
      <c r="I250" s="16">
        <f t="shared" si="34"/>
        <v>27.108454243406126</v>
      </c>
      <c r="J250" s="11">
        <v>0.995</v>
      </c>
      <c r="K250" s="12">
        <f t="shared" si="37"/>
        <v>1.9169519791239435E-2</v>
      </c>
      <c r="L250" s="13">
        <v>1</v>
      </c>
      <c r="M250" s="16">
        <f t="shared" si="35"/>
        <v>20.34468416868998</v>
      </c>
    </row>
    <row r="251" spans="1:13" x14ac:dyDescent="0.2">
      <c r="A251">
        <v>249</v>
      </c>
      <c r="B251" s="11">
        <v>0.99750000000000005</v>
      </c>
      <c r="C251" s="12">
        <f t="shared" si="32"/>
        <v>1.9122961682911315E-2</v>
      </c>
      <c r="D251" s="13">
        <f t="shared" si="38"/>
        <v>2.807819437500001</v>
      </c>
      <c r="E251" s="16">
        <f t="shared" si="33"/>
        <v>39.718813097261474</v>
      </c>
      <c r="F251" s="11">
        <v>0.99750000000000005</v>
      </c>
      <c r="G251" s="12">
        <f t="shared" si="36"/>
        <v>1.7864872098509284E-2</v>
      </c>
      <c r="H251" s="13">
        <f t="shared" si="39"/>
        <v>2.0420505000000007</v>
      </c>
      <c r="I251" s="16">
        <f t="shared" si="34"/>
        <v>27.144935214407322</v>
      </c>
      <c r="J251" s="11">
        <v>0.995</v>
      </c>
      <c r="K251" s="12">
        <f t="shared" si="37"/>
        <v>1.9073672192283238E-2</v>
      </c>
      <c r="L251" s="13">
        <v>1</v>
      </c>
      <c r="M251" s="16">
        <f t="shared" si="35"/>
        <v>20.363757840882265</v>
      </c>
    </row>
    <row r="252" spans="1:13" x14ac:dyDescent="0.2">
      <c r="A252">
        <v>250</v>
      </c>
      <c r="B252" s="11">
        <v>0.99750000000000005</v>
      </c>
      <c r="C252" s="12">
        <f t="shared" si="32"/>
        <v>1.9075154278704039E-2</v>
      </c>
      <c r="D252" s="13">
        <f t="shared" si="38"/>
        <v>2.807819437500001</v>
      </c>
      <c r="E252" s="16">
        <f t="shared" si="33"/>
        <v>39.772372686218532</v>
      </c>
      <c r="F252" s="11">
        <v>0.99750000000000005</v>
      </c>
      <c r="G252" s="12">
        <f t="shared" si="36"/>
        <v>1.7820209918263011E-2</v>
      </c>
      <c r="H252" s="13">
        <f t="shared" si="39"/>
        <v>2.0420505000000007</v>
      </c>
      <c r="I252" s="16">
        <f t="shared" si="34"/>
        <v>27.181324982981018</v>
      </c>
      <c r="J252" s="11">
        <v>0.995</v>
      </c>
      <c r="K252" s="12">
        <f t="shared" si="37"/>
        <v>1.8978303831321822E-2</v>
      </c>
      <c r="L252" s="13">
        <v>1</v>
      </c>
      <c r="M252" s="16">
        <f t="shared" si="35"/>
        <v>20.382736144713586</v>
      </c>
    </row>
    <row r="253" spans="1:13" x14ac:dyDescent="0.2">
      <c r="A253">
        <v>251</v>
      </c>
      <c r="B253" s="11">
        <v>0.99750000000000005</v>
      </c>
      <c r="C253" s="12">
        <f t="shared" si="32"/>
        <v>1.9027466393007279E-2</v>
      </c>
      <c r="D253" s="13">
        <f t="shared" si="38"/>
        <v>2.807819437500001</v>
      </c>
      <c r="E253" s="16">
        <f t="shared" si="33"/>
        <v>39.825798376203196</v>
      </c>
      <c r="F253" s="11">
        <v>0.99750000000000005</v>
      </c>
      <c r="G253" s="12">
        <f t="shared" si="36"/>
        <v>1.7775659393467355E-2</v>
      </c>
      <c r="H253" s="13">
        <f t="shared" si="39"/>
        <v>2.0420505000000007</v>
      </c>
      <c r="I253" s="16">
        <f t="shared" si="34"/>
        <v>27.217623777133277</v>
      </c>
      <c r="J253" s="11">
        <v>0.995</v>
      </c>
      <c r="K253" s="12">
        <f t="shared" si="37"/>
        <v>1.8883412312165213E-2</v>
      </c>
      <c r="L253" s="13">
        <v>1</v>
      </c>
      <c r="M253" s="16">
        <f t="shared" si="35"/>
        <v>20.40161955702575</v>
      </c>
    </row>
    <row r="254" spans="1:13" x14ac:dyDescent="0.2">
      <c r="A254">
        <v>252</v>
      </c>
      <c r="B254" s="11">
        <v>0.99750000000000005</v>
      </c>
      <c r="C254" s="12">
        <f t="shared" si="32"/>
        <v>1.8979897727024762E-2</v>
      </c>
      <c r="D254" s="13">
        <f t="shared" si="38"/>
        <v>2.807819437500001</v>
      </c>
      <c r="E254" s="16">
        <f t="shared" si="33"/>
        <v>39.879090501962899</v>
      </c>
      <c r="F254" s="11">
        <v>0.99750000000000005</v>
      </c>
      <c r="G254" s="12">
        <f t="shared" si="36"/>
        <v>1.7731220244983689E-2</v>
      </c>
      <c r="H254" s="13">
        <f t="shared" si="39"/>
        <v>2.0420505000000007</v>
      </c>
      <c r="I254" s="16">
        <f t="shared" si="34"/>
        <v>27.253831824300157</v>
      </c>
      <c r="J254" s="11">
        <v>0.995</v>
      </c>
      <c r="K254" s="12">
        <f t="shared" si="37"/>
        <v>1.8788995250604387E-2</v>
      </c>
      <c r="L254" s="13">
        <v>1</v>
      </c>
      <c r="M254" s="16">
        <f t="shared" si="35"/>
        <v>20.420408552276353</v>
      </c>
    </row>
    <row r="255" spans="1:13" x14ac:dyDescent="0.2">
      <c r="A255">
        <v>253</v>
      </c>
      <c r="B255" s="11">
        <v>0.99750000000000005</v>
      </c>
      <c r="C255" s="12">
        <f t="shared" si="32"/>
        <v>1.8932447982707202E-2</v>
      </c>
      <c r="D255" s="13">
        <f t="shared" si="38"/>
        <v>2.807819437500001</v>
      </c>
      <c r="E255" s="16">
        <f t="shared" si="33"/>
        <v>39.932249397408199</v>
      </c>
      <c r="F255" s="11">
        <v>0.99750000000000005</v>
      </c>
      <c r="G255" s="12">
        <f t="shared" si="36"/>
        <v>1.768689219437123E-2</v>
      </c>
      <c r="H255" s="13">
        <f t="shared" si="39"/>
        <v>2.0420505000000007</v>
      </c>
      <c r="I255" s="16">
        <f t="shared" si="34"/>
        <v>27.289949351349119</v>
      </c>
      <c r="J255" s="11">
        <v>0.995</v>
      </c>
      <c r="K255" s="12">
        <f t="shared" si="37"/>
        <v>1.8695050274351366E-2</v>
      </c>
      <c r="L255" s="13">
        <v>1</v>
      </c>
      <c r="M255" s="16">
        <f t="shared" si="35"/>
        <v>20.439103602550706</v>
      </c>
    </row>
    <row r="256" spans="1:13" x14ac:dyDescent="0.2">
      <c r="A256">
        <v>254</v>
      </c>
      <c r="B256" s="11">
        <v>0.99750000000000005</v>
      </c>
      <c r="C256" s="12">
        <f t="shared" si="32"/>
        <v>1.8885116862750434E-2</v>
      </c>
      <c r="D256" s="13">
        <f t="shared" si="38"/>
        <v>2.807819437500001</v>
      </c>
      <c r="E256" s="16">
        <f t="shared" si="33"/>
        <v>39.985275395614892</v>
      </c>
      <c r="F256" s="11">
        <v>0.99750000000000005</v>
      </c>
      <c r="G256" s="12">
        <f t="shared" si="36"/>
        <v>1.7642674963885302E-2</v>
      </c>
      <c r="H256" s="13">
        <f t="shared" si="39"/>
        <v>2.0420505000000007</v>
      </c>
      <c r="I256" s="16">
        <f t="shared" si="34"/>
        <v>27.325976584580459</v>
      </c>
      <c r="J256" s="11">
        <v>0.995</v>
      </c>
      <c r="K256" s="12">
        <f t="shared" si="37"/>
        <v>1.860157502297961E-2</v>
      </c>
      <c r="L256" s="13">
        <v>1</v>
      </c>
      <c r="M256" s="16">
        <f t="shared" si="35"/>
        <v>20.457705177573686</v>
      </c>
    </row>
    <row r="257" spans="1:13" x14ac:dyDescent="0.2">
      <c r="A257">
        <v>255</v>
      </c>
      <c r="B257" s="11">
        <v>0.99750000000000005</v>
      </c>
      <c r="C257" s="12">
        <f t="shared" si="32"/>
        <v>1.8837904070593558E-2</v>
      </c>
      <c r="D257" s="13">
        <f t="shared" si="38"/>
        <v>2.807819437500001</v>
      </c>
      <c r="E257" s="16">
        <f t="shared" si="33"/>
        <v>40.038168828826066</v>
      </c>
      <c r="F257" s="11">
        <v>0.99750000000000005</v>
      </c>
      <c r="G257" s="12">
        <f t="shared" si="36"/>
        <v>1.7598568276475591E-2</v>
      </c>
      <c r="H257" s="13">
        <f t="shared" si="39"/>
        <v>2.0420505000000007</v>
      </c>
      <c r="I257" s="16">
        <f t="shared" si="34"/>
        <v>27.361913749728721</v>
      </c>
      <c r="J257" s="11">
        <v>0.995</v>
      </c>
      <c r="K257" s="12">
        <f t="shared" si="37"/>
        <v>1.850856714786471E-2</v>
      </c>
      <c r="L257" s="13">
        <v>1</v>
      </c>
      <c r="M257" s="16">
        <f t="shared" si="35"/>
        <v>20.476213744721552</v>
      </c>
    </row>
    <row r="258" spans="1:13" x14ac:dyDescent="0.2">
      <c r="A258">
        <v>256</v>
      </c>
      <c r="B258" s="11">
        <v>0.99750000000000005</v>
      </c>
      <c r="C258" s="12">
        <f t="shared" si="32"/>
        <v>1.8790809310417076E-2</v>
      </c>
      <c r="D258" s="13">
        <f t="shared" si="38"/>
        <v>2.807819437500001</v>
      </c>
      <c r="E258" s="16">
        <f t="shared" si="33"/>
        <v>40.09093002845421</v>
      </c>
      <c r="F258" s="11">
        <v>0.99750000000000005</v>
      </c>
      <c r="G258" s="12">
        <f t="shared" si="36"/>
        <v>1.7554571855784403E-2</v>
      </c>
      <c r="H258" s="13">
        <f t="shared" si="39"/>
        <v>2.0420505000000007</v>
      </c>
      <c r="I258" s="16">
        <f t="shared" si="34"/>
        <v>27.397761071964112</v>
      </c>
      <c r="J258" s="11">
        <v>0.995</v>
      </c>
      <c r="K258" s="12">
        <f t="shared" si="37"/>
        <v>1.8416024312125388E-2</v>
      </c>
      <c r="L258" s="13">
        <v>1</v>
      </c>
      <c r="M258" s="16">
        <f t="shared" si="35"/>
        <v>20.494629769033676</v>
      </c>
    </row>
    <row r="259" spans="1:13" x14ac:dyDescent="0.2">
      <c r="A259">
        <v>257</v>
      </c>
      <c r="B259" s="11">
        <v>0.99750000000000005</v>
      </c>
      <c r="C259" s="12">
        <f t="shared" si="32"/>
        <v>1.8743832287141035E-2</v>
      </c>
      <c r="D259" s="13">
        <f t="shared" si="38"/>
        <v>2.807819437500001</v>
      </c>
      <c r="E259" s="16">
        <f t="shared" si="33"/>
        <v>40.143559325083288</v>
      </c>
      <c r="F259" s="11">
        <v>0.99750000000000005</v>
      </c>
      <c r="G259" s="12">
        <f t="shared" si="36"/>
        <v>1.7510685426144944E-2</v>
      </c>
      <c r="H259" s="13">
        <f t="shared" si="39"/>
        <v>2.0420505000000007</v>
      </c>
      <c r="I259" s="16">
        <f t="shared" si="34"/>
        <v>27.433518775893916</v>
      </c>
      <c r="J259" s="11">
        <v>0.995</v>
      </c>
      <c r="K259" s="12">
        <f t="shared" si="37"/>
        <v>1.832394419056476E-2</v>
      </c>
      <c r="L259" s="13">
        <v>1</v>
      </c>
      <c r="M259" s="16">
        <f t="shared" si="35"/>
        <v>20.512953713224242</v>
      </c>
    </row>
    <row r="260" spans="1:13" x14ac:dyDescent="0.2">
      <c r="A260">
        <v>258</v>
      </c>
      <c r="B260" s="11">
        <v>0.99750000000000005</v>
      </c>
      <c r="C260" s="12">
        <f t="shared" si="32"/>
        <v>1.8696972706423183E-2</v>
      </c>
      <c r="D260" s="13">
        <f t="shared" si="38"/>
        <v>2.807819437500001</v>
      </c>
      <c r="E260" s="16">
        <f t="shared" si="33"/>
        <v>40.196057048470792</v>
      </c>
      <c r="F260" s="11">
        <v>0.99750000000000005</v>
      </c>
      <c r="G260" s="12">
        <f t="shared" si="36"/>
        <v>1.7466908712579582E-2</v>
      </c>
      <c r="H260" s="13">
        <f t="shared" si="39"/>
        <v>2.0420505000000007</v>
      </c>
      <c r="I260" s="16">
        <f t="shared" si="34"/>
        <v>27.469187085563892</v>
      </c>
      <c r="J260" s="11">
        <v>0.995</v>
      </c>
      <c r="K260" s="12">
        <f t="shared" si="37"/>
        <v>1.8232324469611937E-2</v>
      </c>
      <c r="L260" s="13">
        <v>1</v>
      </c>
      <c r="M260" s="16">
        <f t="shared" si="35"/>
        <v>20.531186037693853</v>
      </c>
    </row>
    <row r="261" spans="1:13" x14ac:dyDescent="0.2">
      <c r="A261">
        <v>259</v>
      </c>
      <c r="B261" s="11">
        <v>0.99750000000000005</v>
      </c>
      <c r="C261" s="12">
        <f t="shared" ref="C261:C324" si="40">B261*C260</f>
        <v>1.8650230274657127E-2</v>
      </c>
      <c r="D261" s="13">
        <f t="shared" si="38"/>
        <v>2.807819437500001</v>
      </c>
      <c r="E261" s="16">
        <f t="shared" ref="E261:E324" si="41">C261*D261+E260</f>
        <v>40.248423527549825</v>
      </c>
      <c r="F261" s="11">
        <v>0.99750000000000005</v>
      </c>
      <c r="G261" s="12">
        <f t="shared" si="36"/>
        <v>1.7423241440798133E-2</v>
      </c>
      <c r="H261" s="13">
        <f t="shared" si="39"/>
        <v>2.0420505000000007</v>
      </c>
      <c r="I261" s="16">
        <f t="shared" ref="I261:I324" si="42">G261*H261+I260</f>
        <v>27.504766224459694</v>
      </c>
      <c r="J261" s="11">
        <v>0.995</v>
      </c>
      <c r="K261" s="12">
        <f t="shared" si="37"/>
        <v>1.8141162847263876E-2</v>
      </c>
      <c r="L261" s="13">
        <v>1</v>
      </c>
      <c r="M261" s="16">
        <f t="shared" ref="M261:M324" si="43">K261*L261+M260</f>
        <v>20.549327200541118</v>
      </c>
    </row>
    <row r="262" spans="1:13" x14ac:dyDescent="0.2">
      <c r="A262">
        <v>260</v>
      </c>
      <c r="B262" s="11">
        <v>0.99750000000000005</v>
      </c>
      <c r="C262" s="12">
        <f t="shared" si="40"/>
        <v>1.8603604698970485E-2</v>
      </c>
      <c r="D262" s="13">
        <f t="shared" si="38"/>
        <v>2.807819437500001</v>
      </c>
      <c r="E262" s="16">
        <f t="shared" si="41"/>
        <v>40.300659090431161</v>
      </c>
      <c r="F262" s="11">
        <v>0.99750000000000005</v>
      </c>
      <c r="G262" s="12">
        <f t="shared" si="36"/>
        <v>1.7379683337196139E-2</v>
      </c>
      <c r="H262" s="13">
        <f t="shared" si="39"/>
        <v>2.0420505000000007</v>
      </c>
      <c r="I262" s="16">
        <f t="shared" si="42"/>
        <v>27.540256415508257</v>
      </c>
      <c r="J262" s="11">
        <v>0.995</v>
      </c>
      <c r="K262" s="12">
        <f t="shared" si="37"/>
        <v>1.8050457033027555E-2</v>
      </c>
      <c r="L262" s="13">
        <v>1</v>
      </c>
      <c r="M262" s="16">
        <f t="shared" si="43"/>
        <v>20.567377657574145</v>
      </c>
    </row>
    <row r="263" spans="1:13" x14ac:dyDescent="0.2">
      <c r="A263">
        <v>261</v>
      </c>
      <c r="B263" s="11">
        <v>0.99750000000000005</v>
      </c>
      <c r="C263" s="12">
        <f t="shared" si="40"/>
        <v>1.8557095687223059E-2</v>
      </c>
      <c r="D263" s="13">
        <f t="shared" si="38"/>
        <v>2.807819437500001</v>
      </c>
      <c r="E263" s="16">
        <f t="shared" si="41"/>
        <v>40.352764064405292</v>
      </c>
      <c r="F263" s="11">
        <v>0.99750000000000005</v>
      </c>
      <c r="G263" s="12">
        <f t="shared" si="36"/>
        <v>1.7336234128853149E-2</v>
      </c>
      <c r="H263" s="13">
        <f t="shared" si="39"/>
        <v>2.0420505000000007</v>
      </c>
      <c r="I263" s="16">
        <f t="shared" si="42"/>
        <v>27.575657881079199</v>
      </c>
      <c r="J263" s="11">
        <v>0.995</v>
      </c>
      <c r="K263" s="12">
        <f t="shared" si="37"/>
        <v>1.7960204747862418E-2</v>
      </c>
      <c r="L263" s="13">
        <v>1</v>
      </c>
      <c r="M263" s="16">
        <f t="shared" si="43"/>
        <v>20.585337862322007</v>
      </c>
    </row>
    <row r="264" spans="1:13" x14ac:dyDescent="0.2">
      <c r="A264">
        <v>262</v>
      </c>
      <c r="B264" s="11">
        <v>0.99750000000000005</v>
      </c>
      <c r="C264" s="12">
        <f t="shared" si="40"/>
        <v>1.8510702948005001E-2</v>
      </c>
      <c r="D264" s="13">
        <f t="shared" si="38"/>
        <v>2.807819437500001</v>
      </c>
      <c r="E264" s="16">
        <f t="shared" si="41"/>
        <v>40.404738775944487</v>
      </c>
      <c r="F264" s="11">
        <v>0.99750000000000005</v>
      </c>
      <c r="G264" s="12">
        <f t="shared" si="36"/>
        <v>1.7292893543531019E-2</v>
      </c>
      <c r="H264" s="13">
        <f t="shared" si="39"/>
        <v>2.0420505000000007</v>
      </c>
      <c r="I264" s="16">
        <f t="shared" si="42"/>
        <v>27.610970842986212</v>
      </c>
      <c r="J264" s="11">
        <v>0.995</v>
      </c>
      <c r="K264" s="12">
        <f t="shared" si="37"/>
        <v>1.7870403724123105E-2</v>
      </c>
      <c r="L264" s="13">
        <v>1</v>
      </c>
      <c r="M264" s="16">
        <f t="shared" si="43"/>
        <v>20.603208266046131</v>
      </c>
    </row>
    <row r="265" spans="1:13" x14ac:dyDescent="0.2">
      <c r="A265">
        <v>263</v>
      </c>
      <c r="B265" s="11">
        <v>0.99750000000000005</v>
      </c>
      <c r="C265" s="12">
        <f t="shared" si="40"/>
        <v>1.8464426190634989E-2</v>
      </c>
      <c r="D265" s="13">
        <f t="shared" si="38"/>
        <v>2.807819437500001</v>
      </c>
      <c r="E265" s="16">
        <f t="shared" si="41"/>
        <v>40.456583550704835</v>
      </c>
      <c r="F265" s="11">
        <v>0.99750000000000005</v>
      </c>
      <c r="G265" s="12">
        <f t="shared" si="36"/>
        <v>1.7249661309672194E-2</v>
      </c>
      <c r="H265" s="13">
        <f t="shared" si="39"/>
        <v>2.0420505000000007</v>
      </c>
      <c r="I265" s="16">
        <f t="shared" si="42"/>
        <v>27.646195522488458</v>
      </c>
      <c r="J265" s="11">
        <v>0.995</v>
      </c>
      <c r="K265" s="12">
        <f t="shared" si="37"/>
        <v>1.7781051705502489E-2</v>
      </c>
      <c r="L265" s="13">
        <v>1</v>
      </c>
      <c r="M265" s="16">
        <f t="shared" si="43"/>
        <v>20.620989317751633</v>
      </c>
    </row>
    <row r="266" spans="1:13" x14ac:dyDescent="0.2">
      <c r="A266">
        <v>264</v>
      </c>
      <c r="B266" s="11">
        <v>0.99750000000000005</v>
      </c>
      <c r="C266" s="12">
        <f t="shared" si="40"/>
        <v>1.8418265125158404E-2</v>
      </c>
      <c r="D266" s="13">
        <f t="shared" si="38"/>
        <v>2.807819437500001</v>
      </c>
      <c r="E266" s="16">
        <f t="shared" si="41"/>
        <v>40.508298713528283</v>
      </c>
      <c r="F266" s="11">
        <v>0.99750000000000005</v>
      </c>
      <c r="G266" s="12">
        <f t="shared" si="36"/>
        <v>1.7206537156398014E-2</v>
      </c>
      <c r="H266" s="13">
        <f t="shared" si="39"/>
        <v>2.0420505000000007</v>
      </c>
      <c r="I266" s="16">
        <f t="shared" si="42"/>
        <v>27.68133214029195</v>
      </c>
      <c r="J266" s="11">
        <v>0.995</v>
      </c>
      <c r="K266" s="12">
        <f t="shared" si="37"/>
        <v>1.7692146446974977E-2</v>
      </c>
      <c r="L266" s="13">
        <v>1</v>
      </c>
      <c r="M266" s="16">
        <f t="shared" si="43"/>
        <v>20.638681464198608</v>
      </c>
    </row>
    <row r="267" spans="1:13" x14ac:dyDescent="0.2">
      <c r="A267">
        <v>265</v>
      </c>
      <c r="B267" s="11">
        <v>0.99750000000000005</v>
      </c>
      <c r="C267" s="12">
        <f t="shared" si="40"/>
        <v>1.8372219462345508E-2</v>
      </c>
      <c r="D267" s="13">
        <f t="shared" si="38"/>
        <v>2.807819437500001</v>
      </c>
      <c r="E267" s="16">
        <f t="shared" si="41"/>
        <v>40.559884588444675</v>
      </c>
      <c r="F267" s="11">
        <v>0.99750000000000005</v>
      </c>
      <c r="G267" s="12">
        <f t="shared" si="36"/>
        <v>1.716352081350702E-2</v>
      </c>
      <c r="H267" s="13">
        <f t="shared" si="39"/>
        <v>2.0420505000000007</v>
      </c>
      <c r="I267" s="16">
        <f t="shared" si="42"/>
        <v>27.716380916550932</v>
      </c>
      <c r="J267" s="11">
        <v>0.995</v>
      </c>
      <c r="K267" s="12">
        <f t="shared" si="37"/>
        <v>1.7603685714740101E-2</v>
      </c>
      <c r="L267" s="13">
        <v>1</v>
      </c>
      <c r="M267" s="16">
        <f t="shared" si="43"/>
        <v>20.656285149913348</v>
      </c>
    </row>
    <row r="268" spans="1:13" x14ac:dyDescent="0.2">
      <c r="A268">
        <v>266</v>
      </c>
      <c r="B268" s="11">
        <v>0.99750000000000005</v>
      </c>
      <c r="C268" s="12">
        <f t="shared" si="40"/>
        <v>1.8326288913689644E-2</v>
      </c>
      <c r="D268" s="13">
        <f t="shared" si="38"/>
        <v>2.807819437500001</v>
      </c>
      <c r="E268" s="16">
        <f t="shared" si="41"/>
        <v>40.611341498673774</v>
      </c>
      <c r="F268" s="11">
        <v>0.99750000000000005</v>
      </c>
      <c r="G268" s="12">
        <f t="shared" si="36"/>
        <v>1.7120612011473253E-2</v>
      </c>
      <c r="H268" s="13">
        <f t="shared" si="39"/>
        <v>2.0420505000000007</v>
      </c>
      <c r="I268" s="16">
        <f t="shared" si="42"/>
        <v>27.751342070869267</v>
      </c>
      <c r="J268" s="11">
        <v>0.995</v>
      </c>
      <c r="K268" s="12">
        <f t="shared" si="37"/>
        <v>1.7515667286166402E-2</v>
      </c>
      <c r="L268" s="13">
        <v>1</v>
      </c>
      <c r="M268" s="16">
        <f t="shared" si="43"/>
        <v>20.673800817199513</v>
      </c>
    </row>
    <row r="269" spans="1:13" x14ac:dyDescent="0.2">
      <c r="A269">
        <v>267</v>
      </c>
      <c r="B269" s="11">
        <v>0.99750000000000005</v>
      </c>
      <c r="C269" s="12">
        <f t="shared" si="40"/>
        <v>1.8280473191405421E-2</v>
      </c>
      <c r="D269" s="13">
        <f t="shared" si="38"/>
        <v>2.807819437500001</v>
      </c>
      <c r="E269" s="16">
        <f t="shared" si="41"/>
        <v>40.662669766627296</v>
      </c>
      <c r="F269" s="11">
        <v>0.99750000000000005</v>
      </c>
      <c r="G269" s="12">
        <f t="shared" si="36"/>
        <v>1.7077810481444571E-2</v>
      </c>
      <c r="H269" s="13">
        <f t="shared" si="39"/>
        <v>2.0420505000000007</v>
      </c>
      <c r="I269" s="16">
        <f t="shared" si="42"/>
        <v>27.786215822301806</v>
      </c>
      <c r="J269" s="11">
        <v>0.995</v>
      </c>
      <c r="K269" s="12">
        <f t="shared" si="37"/>
        <v>1.7428088949735569E-2</v>
      </c>
      <c r="L269" s="13">
        <v>1</v>
      </c>
      <c r="M269" s="16">
        <f t="shared" si="43"/>
        <v>20.691228906149249</v>
      </c>
    </row>
    <row r="270" spans="1:13" x14ac:dyDescent="0.2">
      <c r="A270">
        <v>268</v>
      </c>
      <c r="B270" s="11">
        <v>0.99750000000000005</v>
      </c>
      <c r="C270" s="12">
        <f t="shared" si="40"/>
        <v>1.8234772008426908E-2</v>
      </c>
      <c r="D270" s="13">
        <f t="shared" si="38"/>
        <v>2.807819437500001</v>
      </c>
      <c r="E270" s="16">
        <f t="shared" si="41"/>
        <v>40.713869713910938</v>
      </c>
      <c r="F270" s="11">
        <v>0.99750000000000005</v>
      </c>
      <c r="G270" s="12">
        <f t="shared" si="36"/>
        <v>1.7035115955240959E-2</v>
      </c>
      <c r="H270" s="13">
        <f t="shared" si="39"/>
        <v>2.0420505000000007</v>
      </c>
      <c r="I270" s="16">
        <f t="shared" si="42"/>
        <v>27.821002389355762</v>
      </c>
      <c r="J270" s="11">
        <v>0.995</v>
      </c>
      <c r="K270" s="12">
        <f t="shared" si="37"/>
        <v>1.7340948504986891E-2</v>
      </c>
      <c r="L270" s="13">
        <v>1</v>
      </c>
      <c r="M270" s="16">
        <f t="shared" si="43"/>
        <v>20.708569854654236</v>
      </c>
    </row>
    <row r="271" spans="1:13" x14ac:dyDescent="0.2">
      <c r="A271">
        <v>269</v>
      </c>
      <c r="B271" s="11">
        <v>0.99750000000000005</v>
      </c>
      <c r="C271" s="12">
        <f t="shared" si="40"/>
        <v>1.8189185078405841E-2</v>
      </c>
      <c r="D271" s="13">
        <f t="shared" si="38"/>
        <v>2.807819437500001</v>
      </c>
      <c r="E271" s="16">
        <f t="shared" si="41"/>
        <v>40.764941661326368</v>
      </c>
      <c r="F271" s="11">
        <v>0.99750000000000005</v>
      </c>
      <c r="G271" s="12">
        <f t="shared" si="36"/>
        <v>1.6992528165352856E-2</v>
      </c>
      <c r="H271" s="13">
        <f t="shared" si="39"/>
        <v>2.0420505000000007</v>
      </c>
      <c r="I271" s="16">
        <f t="shared" si="42"/>
        <v>27.855701989992085</v>
      </c>
      <c r="J271" s="11">
        <v>0.995</v>
      </c>
      <c r="K271" s="12">
        <f t="shared" si="37"/>
        <v>1.7254243762461957E-2</v>
      </c>
      <c r="L271" s="13">
        <v>1</v>
      </c>
      <c r="M271" s="16">
        <f t="shared" si="43"/>
        <v>20.725824098416698</v>
      </c>
    </row>
    <row r="272" spans="1:13" x14ac:dyDescent="0.2">
      <c r="A272">
        <v>270</v>
      </c>
      <c r="B272" s="11">
        <v>0.99750000000000005</v>
      </c>
      <c r="C272" s="12">
        <f t="shared" si="40"/>
        <v>1.8143712115709826E-2</v>
      </c>
      <c r="D272" s="13">
        <f t="shared" si="38"/>
        <v>2.807819437500001</v>
      </c>
      <c r="E272" s="16">
        <f t="shared" si="41"/>
        <v>40.815885928873264</v>
      </c>
      <c r="F272" s="11">
        <v>0.99750000000000005</v>
      </c>
      <c r="G272" s="12">
        <f t="shared" si="36"/>
        <v>1.6950046844939476E-2</v>
      </c>
      <c r="H272" s="13">
        <f t="shared" si="39"/>
        <v>2.0420505000000007</v>
      </c>
      <c r="I272" s="16">
        <f t="shared" si="42"/>
        <v>27.890314841626818</v>
      </c>
      <c r="J272" s="11">
        <v>0.995</v>
      </c>
      <c r="K272" s="12">
        <f t="shared" si="37"/>
        <v>1.7167972543649646E-2</v>
      </c>
      <c r="L272" s="13">
        <v>1</v>
      </c>
      <c r="M272" s="16">
        <f t="shared" si="43"/>
        <v>20.742992070960348</v>
      </c>
    </row>
    <row r="273" spans="1:13" x14ac:dyDescent="0.2">
      <c r="A273">
        <v>271</v>
      </c>
      <c r="B273" s="11">
        <v>0.99750000000000005</v>
      </c>
      <c r="C273" s="12">
        <f t="shared" si="40"/>
        <v>1.8098352835420554E-2</v>
      </c>
      <c r="D273" s="13">
        <f t="shared" si="38"/>
        <v>2.807819437500001</v>
      </c>
      <c r="E273" s="16">
        <f t="shared" si="41"/>
        <v>40.86670283575129</v>
      </c>
      <c r="F273" s="11">
        <v>0.99750000000000005</v>
      </c>
      <c r="G273" s="12">
        <f t="shared" si="36"/>
        <v>1.6907671727827128E-2</v>
      </c>
      <c r="H273" s="13">
        <f t="shared" si="39"/>
        <v>2.0420505000000007</v>
      </c>
      <c r="I273" s="16">
        <f t="shared" si="42"/>
        <v>27.924841161132463</v>
      </c>
      <c r="J273" s="11">
        <v>0.995</v>
      </c>
      <c r="K273" s="12">
        <f t="shared" si="37"/>
        <v>1.7082132680931398E-2</v>
      </c>
      <c r="L273" s="13">
        <v>1</v>
      </c>
      <c r="M273" s="16">
        <f t="shared" si="43"/>
        <v>20.760074203641281</v>
      </c>
    </row>
    <row r="274" spans="1:13" x14ac:dyDescent="0.2">
      <c r="A274">
        <v>272</v>
      </c>
      <c r="B274" s="11">
        <v>0.99750000000000005</v>
      </c>
      <c r="C274" s="12">
        <f t="shared" si="40"/>
        <v>1.8053106953332003E-2</v>
      </c>
      <c r="D274" s="13">
        <f t="shared" si="38"/>
        <v>2.807819437500001</v>
      </c>
      <c r="E274" s="16">
        <f t="shared" si="41"/>
        <v>40.917392700362122</v>
      </c>
      <c r="F274" s="11">
        <v>0.99750000000000005</v>
      </c>
      <c r="G274" s="12">
        <f t="shared" si="36"/>
        <v>1.686540254850756E-2</v>
      </c>
      <c r="H274" s="13">
        <f t="shared" si="39"/>
        <v>2.0420505000000007</v>
      </c>
      <c r="I274" s="16">
        <f t="shared" si="42"/>
        <v>27.959281164839343</v>
      </c>
      <c r="J274" s="11">
        <v>0.995</v>
      </c>
      <c r="K274" s="12">
        <f t="shared" si="37"/>
        <v>1.6996722017526739E-2</v>
      </c>
      <c r="L274" s="13">
        <v>1</v>
      </c>
      <c r="M274" s="16">
        <f t="shared" si="43"/>
        <v>20.777070925658808</v>
      </c>
    </row>
    <row r="275" spans="1:13" x14ac:dyDescent="0.2">
      <c r="A275">
        <v>273</v>
      </c>
      <c r="B275" s="11">
        <v>0.99750000000000005</v>
      </c>
      <c r="C275" s="12">
        <f t="shared" si="40"/>
        <v>1.8007974185948673E-2</v>
      </c>
      <c r="D275" s="13">
        <f t="shared" si="38"/>
        <v>2.807819437500001</v>
      </c>
      <c r="E275" s="16">
        <f t="shared" si="41"/>
        <v>40.967955840311426</v>
      </c>
      <c r="F275" s="11">
        <v>0.99750000000000005</v>
      </c>
      <c r="G275" s="12">
        <f t="shared" si="36"/>
        <v>1.6823239042136291E-2</v>
      </c>
      <c r="H275" s="13">
        <f t="shared" si="39"/>
        <v>2.0420505000000007</v>
      </c>
      <c r="I275" s="16">
        <f t="shared" si="42"/>
        <v>27.993635068536957</v>
      </c>
      <c r="J275" s="11">
        <v>0.995</v>
      </c>
      <c r="K275" s="12">
        <f t="shared" si="37"/>
        <v>1.6911738407439106E-2</v>
      </c>
      <c r="L275" s="13">
        <v>1</v>
      </c>
      <c r="M275" s="16">
        <f t="shared" si="43"/>
        <v>20.793982664066249</v>
      </c>
    </row>
    <row r="276" spans="1:13" x14ac:dyDescent="0.2">
      <c r="A276">
        <v>274</v>
      </c>
      <c r="B276" s="11">
        <v>0.99750000000000005</v>
      </c>
      <c r="C276" s="12">
        <f t="shared" si="40"/>
        <v>1.7962954250483804E-2</v>
      </c>
      <c r="D276" s="13">
        <f t="shared" si="38"/>
        <v>2.807819437500001</v>
      </c>
      <c r="E276" s="16">
        <f t="shared" si="41"/>
        <v>41.01839257241086</v>
      </c>
      <c r="F276" s="11">
        <v>0.99750000000000005</v>
      </c>
      <c r="G276" s="12">
        <f t="shared" si="36"/>
        <v>1.678118094453095E-2</v>
      </c>
      <c r="H276" s="13">
        <f t="shared" si="39"/>
        <v>2.0420505000000007</v>
      </c>
      <c r="I276" s="16">
        <f t="shared" si="42"/>
        <v>28.027903087475327</v>
      </c>
      <c r="J276" s="11">
        <v>0.995</v>
      </c>
      <c r="K276" s="12">
        <f t="shared" si="37"/>
        <v>1.6827179715401909E-2</v>
      </c>
      <c r="L276" s="13">
        <v>1</v>
      </c>
      <c r="M276" s="16">
        <f t="shared" si="43"/>
        <v>20.810809843781652</v>
      </c>
    </row>
    <row r="277" spans="1:13" x14ac:dyDescent="0.2">
      <c r="A277">
        <v>275</v>
      </c>
      <c r="B277" s="11">
        <v>0.99750000000000005</v>
      </c>
      <c r="C277" s="12">
        <f t="shared" si="40"/>
        <v>1.7918046864857595E-2</v>
      </c>
      <c r="D277" s="13">
        <f t="shared" si="38"/>
        <v>2.807819437500001</v>
      </c>
      <c r="E277" s="16">
        <f t="shared" si="41"/>
        <v>41.068703212680042</v>
      </c>
      <c r="F277" s="11">
        <v>0.99750000000000005</v>
      </c>
      <c r="G277" s="12">
        <f t="shared" si="36"/>
        <v>1.6739227992169623E-2</v>
      </c>
      <c r="H277" s="13">
        <f t="shared" si="39"/>
        <v>2.0420505000000007</v>
      </c>
      <c r="I277" s="16">
        <f t="shared" si="42"/>
        <v>28.062085436366349</v>
      </c>
      <c r="J277" s="11">
        <v>0.995</v>
      </c>
      <c r="K277" s="12">
        <f t="shared" si="37"/>
        <v>1.6743043816824899E-2</v>
      </c>
      <c r="L277" s="13">
        <v>1</v>
      </c>
      <c r="M277" s="16">
        <f t="shared" si="43"/>
        <v>20.827552887598475</v>
      </c>
    </row>
    <row r="278" spans="1:13" x14ac:dyDescent="0.2">
      <c r="A278">
        <v>276</v>
      </c>
      <c r="B278" s="11">
        <v>0.99750000000000005</v>
      </c>
      <c r="C278" s="12">
        <f t="shared" si="40"/>
        <v>1.7873251747695454E-2</v>
      </c>
      <c r="D278" s="13">
        <f t="shared" si="38"/>
        <v>2.807819437500001</v>
      </c>
      <c r="E278" s="16">
        <f t="shared" si="41"/>
        <v>41.118888076348554</v>
      </c>
      <c r="F278" s="11">
        <v>0.99750000000000005</v>
      </c>
      <c r="G278" s="12">
        <f t="shared" si="36"/>
        <v>1.6697379922189198E-2</v>
      </c>
      <c r="H278" s="13">
        <f t="shared" si="39"/>
        <v>2.0420505000000007</v>
      </c>
      <c r="I278" s="16">
        <f t="shared" si="42"/>
        <v>28.096182329385144</v>
      </c>
      <c r="J278" s="11">
        <v>0.995</v>
      </c>
      <c r="K278" s="12">
        <f t="shared" si="37"/>
        <v>1.6659328597740775E-2</v>
      </c>
      <c r="L278" s="13">
        <v>1</v>
      </c>
      <c r="M278" s="16">
        <f t="shared" si="43"/>
        <v>20.844212216196215</v>
      </c>
    </row>
    <row r="279" spans="1:13" x14ac:dyDescent="0.2">
      <c r="A279">
        <v>277</v>
      </c>
      <c r="B279" s="11">
        <v>0.99750000000000005</v>
      </c>
      <c r="C279" s="12">
        <f t="shared" si="40"/>
        <v>1.7828568618326216E-2</v>
      </c>
      <c r="D279" s="13">
        <f t="shared" si="38"/>
        <v>2.807819437500001</v>
      </c>
      <c r="E279" s="16">
        <f t="shared" si="41"/>
        <v>41.168947477857891</v>
      </c>
      <c r="F279" s="11">
        <v>0.99750000000000005</v>
      </c>
      <c r="G279" s="12">
        <f t="shared" si="36"/>
        <v>1.6655636472383727E-2</v>
      </c>
      <c r="H279" s="13">
        <f t="shared" si="39"/>
        <v>2.0420505000000007</v>
      </c>
      <c r="I279" s="16">
        <f t="shared" si="42"/>
        <v>28.130193980171395</v>
      </c>
      <c r="J279" s="11">
        <v>0.995</v>
      </c>
      <c r="K279" s="12">
        <f t="shared" si="37"/>
        <v>1.6576031954752071E-2</v>
      </c>
      <c r="L279" s="13">
        <v>1</v>
      </c>
      <c r="M279" s="16">
        <f t="shared" si="43"/>
        <v>20.860788248150968</v>
      </c>
    </row>
    <row r="280" spans="1:13" x14ac:dyDescent="0.2">
      <c r="A280">
        <v>278</v>
      </c>
      <c r="B280" s="11">
        <v>0.99750000000000005</v>
      </c>
      <c r="C280" s="12">
        <f t="shared" si="40"/>
        <v>1.77839971967804E-2</v>
      </c>
      <c r="D280" s="13">
        <f t="shared" si="38"/>
        <v>2.807819437500001</v>
      </c>
      <c r="E280" s="16">
        <f t="shared" si="41"/>
        <v>41.218881730863458</v>
      </c>
      <c r="F280" s="11">
        <v>0.99750000000000005</v>
      </c>
      <c r="G280" s="12">
        <f t="shared" si="36"/>
        <v>1.6613997381202769E-2</v>
      </c>
      <c r="H280" s="13">
        <f t="shared" si="39"/>
        <v>2.0420505000000007</v>
      </c>
      <c r="I280" s="16">
        <f t="shared" si="42"/>
        <v>28.164120601830678</v>
      </c>
      <c r="J280" s="11">
        <v>0.995</v>
      </c>
      <c r="K280" s="12">
        <f t="shared" si="37"/>
        <v>1.649315179497831E-2</v>
      </c>
      <c r="L280" s="13">
        <v>1</v>
      </c>
      <c r="M280" s="16">
        <f t="shared" si="43"/>
        <v>20.877281399945947</v>
      </c>
    </row>
    <row r="281" spans="1:13" x14ac:dyDescent="0.2">
      <c r="A281">
        <v>279</v>
      </c>
      <c r="B281" s="11">
        <v>0.99750000000000005</v>
      </c>
      <c r="C281" s="12">
        <f t="shared" si="40"/>
        <v>1.7739537203788451E-2</v>
      </c>
      <c r="D281" s="13">
        <f t="shared" si="38"/>
        <v>2.807819437500001</v>
      </c>
      <c r="E281" s="16">
        <f t="shared" si="41"/>
        <v>41.268691148236513</v>
      </c>
      <c r="F281" s="11">
        <v>0.99750000000000005</v>
      </c>
      <c r="G281" s="12">
        <f t="shared" si="36"/>
        <v>1.6572462387749762E-2</v>
      </c>
      <c r="H281" s="13">
        <f t="shared" si="39"/>
        <v>2.0420505000000007</v>
      </c>
      <c r="I281" s="16">
        <f t="shared" si="42"/>
        <v>28.197962406935815</v>
      </c>
      <c r="J281" s="11">
        <v>0.995</v>
      </c>
      <c r="K281" s="12">
        <f t="shared" si="37"/>
        <v>1.641068603600342E-2</v>
      </c>
      <c r="L281" s="13">
        <v>1</v>
      </c>
      <c r="M281" s="16">
        <f t="shared" si="43"/>
        <v>20.89369208598195</v>
      </c>
    </row>
    <row r="282" spans="1:13" x14ac:dyDescent="0.2">
      <c r="A282">
        <v>280</v>
      </c>
      <c r="B282" s="11">
        <v>0.99750000000000005</v>
      </c>
      <c r="C282" s="12">
        <f t="shared" si="40"/>
        <v>1.769518836077898E-2</v>
      </c>
      <c r="D282" s="13">
        <f t="shared" si="38"/>
        <v>2.807819437500001</v>
      </c>
      <c r="E282" s="16">
        <f t="shared" si="41"/>
        <v>41.318376042066134</v>
      </c>
      <c r="F282" s="11">
        <v>0.99750000000000005</v>
      </c>
      <c r="G282" s="12">
        <f t="shared" si="36"/>
        <v>1.6531031231780388E-2</v>
      </c>
      <c r="H282" s="13">
        <f t="shared" si="39"/>
        <v>2.0420505000000007</v>
      </c>
      <c r="I282" s="16">
        <f t="shared" si="42"/>
        <v>28.231719607528188</v>
      </c>
      <c r="J282" s="11">
        <v>0.995</v>
      </c>
      <c r="K282" s="12">
        <f t="shared" si="37"/>
        <v>1.6328632605823401E-2</v>
      </c>
      <c r="L282" s="13">
        <v>1</v>
      </c>
      <c r="M282" s="16">
        <f t="shared" si="43"/>
        <v>20.910020718587774</v>
      </c>
    </row>
    <row r="283" spans="1:13" x14ac:dyDescent="0.2">
      <c r="A283">
        <v>281</v>
      </c>
      <c r="B283" s="11">
        <v>0.99750000000000005</v>
      </c>
      <c r="C283" s="12">
        <f t="shared" si="40"/>
        <v>1.7650950389877032E-2</v>
      </c>
      <c r="D283" s="13">
        <f t="shared" si="38"/>
        <v>2.807819437500001</v>
      </c>
      <c r="E283" s="16">
        <f t="shared" si="41"/>
        <v>41.367936723661181</v>
      </c>
      <c r="F283" s="11">
        <v>0.99750000000000005</v>
      </c>
      <c r="G283" s="12">
        <f t="shared" si="36"/>
        <v>1.6489703653700939E-2</v>
      </c>
      <c r="H283" s="13">
        <f t="shared" si="39"/>
        <v>2.0420505000000007</v>
      </c>
      <c r="I283" s="16">
        <f t="shared" si="42"/>
        <v>28.265392415119081</v>
      </c>
      <c r="J283" s="11">
        <v>0.995</v>
      </c>
      <c r="K283" s="12">
        <f t="shared" si="37"/>
        <v>1.6246989442794284E-2</v>
      </c>
      <c r="L283" s="13">
        <v>1</v>
      </c>
      <c r="M283" s="16">
        <f t="shared" si="43"/>
        <v>20.926267708030569</v>
      </c>
    </row>
    <row r="284" spans="1:13" x14ac:dyDescent="0.2">
      <c r="A284">
        <v>282</v>
      </c>
      <c r="B284" s="11">
        <v>0.99750000000000005</v>
      </c>
      <c r="C284" s="12">
        <f t="shared" si="40"/>
        <v>1.7606823013902342E-2</v>
      </c>
      <c r="D284" s="13">
        <f t="shared" si="38"/>
        <v>2.807819437500001</v>
      </c>
      <c r="E284" s="16">
        <f t="shared" si="41"/>
        <v>41.417373503552241</v>
      </c>
      <c r="F284" s="11">
        <v>0.99750000000000005</v>
      </c>
      <c r="G284" s="12">
        <f t="shared" si="36"/>
        <v>1.6448479394566687E-2</v>
      </c>
      <c r="H284" s="13">
        <f t="shared" si="39"/>
        <v>2.0420505000000007</v>
      </c>
      <c r="I284" s="16">
        <f t="shared" si="42"/>
        <v>28.298981040690997</v>
      </c>
      <c r="J284" s="11">
        <v>0.995</v>
      </c>
      <c r="K284" s="12">
        <f t="shared" si="37"/>
        <v>1.6165754495580314E-2</v>
      </c>
      <c r="L284" s="13">
        <v>1</v>
      </c>
      <c r="M284" s="16">
        <f t="shared" si="43"/>
        <v>20.94243346252615</v>
      </c>
    </row>
    <row r="285" spans="1:13" x14ac:dyDescent="0.2">
      <c r="A285">
        <v>283</v>
      </c>
      <c r="B285" s="11">
        <v>0.99750000000000005</v>
      </c>
      <c r="C285" s="12">
        <f t="shared" si="40"/>
        <v>1.7562805956367587E-2</v>
      </c>
      <c r="D285" s="13">
        <f t="shared" si="38"/>
        <v>2.807819437500001</v>
      </c>
      <c r="E285" s="16">
        <f t="shared" si="41"/>
        <v>41.466686691493571</v>
      </c>
      <c r="F285" s="11">
        <v>0.99750000000000005</v>
      </c>
      <c r="G285" s="12">
        <f t="shared" ref="G285:G348" si="44">F285*G284</f>
        <v>1.640735819608027E-2</v>
      </c>
      <c r="H285" s="13">
        <f t="shared" si="39"/>
        <v>2.0420505000000007</v>
      </c>
      <c r="I285" s="16">
        <f t="shared" si="42"/>
        <v>28.332485694698981</v>
      </c>
      <c r="J285" s="11">
        <v>0.995</v>
      </c>
      <c r="K285" s="12">
        <f t="shared" ref="K285:K348" si="45">J285*K284</f>
        <v>1.6084925723102411E-2</v>
      </c>
      <c r="L285" s="13">
        <v>1</v>
      </c>
      <c r="M285" s="16">
        <f t="shared" si="43"/>
        <v>20.958518388249253</v>
      </c>
    </row>
    <row r="286" spans="1:13" x14ac:dyDescent="0.2">
      <c r="A286">
        <v>284</v>
      </c>
      <c r="B286" s="11">
        <v>0.99750000000000005</v>
      </c>
      <c r="C286" s="12">
        <f t="shared" si="40"/>
        <v>1.7518898941476669E-2</v>
      </c>
      <c r="D286" s="13">
        <f t="shared" si="38"/>
        <v>2.807819437500001</v>
      </c>
      <c r="E286" s="16">
        <f t="shared" si="41"/>
        <v>41.515876596465048</v>
      </c>
      <c r="F286" s="11">
        <v>0.99750000000000005</v>
      </c>
      <c r="G286" s="12">
        <f t="shared" si="44"/>
        <v>1.6366339800590071E-2</v>
      </c>
      <c r="H286" s="13">
        <f t="shared" si="39"/>
        <v>2.0420505000000007</v>
      </c>
      <c r="I286" s="16">
        <f t="shared" si="42"/>
        <v>28.365906587071947</v>
      </c>
      <c r="J286" s="11">
        <v>0.995</v>
      </c>
      <c r="K286" s="12">
        <f t="shared" si="45"/>
        <v>1.6004501094486898E-2</v>
      </c>
      <c r="L286" s="13">
        <v>1</v>
      </c>
      <c r="M286" s="16">
        <f t="shared" si="43"/>
        <v>20.974522889343739</v>
      </c>
    </row>
    <row r="287" spans="1:13" x14ac:dyDescent="0.2">
      <c r="A287">
        <v>285</v>
      </c>
      <c r="B287" s="11">
        <v>0.99750000000000005</v>
      </c>
      <c r="C287" s="12">
        <f t="shared" si="40"/>
        <v>1.7475101694122978E-2</v>
      </c>
      <c r="D287" s="13">
        <f t="shared" si="38"/>
        <v>2.807819437500001</v>
      </c>
      <c r="E287" s="16">
        <f t="shared" si="41"/>
        <v>41.564943526674099</v>
      </c>
      <c r="F287" s="11">
        <v>0.99750000000000005</v>
      </c>
      <c r="G287" s="12">
        <f t="shared" si="44"/>
        <v>1.6325423951088595E-2</v>
      </c>
      <c r="H287" s="13">
        <f t="shared" si="39"/>
        <v>2.0420505000000007</v>
      </c>
      <c r="I287" s="16">
        <f t="shared" si="42"/>
        <v>28.39924392721398</v>
      </c>
      <c r="J287" s="11">
        <v>0.995</v>
      </c>
      <c r="K287" s="12">
        <f t="shared" si="45"/>
        <v>1.5924478589014465E-2</v>
      </c>
      <c r="L287" s="13">
        <v>1</v>
      </c>
      <c r="M287" s="16">
        <f t="shared" si="43"/>
        <v>20.990447367932752</v>
      </c>
    </row>
    <row r="288" spans="1:13" x14ac:dyDescent="0.2">
      <c r="A288">
        <v>286</v>
      </c>
      <c r="B288" s="11">
        <v>0.99750000000000005</v>
      </c>
      <c r="C288" s="12">
        <f t="shared" si="40"/>
        <v>1.7431413939887671E-2</v>
      </c>
      <c r="D288" s="13">
        <f t="shared" si="38"/>
        <v>2.807819437500001</v>
      </c>
      <c r="E288" s="16">
        <f t="shared" si="41"/>
        <v>41.613887789557623</v>
      </c>
      <c r="F288" s="11">
        <v>0.99750000000000005</v>
      </c>
      <c r="G288" s="12">
        <f t="shared" si="44"/>
        <v>1.6284610391210874E-2</v>
      </c>
      <c r="H288" s="13">
        <f t="shared" si="39"/>
        <v>2.0420505000000007</v>
      </c>
      <c r="I288" s="16">
        <f t="shared" si="42"/>
        <v>28.432497924005659</v>
      </c>
      <c r="J288" s="11">
        <v>0.995</v>
      </c>
      <c r="K288" s="12">
        <f t="shared" si="45"/>
        <v>1.5844856196069391E-2</v>
      </c>
      <c r="L288" s="13">
        <v>1</v>
      </c>
      <c r="M288" s="16">
        <f t="shared" si="43"/>
        <v>21.006292224128821</v>
      </c>
    </row>
    <row r="289" spans="1:13" x14ac:dyDescent="0.2">
      <c r="A289">
        <v>287</v>
      </c>
      <c r="B289" s="11">
        <v>0.99750000000000005</v>
      </c>
      <c r="C289" s="12">
        <f t="shared" si="40"/>
        <v>1.7387835405037952E-2</v>
      </c>
      <c r="D289" s="13">
        <f t="shared" si="38"/>
        <v>2.807819437500001</v>
      </c>
      <c r="E289" s="16">
        <f t="shared" si="41"/>
        <v>41.662709691783938</v>
      </c>
      <c r="F289" s="11">
        <v>0.99750000000000005</v>
      </c>
      <c r="G289" s="12">
        <f t="shared" si="44"/>
        <v>1.6243898865232847E-2</v>
      </c>
      <c r="H289" s="13">
        <f t="shared" si="39"/>
        <v>2.0420505000000007</v>
      </c>
      <c r="I289" s="16">
        <f t="shared" si="42"/>
        <v>28.465668785805356</v>
      </c>
      <c r="J289" s="11">
        <v>0.995</v>
      </c>
      <c r="K289" s="12">
        <f t="shared" si="45"/>
        <v>1.5765631915089045E-2</v>
      </c>
      <c r="L289" s="13">
        <v>1</v>
      </c>
      <c r="M289" s="16">
        <f t="shared" si="43"/>
        <v>21.022057856043908</v>
      </c>
    </row>
    <row r="290" spans="1:13" x14ac:dyDescent="0.2">
      <c r="A290">
        <v>288</v>
      </c>
      <c r="B290" s="11">
        <v>0.99750000000000005</v>
      </c>
      <c r="C290" s="12">
        <f t="shared" si="40"/>
        <v>1.7344365816525358E-2</v>
      </c>
      <c r="D290" s="13">
        <f t="shared" si="38"/>
        <v>2.807819437500001</v>
      </c>
      <c r="E290" s="16">
        <f t="shared" si="41"/>
        <v>41.711409539254689</v>
      </c>
      <c r="F290" s="11">
        <v>0.99750000000000005</v>
      </c>
      <c r="G290" s="12">
        <f t="shared" si="44"/>
        <v>1.6203289118069765E-2</v>
      </c>
      <c r="H290" s="13">
        <f t="shared" si="39"/>
        <v>2.0420505000000007</v>
      </c>
      <c r="I290" s="16">
        <f t="shared" si="42"/>
        <v>28.498756720450555</v>
      </c>
      <c r="J290" s="11">
        <v>0.995</v>
      </c>
      <c r="K290" s="12">
        <f t="shared" si="45"/>
        <v>1.5686803755513599E-2</v>
      </c>
      <c r="L290" s="13">
        <v>1</v>
      </c>
      <c r="M290" s="16">
        <f t="shared" si="43"/>
        <v>21.037744659799422</v>
      </c>
    </row>
    <row r="291" spans="1:13" x14ac:dyDescent="0.2">
      <c r="A291">
        <v>289</v>
      </c>
      <c r="B291" s="11">
        <v>0.99750000000000005</v>
      </c>
      <c r="C291" s="12">
        <f t="shared" si="40"/>
        <v>1.7301004901984045E-2</v>
      </c>
      <c r="D291" s="13">
        <f t="shared" ref="D291:D354" si="46">D290</f>
        <v>2.807819437500001</v>
      </c>
      <c r="E291" s="16">
        <f t="shared" si="41"/>
        <v>41.759987637106761</v>
      </c>
      <c r="F291" s="11">
        <v>0.99750000000000005</v>
      </c>
      <c r="G291" s="12">
        <f t="shared" si="44"/>
        <v>1.6162780895274592E-2</v>
      </c>
      <c r="H291" s="13">
        <f t="shared" ref="H291:H354" si="47">H290</f>
        <v>2.0420505000000007</v>
      </c>
      <c r="I291" s="16">
        <f t="shared" si="42"/>
        <v>28.531761935259141</v>
      </c>
      <c r="J291" s="11">
        <v>0.995</v>
      </c>
      <c r="K291" s="12">
        <f t="shared" si="45"/>
        <v>1.560836973673603E-2</v>
      </c>
      <c r="L291" s="13">
        <v>1</v>
      </c>
      <c r="M291" s="16">
        <f t="shared" si="43"/>
        <v>21.053353029536158</v>
      </c>
    </row>
    <row r="292" spans="1:13" x14ac:dyDescent="0.2">
      <c r="A292">
        <v>290</v>
      </c>
      <c r="B292" s="11">
        <v>0.99750000000000005</v>
      </c>
      <c r="C292" s="12">
        <f t="shared" si="40"/>
        <v>1.7257752389729087E-2</v>
      </c>
      <c r="D292" s="13">
        <f t="shared" si="46"/>
        <v>2.807819437500001</v>
      </c>
      <c r="E292" s="16">
        <f t="shared" si="41"/>
        <v>41.808444289714203</v>
      </c>
      <c r="F292" s="11">
        <v>0.99750000000000005</v>
      </c>
      <c r="G292" s="12">
        <f t="shared" si="44"/>
        <v>1.6122373943036408E-2</v>
      </c>
      <c r="H292" s="13">
        <f t="shared" si="47"/>
        <v>2.0420505000000007</v>
      </c>
      <c r="I292" s="16">
        <f t="shared" si="42"/>
        <v>28.564684637030705</v>
      </c>
      <c r="J292" s="11">
        <v>0.995</v>
      </c>
      <c r="K292" s="12">
        <f t="shared" si="45"/>
        <v>1.553032788805235E-2</v>
      </c>
      <c r="L292" s="13">
        <v>1</v>
      </c>
      <c r="M292" s="16">
        <f t="shared" si="43"/>
        <v>21.068883357424209</v>
      </c>
    </row>
    <row r="293" spans="1:13" x14ac:dyDescent="0.2">
      <c r="A293">
        <v>291</v>
      </c>
      <c r="B293" s="11">
        <v>0.99750000000000005</v>
      </c>
      <c r="C293" s="12">
        <f t="shared" si="40"/>
        <v>1.7214608008754764E-2</v>
      </c>
      <c r="D293" s="13">
        <f t="shared" si="46"/>
        <v>2.807819437500001</v>
      </c>
      <c r="E293" s="16">
        <f t="shared" si="41"/>
        <v>41.856779800690127</v>
      </c>
      <c r="F293" s="11">
        <v>0.99750000000000005</v>
      </c>
      <c r="G293" s="12">
        <f t="shared" si="44"/>
        <v>1.6082068008178817E-2</v>
      </c>
      <c r="H293" s="13">
        <f t="shared" si="47"/>
        <v>2.0420505000000007</v>
      </c>
      <c r="I293" s="16">
        <f t="shared" si="42"/>
        <v>28.597525032047841</v>
      </c>
      <c r="J293" s="11">
        <v>0.995</v>
      </c>
      <c r="K293" s="12">
        <f t="shared" si="45"/>
        <v>1.5452676248612088E-2</v>
      </c>
      <c r="L293" s="13">
        <v>1</v>
      </c>
      <c r="M293" s="16">
        <f t="shared" si="43"/>
        <v>21.08433603367282</v>
      </c>
    </row>
    <row r="294" spans="1:13" x14ac:dyDescent="0.2">
      <c r="A294">
        <v>292</v>
      </c>
      <c r="B294" s="11">
        <v>0.99750000000000005</v>
      </c>
      <c r="C294" s="12">
        <f t="shared" si="40"/>
        <v>1.7171571488732877E-2</v>
      </c>
      <c r="D294" s="13">
        <f t="shared" si="46"/>
        <v>2.807819437500001</v>
      </c>
      <c r="E294" s="16">
        <f t="shared" si="41"/>
        <v>41.90499447288861</v>
      </c>
      <c r="F294" s="11">
        <v>0.99750000000000005</v>
      </c>
      <c r="G294" s="12">
        <f t="shared" si="44"/>
        <v>1.604186283815837E-2</v>
      </c>
      <c r="H294" s="13">
        <f t="shared" si="47"/>
        <v>2.0420505000000007</v>
      </c>
      <c r="I294" s="16">
        <f t="shared" si="42"/>
        <v>28.630283326077432</v>
      </c>
      <c r="J294" s="11">
        <v>0.995</v>
      </c>
      <c r="K294" s="12">
        <f t="shared" si="45"/>
        <v>1.5375412867369027E-2</v>
      </c>
      <c r="L294" s="13">
        <v>1</v>
      </c>
      <c r="M294" s="16">
        <f t="shared" si="43"/>
        <v>21.099711446540187</v>
      </c>
    </row>
    <row r="295" spans="1:13" x14ac:dyDescent="0.2">
      <c r="A295">
        <v>293</v>
      </c>
      <c r="B295" s="11">
        <v>0.99750000000000005</v>
      </c>
      <c r="C295" s="12">
        <f t="shared" si="40"/>
        <v>1.7128642560011047E-2</v>
      </c>
      <c r="D295" s="13">
        <f t="shared" si="46"/>
        <v>2.807819437500001</v>
      </c>
      <c r="E295" s="16">
        <f t="shared" si="41"/>
        <v>41.953088608406603</v>
      </c>
      <c r="F295" s="11">
        <v>0.99750000000000005</v>
      </c>
      <c r="G295" s="12">
        <f t="shared" si="44"/>
        <v>1.6001758181062975E-2</v>
      </c>
      <c r="H295" s="13">
        <f t="shared" si="47"/>
        <v>2.0420505000000007</v>
      </c>
      <c r="I295" s="16">
        <f t="shared" si="42"/>
        <v>28.662959724371952</v>
      </c>
      <c r="J295" s="11">
        <v>0.995</v>
      </c>
      <c r="K295" s="12">
        <f t="shared" si="45"/>
        <v>1.5298535803032183E-2</v>
      </c>
      <c r="L295" s="13">
        <v>1</v>
      </c>
      <c r="M295" s="16">
        <f t="shared" si="43"/>
        <v>21.115009982343221</v>
      </c>
    </row>
    <row r="296" spans="1:13" x14ac:dyDescent="0.2">
      <c r="A296">
        <v>294</v>
      </c>
      <c r="B296" s="11">
        <v>0.99750000000000005</v>
      </c>
      <c r="C296" s="12">
        <f t="shared" si="40"/>
        <v>1.7085820953611022E-2</v>
      </c>
      <c r="D296" s="13">
        <f t="shared" si="46"/>
        <v>2.807819437500001</v>
      </c>
      <c r="E296" s="16">
        <f t="shared" si="41"/>
        <v>42.001062508585797</v>
      </c>
      <c r="F296" s="11">
        <v>0.99750000000000005</v>
      </c>
      <c r="G296" s="12">
        <f t="shared" si="44"/>
        <v>1.5961753785610319E-2</v>
      </c>
      <c r="H296" s="13">
        <f t="shared" si="47"/>
        <v>2.0420505000000007</v>
      </c>
      <c r="I296" s="16">
        <f t="shared" si="42"/>
        <v>28.695554431670732</v>
      </c>
      <c r="J296" s="11">
        <v>0.995</v>
      </c>
      <c r="K296" s="12">
        <f t="shared" si="45"/>
        <v>1.5222043124017022E-2</v>
      </c>
      <c r="L296" s="13">
        <v>1</v>
      </c>
      <c r="M296" s="16">
        <f t="shared" si="43"/>
        <v>21.130232025467237</v>
      </c>
    </row>
    <row r="297" spans="1:13" x14ac:dyDescent="0.2">
      <c r="A297">
        <v>295</v>
      </c>
      <c r="B297" s="11">
        <v>0.99750000000000005</v>
      </c>
      <c r="C297" s="12">
        <f t="shared" si="40"/>
        <v>1.7043106401226995E-2</v>
      </c>
      <c r="D297" s="13">
        <f t="shared" si="46"/>
        <v>2.807819437500001</v>
      </c>
      <c r="E297" s="16">
        <f t="shared" si="41"/>
        <v>42.04891647401454</v>
      </c>
      <c r="F297" s="11">
        <v>0.99750000000000005</v>
      </c>
      <c r="G297" s="12">
        <f t="shared" si="44"/>
        <v>1.5921849401146295E-2</v>
      </c>
      <c r="H297" s="13">
        <f t="shared" si="47"/>
        <v>2.0420505000000007</v>
      </c>
      <c r="I297" s="16">
        <f t="shared" si="42"/>
        <v>28.728067652201268</v>
      </c>
      <c r="J297" s="11">
        <v>0.995</v>
      </c>
      <c r="K297" s="12">
        <f t="shared" si="45"/>
        <v>1.5145932908396937E-2</v>
      </c>
      <c r="L297" s="13">
        <v>1</v>
      </c>
      <c r="M297" s="16">
        <f t="shared" si="43"/>
        <v>21.145377958375633</v>
      </c>
    </row>
    <row r="298" spans="1:13" x14ac:dyDescent="0.2">
      <c r="A298">
        <v>296</v>
      </c>
      <c r="B298" s="11">
        <v>0.99750000000000005</v>
      </c>
      <c r="C298" s="12">
        <f t="shared" si="40"/>
        <v>1.7000498635223928E-2</v>
      </c>
      <c r="D298" s="13">
        <f t="shared" si="46"/>
        <v>2.807819437500001</v>
      </c>
      <c r="E298" s="16">
        <f t="shared" si="41"/>
        <v>42.096650804529716</v>
      </c>
      <c r="F298" s="11">
        <v>0.99750000000000005</v>
      </c>
      <c r="G298" s="12">
        <f t="shared" si="44"/>
        <v>1.588204477764343E-2</v>
      </c>
      <c r="H298" s="13">
        <f t="shared" si="47"/>
        <v>2.0420505000000007</v>
      </c>
      <c r="I298" s="16">
        <f t="shared" si="42"/>
        <v>28.760499589680478</v>
      </c>
      <c r="J298" s="11">
        <v>0.995</v>
      </c>
      <c r="K298" s="12">
        <f t="shared" si="45"/>
        <v>1.5070203243854953E-2</v>
      </c>
      <c r="L298" s="13">
        <v>1</v>
      </c>
      <c r="M298" s="16">
        <f t="shared" si="43"/>
        <v>21.160448161619488</v>
      </c>
    </row>
    <row r="299" spans="1:13" x14ac:dyDescent="0.2">
      <c r="A299">
        <v>297</v>
      </c>
      <c r="B299" s="11">
        <v>0.99750000000000005</v>
      </c>
      <c r="C299" s="12">
        <f t="shared" si="40"/>
        <v>1.6957997388635869E-2</v>
      </c>
      <c r="D299" s="13">
        <f t="shared" si="46"/>
        <v>2.807819437500001</v>
      </c>
      <c r="E299" s="16">
        <f t="shared" si="41"/>
        <v>42.144265799218601</v>
      </c>
      <c r="F299" s="11">
        <v>0.99750000000000005</v>
      </c>
      <c r="G299" s="12">
        <f t="shared" si="44"/>
        <v>1.5842339665699322E-2</v>
      </c>
      <c r="H299" s="13">
        <f t="shared" si="47"/>
        <v>2.0420505000000007</v>
      </c>
      <c r="I299" s="16">
        <f t="shared" si="42"/>
        <v>28.792850447315988</v>
      </c>
      <c r="J299" s="11">
        <v>0.995</v>
      </c>
      <c r="K299" s="12">
        <f t="shared" si="45"/>
        <v>1.4994852227635677E-2</v>
      </c>
      <c r="L299" s="13">
        <v>1</v>
      </c>
      <c r="M299" s="16">
        <f t="shared" si="43"/>
        <v>21.175443013847122</v>
      </c>
    </row>
    <row r="300" spans="1:13" x14ac:dyDescent="0.2">
      <c r="A300">
        <v>298</v>
      </c>
      <c r="B300" s="11">
        <v>0.99750000000000005</v>
      </c>
      <c r="C300" s="12">
        <f t="shared" si="40"/>
        <v>1.6915602395164282E-2</v>
      </c>
      <c r="D300" s="13">
        <f t="shared" si="46"/>
        <v>2.807819437500001</v>
      </c>
      <c r="E300" s="16">
        <f t="shared" si="41"/>
        <v>42.191761756420767</v>
      </c>
      <c r="F300" s="11">
        <v>0.99750000000000005</v>
      </c>
      <c r="G300" s="12">
        <f t="shared" si="44"/>
        <v>1.5802733816535075E-2</v>
      </c>
      <c r="H300" s="13">
        <f t="shared" si="47"/>
        <v>2.0420505000000007</v>
      </c>
      <c r="I300" s="16">
        <f t="shared" si="42"/>
        <v>28.825120427807409</v>
      </c>
      <c r="J300" s="11">
        <v>0.995</v>
      </c>
      <c r="K300" s="12">
        <f t="shared" si="45"/>
        <v>1.4919877966497498E-2</v>
      </c>
      <c r="L300" s="13">
        <v>1</v>
      </c>
      <c r="M300" s="16">
        <f t="shared" si="43"/>
        <v>21.190362891813621</v>
      </c>
    </row>
    <row r="301" spans="1:13" x14ac:dyDescent="0.2">
      <c r="A301">
        <v>299</v>
      </c>
      <c r="B301" s="11">
        <v>0.99750000000000005</v>
      </c>
      <c r="C301" s="12">
        <f t="shared" si="40"/>
        <v>1.6873313389176373E-2</v>
      </c>
      <c r="D301" s="13">
        <f t="shared" si="46"/>
        <v>2.807819437500001</v>
      </c>
      <c r="E301" s="16">
        <f t="shared" si="41"/>
        <v>42.239138973729929</v>
      </c>
      <c r="F301" s="11">
        <v>0.99750000000000005</v>
      </c>
      <c r="G301" s="12">
        <f t="shared" si="44"/>
        <v>1.5763226981993738E-2</v>
      </c>
      <c r="H301" s="13">
        <f t="shared" si="47"/>
        <v>2.0420505000000007</v>
      </c>
      <c r="I301" s="16">
        <f t="shared" si="42"/>
        <v>28.857309733347602</v>
      </c>
      <c r="J301" s="11">
        <v>0.995</v>
      </c>
      <c r="K301" s="12">
        <f t="shared" si="45"/>
        <v>1.4845278576665011E-2</v>
      </c>
      <c r="L301" s="13">
        <v>1</v>
      </c>
      <c r="M301" s="16">
        <f t="shared" si="43"/>
        <v>21.205208170390286</v>
      </c>
    </row>
    <row r="302" spans="1:13" x14ac:dyDescent="0.2">
      <c r="A302">
        <v>300</v>
      </c>
      <c r="B302" s="11">
        <v>0.99750000000000005</v>
      </c>
      <c r="C302" s="12">
        <f t="shared" si="40"/>
        <v>1.6831130105703432E-2</v>
      </c>
      <c r="D302" s="13">
        <f t="shared" si="46"/>
        <v>2.807819437500001</v>
      </c>
      <c r="E302" s="16">
        <f t="shared" si="41"/>
        <v>42.286397747995814</v>
      </c>
      <c r="F302" s="11">
        <v>0.99750000000000005</v>
      </c>
      <c r="G302" s="12">
        <f t="shared" si="44"/>
        <v>1.5723818914538754E-2</v>
      </c>
      <c r="H302" s="13">
        <f t="shared" si="47"/>
        <v>2.0420505000000007</v>
      </c>
      <c r="I302" s="16">
        <f t="shared" si="42"/>
        <v>28.889418565623945</v>
      </c>
      <c r="J302" s="11">
        <v>0.995</v>
      </c>
      <c r="K302" s="12">
        <f t="shared" si="45"/>
        <v>1.4771052183781686E-2</v>
      </c>
      <c r="L302" s="13">
        <v>1</v>
      </c>
      <c r="M302" s="16">
        <f t="shared" si="43"/>
        <v>21.219979222574068</v>
      </c>
    </row>
    <row r="303" spans="1:13" x14ac:dyDescent="0.2">
      <c r="A303">
        <v>301</v>
      </c>
      <c r="B303" s="11">
        <v>0.99750000000000005</v>
      </c>
      <c r="C303" s="12">
        <f t="shared" si="40"/>
        <v>1.6789052280439174E-2</v>
      </c>
      <c r="D303" s="13">
        <f t="shared" si="46"/>
        <v>2.807819437500001</v>
      </c>
      <c r="E303" s="16">
        <f t="shared" si="41"/>
        <v>42.333538375326036</v>
      </c>
      <c r="F303" s="11">
        <v>0.99750000000000005</v>
      </c>
      <c r="G303" s="12">
        <f t="shared" si="44"/>
        <v>1.5684509367252408E-2</v>
      </c>
      <c r="H303" s="13">
        <f t="shared" si="47"/>
        <v>2.0420505000000007</v>
      </c>
      <c r="I303" s="16">
        <f t="shared" si="42"/>
        <v>28.921447125819597</v>
      </c>
      <c r="J303" s="11">
        <v>0.995</v>
      </c>
      <c r="K303" s="12">
        <f t="shared" si="45"/>
        <v>1.4697196922862777E-2</v>
      </c>
      <c r="L303" s="13">
        <v>1</v>
      </c>
      <c r="M303" s="16">
        <f t="shared" si="43"/>
        <v>21.234676419496932</v>
      </c>
    </row>
    <row r="304" spans="1:13" x14ac:dyDescent="0.2">
      <c r="A304">
        <v>302</v>
      </c>
      <c r="B304" s="11">
        <v>0.99750000000000005</v>
      </c>
      <c r="C304" s="12">
        <f t="shared" si="40"/>
        <v>1.6747079649738077E-2</v>
      </c>
      <c r="D304" s="13">
        <f t="shared" si="46"/>
        <v>2.807819437500001</v>
      </c>
      <c r="E304" s="16">
        <f t="shared" si="41"/>
        <v>42.380561151087932</v>
      </c>
      <c r="F304" s="11">
        <v>0.99750000000000005</v>
      </c>
      <c r="G304" s="12">
        <f t="shared" si="44"/>
        <v>1.5645298093834279E-2</v>
      </c>
      <c r="H304" s="13">
        <f t="shared" si="47"/>
        <v>2.0420505000000007</v>
      </c>
      <c r="I304" s="16">
        <f t="shared" si="42"/>
        <v>28.95339561461476</v>
      </c>
      <c r="J304" s="11">
        <v>0.995</v>
      </c>
      <c r="K304" s="12">
        <f t="shared" si="45"/>
        <v>1.4623710938248463E-2</v>
      </c>
      <c r="L304" s="13">
        <v>1</v>
      </c>
      <c r="M304" s="16">
        <f t="shared" si="43"/>
        <v>21.249300130435181</v>
      </c>
    </row>
    <row r="305" spans="1:13" x14ac:dyDescent="0.2">
      <c r="A305">
        <v>303</v>
      </c>
      <c r="B305" s="11">
        <v>0.99750000000000005</v>
      </c>
      <c r="C305" s="12">
        <f t="shared" si="40"/>
        <v>1.6705211950613735E-2</v>
      </c>
      <c r="D305" s="13">
        <f t="shared" si="46"/>
        <v>2.807819437500001</v>
      </c>
      <c r="E305" s="16">
        <f t="shared" si="41"/>
        <v>42.42746636991042</v>
      </c>
      <c r="F305" s="11">
        <v>0.99750000000000005</v>
      </c>
      <c r="G305" s="12">
        <f t="shared" si="44"/>
        <v>1.5606184848599694E-2</v>
      </c>
      <c r="H305" s="13">
        <f t="shared" si="47"/>
        <v>2.0420505000000007</v>
      </c>
      <c r="I305" s="16">
        <f t="shared" si="42"/>
        <v>28.985264232187934</v>
      </c>
      <c r="J305" s="11">
        <v>0.995</v>
      </c>
      <c r="K305" s="12">
        <f t="shared" si="45"/>
        <v>1.455059238355722E-2</v>
      </c>
      <c r="L305" s="13">
        <v>1</v>
      </c>
      <c r="M305" s="16">
        <f t="shared" si="43"/>
        <v>21.263850722818738</v>
      </c>
    </row>
    <row r="306" spans="1:13" x14ac:dyDescent="0.2">
      <c r="A306">
        <v>304</v>
      </c>
      <c r="B306" s="11">
        <v>0.99750000000000005</v>
      </c>
      <c r="C306" s="12">
        <f t="shared" si="40"/>
        <v>1.6663448920737203E-2</v>
      </c>
      <c r="D306" s="13">
        <f t="shared" si="46"/>
        <v>2.807819437500001</v>
      </c>
      <c r="E306" s="16">
        <f t="shared" si="41"/>
        <v>42.474254325685855</v>
      </c>
      <c r="F306" s="11">
        <v>0.99750000000000005</v>
      </c>
      <c r="G306" s="12">
        <f t="shared" si="44"/>
        <v>1.5567169386478195E-2</v>
      </c>
      <c r="H306" s="13">
        <f t="shared" si="47"/>
        <v>2.0420505000000007</v>
      </c>
      <c r="I306" s="16">
        <f t="shared" si="42"/>
        <v>29.017053178217175</v>
      </c>
      <c r="J306" s="11">
        <v>0.995</v>
      </c>
      <c r="K306" s="12">
        <f t="shared" si="45"/>
        <v>1.4477839421639434E-2</v>
      </c>
      <c r="L306" s="13">
        <v>1</v>
      </c>
      <c r="M306" s="16">
        <f t="shared" si="43"/>
        <v>21.278328562240379</v>
      </c>
    </row>
    <row r="307" spans="1:13" x14ac:dyDescent="0.2">
      <c r="A307">
        <v>305</v>
      </c>
      <c r="B307" s="11">
        <v>0.99750000000000005</v>
      </c>
      <c r="C307" s="12">
        <f t="shared" si="40"/>
        <v>1.6621790298435361E-2</v>
      </c>
      <c r="D307" s="13">
        <f t="shared" si="46"/>
        <v>2.807819437500001</v>
      </c>
      <c r="E307" s="16">
        <f t="shared" si="41"/>
        <v>42.520925311571851</v>
      </c>
      <c r="F307" s="11">
        <v>0.99750000000000005</v>
      </c>
      <c r="G307" s="12">
        <f t="shared" si="44"/>
        <v>1.5528251463012E-2</v>
      </c>
      <c r="H307" s="13">
        <f t="shared" si="47"/>
        <v>2.0420505000000007</v>
      </c>
      <c r="I307" s="16">
        <f t="shared" si="42"/>
        <v>29.048762651881344</v>
      </c>
      <c r="J307" s="11">
        <v>0.995</v>
      </c>
      <c r="K307" s="12">
        <f t="shared" si="45"/>
        <v>1.4405450224531238E-2</v>
      </c>
      <c r="L307" s="13">
        <v>1</v>
      </c>
      <c r="M307" s="16">
        <f t="shared" si="43"/>
        <v>21.292734012464908</v>
      </c>
    </row>
    <row r="308" spans="1:13" x14ac:dyDescent="0.2">
      <c r="A308">
        <v>306</v>
      </c>
      <c r="B308" s="11">
        <v>0.99750000000000005</v>
      </c>
      <c r="C308" s="12">
        <f t="shared" si="40"/>
        <v>1.6580235822689273E-2</v>
      </c>
      <c r="D308" s="13">
        <f t="shared" si="46"/>
        <v>2.807819437500001</v>
      </c>
      <c r="E308" s="16">
        <f t="shared" si="41"/>
        <v>42.567479619993129</v>
      </c>
      <c r="F308" s="11">
        <v>0.99750000000000005</v>
      </c>
      <c r="G308" s="12">
        <f t="shared" si="44"/>
        <v>1.5489430834354471E-2</v>
      </c>
      <c r="H308" s="13">
        <f t="shared" si="47"/>
        <v>2.0420505000000007</v>
      </c>
      <c r="I308" s="16">
        <f t="shared" si="42"/>
        <v>29.080392851861351</v>
      </c>
      <c r="J308" s="11">
        <v>0.995</v>
      </c>
      <c r="K308" s="12">
        <f t="shared" si="45"/>
        <v>1.4333422973408581E-2</v>
      </c>
      <c r="L308" s="13">
        <v>1</v>
      </c>
      <c r="M308" s="16">
        <f t="shared" si="43"/>
        <v>21.307067435438316</v>
      </c>
    </row>
    <row r="309" spans="1:13" x14ac:dyDescent="0.2">
      <c r="A309">
        <v>307</v>
      </c>
      <c r="B309" s="11">
        <v>0.99750000000000005</v>
      </c>
      <c r="C309" s="12">
        <f t="shared" si="40"/>
        <v>1.6538785233132552E-2</v>
      </c>
      <c r="D309" s="13">
        <f t="shared" si="46"/>
        <v>2.807819437500001</v>
      </c>
      <c r="E309" s="16">
        <f t="shared" si="41"/>
        <v>42.613917542643357</v>
      </c>
      <c r="F309" s="11">
        <v>0.99750000000000005</v>
      </c>
      <c r="G309" s="12">
        <f t="shared" si="44"/>
        <v>1.5450707257268586E-2</v>
      </c>
      <c r="H309" s="13">
        <f t="shared" si="47"/>
        <v>2.0420505000000007</v>
      </c>
      <c r="I309" s="16">
        <f t="shared" si="42"/>
        <v>29.111943976341411</v>
      </c>
      <c r="J309" s="11">
        <v>0.995</v>
      </c>
      <c r="K309" s="12">
        <f t="shared" si="45"/>
        <v>1.4261755858541539E-2</v>
      </c>
      <c r="L309" s="13">
        <v>1</v>
      </c>
      <c r="M309" s="16">
        <f t="shared" si="43"/>
        <v>21.321329191296858</v>
      </c>
    </row>
    <row r="310" spans="1:13" x14ac:dyDescent="0.2">
      <c r="A310">
        <v>308</v>
      </c>
      <c r="B310" s="11">
        <v>0.99750000000000005</v>
      </c>
      <c r="C310" s="12">
        <f t="shared" si="40"/>
        <v>1.6497438270049722E-2</v>
      </c>
      <c r="D310" s="13">
        <f t="shared" si="46"/>
        <v>2.807819437500001</v>
      </c>
      <c r="E310" s="16">
        <f t="shared" si="41"/>
        <v>42.660239370486956</v>
      </c>
      <c r="F310" s="11">
        <v>0.99750000000000005</v>
      </c>
      <c r="G310" s="12">
        <f t="shared" si="44"/>
        <v>1.5412080489125415E-2</v>
      </c>
      <c r="H310" s="13">
        <f t="shared" si="47"/>
        <v>2.0420505000000007</v>
      </c>
      <c r="I310" s="16">
        <f t="shared" si="42"/>
        <v>29.14341622301027</v>
      </c>
      <c r="J310" s="11">
        <v>0.995</v>
      </c>
      <c r="K310" s="12">
        <f t="shared" si="45"/>
        <v>1.4190447079248832E-2</v>
      </c>
      <c r="L310" s="13">
        <v>1</v>
      </c>
      <c r="M310" s="16">
        <f t="shared" si="43"/>
        <v>21.335519638376105</v>
      </c>
    </row>
    <row r="311" spans="1:13" x14ac:dyDescent="0.2">
      <c r="A311">
        <v>309</v>
      </c>
      <c r="B311" s="11">
        <v>0.99750000000000005</v>
      </c>
      <c r="C311" s="12">
        <f t="shared" si="40"/>
        <v>1.6456194674374598E-2</v>
      </c>
      <c r="D311" s="13">
        <f t="shared" si="46"/>
        <v>2.807819437500001</v>
      </c>
      <c r="E311" s="16">
        <f t="shared" si="41"/>
        <v>42.706445393760951</v>
      </c>
      <c r="F311" s="11">
        <v>0.99750000000000005</v>
      </c>
      <c r="G311" s="12">
        <f t="shared" si="44"/>
        <v>1.5373550287902603E-2</v>
      </c>
      <c r="H311" s="13">
        <f t="shared" si="47"/>
        <v>2.0420505000000007</v>
      </c>
      <c r="I311" s="16">
        <f t="shared" si="42"/>
        <v>29.174809789062458</v>
      </c>
      <c r="J311" s="11">
        <v>0.995</v>
      </c>
      <c r="K311" s="12">
        <f t="shared" si="45"/>
        <v>1.4119494843852587E-2</v>
      </c>
      <c r="L311" s="13">
        <v>1</v>
      </c>
      <c r="M311" s="16">
        <f t="shared" si="43"/>
        <v>21.349639133219959</v>
      </c>
    </row>
    <row r="312" spans="1:13" x14ac:dyDescent="0.2">
      <c r="A312">
        <v>310</v>
      </c>
      <c r="B312" s="11">
        <v>0.99750000000000005</v>
      </c>
      <c r="C312" s="12">
        <f t="shared" si="40"/>
        <v>1.6415054187688662E-2</v>
      </c>
      <c r="D312" s="13">
        <f t="shared" si="46"/>
        <v>2.807819437500001</v>
      </c>
      <c r="E312" s="16">
        <f t="shared" si="41"/>
        <v>42.752535901976756</v>
      </c>
      <c r="F312" s="11">
        <v>0.99750000000000005</v>
      </c>
      <c r="G312" s="12">
        <f t="shared" si="44"/>
        <v>1.5335116412182846E-2</v>
      </c>
      <c r="H312" s="13">
        <f t="shared" si="47"/>
        <v>2.0420505000000007</v>
      </c>
      <c r="I312" s="16">
        <f t="shared" si="42"/>
        <v>29.206124871199513</v>
      </c>
      <c r="J312" s="11">
        <v>0.995</v>
      </c>
      <c r="K312" s="12">
        <f t="shared" si="45"/>
        <v>1.4048897369633323E-2</v>
      </c>
      <c r="L312" s="13">
        <v>1</v>
      </c>
      <c r="M312" s="16">
        <f t="shared" si="43"/>
        <v>21.363688030589593</v>
      </c>
    </row>
    <row r="313" spans="1:13" x14ac:dyDescent="0.2">
      <c r="A313">
        <v>311</v>
      </c>
      <c r="B313" s="11">
        <v>0.99750000000000005</v>
      </c>
      <c r="C313" s="12">
        <f t="shared" si="40"/>
        <v>1.6374016552219442E-2</v>
      </c>
      <c r="D313" s="13">
        <f t="shared" si="46"/>
        <v>2.807819437500001</v>
      </c>
      <c r="E313" s="16">
        <f t="shared" si="41"/>
        <v>42.798511183922024</v>
      </c>
      <c r="F313" s="11">
        <v>0.99750000000000005</v>
      </c>
      <c r="G313" s="12">
        <f t="shared" si="44"/>
        <v>1.529677862115239E-2</v>
      </c>
      <c r="H313" s="13">
        <f t="shared" si="47"/>
        <v>2.0420505000000007</v>
      </c>
      <c r="I313" s="16">
        <f t="shared" si="42"/>
        <v>29.237361665631227</v>
      </c>
      <c r="J313" s="11">
        <v>0.995</v>
      </c>
      <c r="K313" s="12">
        <f t="shared" si="45"/>
        <v>1.3978652882785157E-2</v>
      </c>
      <c r="L313" s="13">
        <v>1</v>
      </c>
      <c r="M313" s="16">
        <f t="shared" si="43"/>
        <v>21.377666683472377</v>
      </c>
    </row>
    <row r="314" spans="1:13" x14ac:dyDescent="0.2">
      <c r="A314">
        <v>312</v>
      </c>
      <c r="B314" s="11">
        <v>0.99750000000000005</v>
      </c>
      <c r="C314" s="12">
        <f t="shared" si="40"/>
        <v>1.6333081510838895E-2</v>
      </c>
      <c r="D314" s="13">
        <f t="shared" si="46"/>
        <v>2.807819437500001</v>
      </c>
      <c r="E314" s="16">
        <f t="shared" si="41"/>
        <v>42.844371527662432</v>
      </c>
      <c r="F314" s="11">
        <v>0.99750000000000005</v>
      </c>
      <c r="G314" s="12">
        <f t="shared" si="44"/>
        <v>1.525853667459951E-2</v>
      </c>
      <c r="H314" s="13">
        <f t="shared" si="47"/>
        <v>2.0420505000000007</v>
      </c>
      <c r="I314" s="16">
        <f t="shared" si="42"/>
        <v>29.26852036807686</v>
      </c>
      <c r="J314" s="11">
        <v>0.995</v>
      </c>
      <c r="K314" s="12">
        <f t="shared" si="45"/>
        <v>1.3908759618371231E-2</v>
      </c>
      <c r="L314" s="13">
        <v>1</v>
      </c>
      <c r="M314" s="16">
        <f t="shared" si="43"/>
        <v>21.391575443090748</v>
      </c>
    </row>
    <row r="315" spans="1:13" x14ac:dyDescent="0.2">
      <c r="A315">
        <v>313</v>
      </c>
      <c r="B315" s="11">
        <v>0.99750000000000005</v>
      </c>
      <c r="C315" s="12">
        <f t="shared" si="40"/>
        <v>1.6292248807061798E-2</v>
      </c>
      <c r="D315" s="13">
        <f t="shared" si="46"/>
        <v>2.807819437500001</v>
      </c>
      <c r="E315" s="16">
        <f t="shared" si="41"/>
        <v>42.890117220543488</v>
      </c>
      <c r="F315" s="11">
        <v>0.99750000000000005</v>
      </c>
      <c r="G315" s="12">
        <f t="shared" si="44"/>
        <v>1.5220390332913012E-2</v>
      </c>
      <c r="H315" s="13">
        <f t="shared" si="47"/>
        <v>2.0420505000000007</v>
      </c>
      <c r="I315" s="16">
        <f t="shared" si="42"/>
        <v>29.29960117376638</v>
      </c>
      <c r="J315" s="11">
        <v>0.995</v>
      </c>
      <c r="K315" s="12">
        <f t="shared" si="45"/>
        <v>1.3839215820279374E-2</v>
      </c>
      <c r="L315" s="13">
        <v>1</v>
      </c>
      <c r="M315" s="16">
        <f t="shared" si="43"/>
        <v>21.405414658911027</v>
      </c>
    </row>
    <row r="316" spans="1:13" x14ac:dyDescent="0.2">
      <c r="A316">
        <v>314</v>
      </c>
      <c r="B316" s="11">
        <v>0.99750000000000005</v>
      </c>
      <c r="C316" s="12">
        <f t="shared" si="40"/>
        <v>1.6251518185044146E-2</v>
      </c>
      <c r="D316" s="13">
        <f t="shared" si="46"/>
        <v>2.807819437500001</v>
      </c>
      <c r="E316" s="16">
        <f t="shared" si="41"/>
        <v>42.93574854919234</v>
      </c>
      <c r="F316" s="11">
        <v>0.99750000000000005</v>
      </c>
      <c r="G316" s="12">
        <f t="shared" si="44"/>
        <v>1.5182339357080729E-2</v>
      </c>
      <c r="H316" s="13">
        <f t="shared" si="47"/>
        <v>2.0420505000000007</v>
      </c>
      <c r="I316" s="16">
        <f t="shared" si="42"/>
        <v>29.330604277441676</v>
      </c>
      <c r="J316" s="11">
        <v>0.995</v>
      </c>
      <c r="K316" s="12">
        <f t="shared" si="45"/>
        <v>1.3770019741177978E-2</v>
      </c>
      <c r="L316" s="13">
        <v>1</v>
      </c>
      <c r="M316" s="16">
        <f t="shared" si="43"/>
        <v>21.419184678652204</v>
      </c>
    </row>
    <row r="317" spans="1:13" x14ac:dyDescent="0.2">
      <c r="A317">
        <v>315</v>
      </c>
      <c r="B317" s="11">
        <v>0.99750000000000005</v>
      </c>
      <c r="C317" s="12">
        <f t="shared" si="40"/>
        <v>1.6210889389581536E-2</v>
      </c>
      <c r="D317" s="13">
        <f t="shared" si="46"/>
        <v>2.807819437500001</v>
      </c>
      <c r="E317" s="16">
        <f t="shared" si="41"/>
        <v>42.981265799519569</v>
      </c>
      <c r="F317" s="11">
        <v>0.99750000000000005</v>
      </c>
      <c r="G317" s="12">
        <f t="shared" si="44"/>
        <v>1.5144383508688028E-2</v>
      </c>
      <c r="H317" s="13">
        <f t="shared" si="47"/>
        <v>2.0420505000000007</v>
      </c>
      <c r="I317" s="16">
        <f t="shared" si="42"/>
        <v>29.361529873357785</v>
      </c>
      <c r="J317" s="11">
        <v>0.995</v>
      </c>
      <c r="K317" s="12">
        <f t="shared" si="45"/>
        <v>1.3701169642472089E-2</v>
      </c>
      <c r="L317" s="13">
        <v>1</v>
      </c>
      <c r="M317" s="16">
        <f t="shared" si="43"/>
        <v>21.432885848294678</v>
      </c>
    </row>
    <row r="318" spans="1:13" x14ac:dyDescent="0.2">
      <c r="A318">
        <v>316</v>
      </c>
      <c r="B318" s="11">
        <v>0.99750000000000005</v>
      </c>
      <c r="C318" s="12">
        <f t="shared" si="40"/>
        <v>1.6170362166107583E-2</v>
      </c>
      <c r="D318" s="13">
        <f t="shared" si="46"/>
        <v>2.807819437500001</v>
      </c>
      <c r="E318" s="16">
        <f t="shared" si="41"/>
        <v>43.026669256720979</v>
      </c>
      <c r="F318" s="11">
        <v>0.99750000000000005</v>
      </c>
      <c r="G318" s="12">
        <f t="shared" si="44"/>
        <v>1.5106522549916309E-2</v>
      </c>
      <c r="H318" s="13">
        <f t="shared" si="47"/>
        <v>2.0420505000000007</v>
      </c>
      <c r="I318" s="16">
        <f t="shared" si="42"/>
        <v>29.392378155284103</v>
      </c>
      <c r="J318" s="11">
        <v>0.995</v>
      </c>
      <c r="K318" s="12">
        <f t="shared" si="45"/>
        <v>1.3632663794259729E-2</v>
      </c>
      <c r="L318" s="13">
        <v>1</v>
      </c>
      <c r="M318" s="16">
        <f t="shared" si="43"/>
        <v>21.446518512088936</v>
      </c>
    </row>
    <row r="319" spans="1:13" x14ac:dyDescent="0.2">
      <c r="A319">
        <v>317</v>
      </c>
      <c r="B319" s="11">
        <v>0.99750000000000005</v>
      </c>
      <c r="C319" s="12">
        <f t="shared" si="40"/>
        <v>1.6129936260692316E-2</v>
      </c>
      <c r="D319" s="13">
        <f t="shared" si="46"/>
        <v>2.807819437500001</v>
      </c>
      <c r="E319" s="16">
        <f t="shared" si="41"/>
        <v>43.071959205279384</v>
      </c>
      <c r="F319" s="11">
        <v>0.99750000000000005</v>
      </c>
      <c r="G319" s="12">
        <f t="shared" si="44"/>
        <v>1.5068756243541519E-2</v>
      </c>
      <c r="H319" s="13">
        <f t="shared" si="47"/>
        <v>2.0420505000000007</v>
      </c>
      <c r="I319" s="16">
        <f t="shared" si="42"/>
        <v>29.423149316505604</v>
      </c>
      <c r="J319" s="11">
        <v>0.995</v>
      </c>
      <c r="K319" s="12">
        <f t="shared" si="45"/>
        <v>1.356450047528843E-2</v>
      </c>
      <c r="L319" s="13">
        <v>1</v>
      </c>
      <c r="M319" s="16">
        <f t="shared" si="43"/>
        <v>21.460083012564223</v>
      </c>
    </row>
    <row r="320" spans="1:13" x14ac:dyDescent="0.2">
      <c r="A320">
        <v>318</v>
      </c>
      <c r="B320" s="11">
        <v>0.99750000000000005</v>
      </c>
      <c r="C320" s="12">
        <f t="shared" si="40"/>
        <v>1.6089611420040586E-2</v>
      </c>
      <c r="D320" s="13">
        <f t="shared" si="46"/>
        <v>2.807819437500001</v>
      </c>
      <c r="E320" s="16">
        <f t="shared" si="41"/>
        <v>43.117135928966398</v>
      </c>
      <c r="F320" s="11">
        <v>0.99750000000000005</v>
      </c>
      <c r="G320" s="12">
        <f t="shared" si="44"/>
        <v>1.5031084352932666E-2</v>
      </c>
      <c r="H320" s="13">
        <f t="shared" si="47"/>
        <v>2.0420505000000007</v>
      </c>
      <c r="I320" s="16">
        <f t="shared" si="42"/>
        <v>29.453843549824054</v>
      </c>
      <c r="J320" s="11">
        <v>0.995</v>
      </c>
      <c r="K320" s="12">
        <f t="shared" si="45"/>
        <v>1.3496677972911987E-2</v>
      </c>
      <c r="L320" s="13">
        <v>1</v>
      </c>
      <c r="M320" s="16">
        <f t="shared" si="43"/>
        <v>21.473579690537136</v>
      </c>
    </row>
    <row r="321" spans="1:13" x14ac:dyDescent="0.2">
      <c r="A321">
        <v>319</v>
      </c>
      <c r="B321" s="11">
        <v>0.99750000000000005</v>
      </c>
      <c r="C321" s="12">
        <f t="shared" si="40"/>
        <v>1.6049387391490484E-2</v>
      </c>
      <c r="D321" s="13">
        <f t="shared" si="46"/>
        <v>2.807819437500001</v>
      </c>
      <c r="E321" s="16">
        <f t="shared" si="41"/>
        <v>43.162199710844192</v>
      </c>
      <c r="F321" s="11">
        <v>0.99750000000000005</v>
      </c>
      <c r="G321" s="12">
        <f t="shared" si="44"/>
        <v>1.4993506642050335E-2</v>
      </c>
      <c r="H321" s="13">
        <f t="shared" si="47"/>
        <v>2.0420505000000007</v>
      </c>
      <c r="I321" s="16">
        <f t="shared" si="42"/>
        <v>29.484461047559208</v>
      </c>
      <c r="J321" s="11">
        <v>0.995</v>
      </c>
      <c r="K321" s="12">
        <f t="shared" si="45"/>
        <v>1.3429194583047428E-2</v>
      </c>
      <c r="L321" s="13">
        <v>1</v>
      </c>
      <c r="M321" s="16">
        <f t="shared" si="43"/>
        <v>21.487008885120183</v>
      </c>
    </row>
    <row r="322" spans="1:13" x14ac:dyDescent="0.2">
      <c r="A322">
        <v>320</v>
      </c>
      <c r="B322" s="11">
        <v>0.99750000000000005</v>
      </c>
      <c r="C322" s="12">
        <f t="shared" si="40"/>
        <v>1.600926392301176E-2</v>
      </c>
      <c r="D322" s="13">
        <f t="shared" si="46"/>
        <v>2.807819437500001</v>
      </c>
      <c r="E322" s="16">
        <f t="shared" si="41"/>
        <v>43.207150833267292</v>
      </c>
      <c r="F322" s="11">
        <v>0.99750000000000005</v>
      </c>
      <c r="G322" s="12">
        <f t="shared" si="44"/>
        <v>1.495602287544521E-2</v>
      </c>
      <c r="H322" s="13">
        <f t="shared" si="47"/>
        <v>2.0420505000000007</v>
      </c>
      <c r="I322" s="16">
        <f t="shared" si="42"/>
        <v>29.515002001550023</v>
      </c>
      <c r="J322" s="11">
        <v>0.995</v>
      </c>
      <c r="K322" s="12">
        <f t="shared" si="45"/>
        <v>1.3362048610132191E-2</v>
      </c>
      <c r="L322" s="13">
        <v>1</v>
      </c>
      <c r="M322" s="16">
        <f t="shared" si="43"/>
        <v>21.500370933730316</v>
      </c>
    </row>
    <row r="323" spans="1:13" x14ac:dyDescent="0.2">
      <c r="A323">
        <v>321</v>
      </c>
      <c r="B323" s="11">
        <v>0.99750000000000005</v>
      </c>
      <c r="C323" s="12">
        <f t="shared" si="40"/>
        <v>1.5969240763204232E-2</v>
      </c>
      <c r="D323" s="13">
        <f t="shared" si="46"/>
        <v>2.807819437500001</v>
      </c>
      <c r="E323" s="16">
        <f t="shared" si="41"/>
        <v>43.251989577884338</v>
      </c>
      <c r="F323" s="11">
        <v>0.99750000000000005</v>
      </c>
      <c r="G323" s="12">
        <f t="shared" si="44"/>
        <v>1.4918632818256599E-2</v>
      </c>
      <c r="H323" s="13">
        <f t="shared" si="47"/>
        <v>2.0420505000000007</v>
      </c>
      <c r="I323" s="16">
        <f t="shared" si="42"/>
        <v>29.545466603155859</v>
      </c>
      <c r="J323" s="11">
        <v>0.995</v>
      </c>
      <c r="K323" s="12">
        <f t="shared" si="45"/>
        <v>1.3295238367081529E-2</v>
      </c>
      <c r="L323" s="13">
        <v>1</v>
      </c>
      <c r="M323" s="16">
        <f t="shared" si="43"/>
        <v>21.513666172097398</v>
      </c>
    </row>
    <row r="324" spans="1:13" x14ac:dyDescent="0.2">
      <c r="A324">
        <v>322</v>
      </c>
      <c r="B324" s="11">
        <v>0.99750000000000005</v>
      </c>
      <c r="C324" s="12">
        <f t="shared" si="40"/>
        <v>1.5929317661296221E-2</v>
      </c>
      <c r="D324" s="13">
        <f t="shared" si="46"/>
        <v>2.807819437500001</v>
      </c>
      <c r="E324" s="16">
        <f t="shared" si="41"/>
        <v>43.296716225639834</v>
      </c>
      <c r="F324" s="11">
        <v>0.99750000000000005</v>
      </c>
      <c r="G324" s="12">
        <f t="shared" si="44"/>
        <v>1.4881336236210959E-2</v>
      </c>
      <c r="H324" s="13">
        <f t="shared" si="47"/>
        <v>2.0420505000000007</v>
      </c>
      <c r="I324" s="16">
        <f t="shared" si="42"/>
        <v>29.575855043257683</v>
      </c>
      <c r="J324" s="11">
        <v>0.995</v>
      </c>
      <c r="K324" s="12">
        <f t="shared" si="45"/>
        <v>1.3228762175246121E-2</v>
      </c>
      <c r="L324" s="13">
        <v>1</v>
      </c>
      <c r="M324" s="16">
        <f t="shared" si="43"/>
        <v>21.526894934272644</v>
      </c>
    </row>
    <row r="325" spans="1:13" x14ac:dyDescent="0.2">
      <c r="A325">
        <v>323</v>
      </c>
      <c r="B325" s="11">
        <v>0.99750000000000005</v>
      </c>
      <c r="C325" s="12">
        <f t="shared" ref="C325:C388" si="48">B325*C324</f>
        <v>1.588949436714298E-2</v>
      </c>
      <c r="D325" s="13">
        <f t="shared" si="46"/>
        <v>2.807819437500001</v>
      </c>
      <c r="E325" s="16">
        <f t="shared" ref="E325:E388" si="49">C325*D325+E324</f>
        <v>43.341331056775942</v>
      </c>
      <c r="F325" s="11">
        <v>0.99750000000000005</v>
      </c>
      <c r="G325" s="12">
        <f t="shared" si="44"/>
        <v>1.4844132895620433E-2</v>
      </c>
      <c r="H325" s="13">
        <f t="shared" si="47"/>
        <v>2.0420505000000007</v>
      </c>
      <c r="I325" s="16">
        <f t="shared" ref="I325:I388" si="50">G325*H325+I324</f>
        <v>29.606167512259251</v>
      </c>
      <c r="J325" s="11">
        <v>0.995</v>
      </c>
      <c r="K325" s="12">
        <f t="shared" si="45"/>
        <v>1.3162618364369891E-2</v>
      </c>
      <c r="L325" s="13">
        <v>1</v>
      </c>
      <c r="M325" s="16">
        <f t="shared" ref="M325:M388" si="51">K325*L325+M324</f>
        <v>21.540057552637013</v>
      </c>
    </row>
    <row r="326" spans="1:13" x14ac:dyDescent="0.2">
      <c r="A326">
        <v>324</v>
      </c>
      <c r="B326" s="11">
        <v>0.99750000000000005</v>
      </c>
      <c r="C326" s="12">
        <f t="shared" si="48"/>
        <v>1.5849770631225123E-2</v>
      </c>
      <c r="D326" s="13">
        <f t="shared" si="46"/>
        <v>2.807819437500001</v>
      </c>
      <c r="E326" s="16">
        <f t="shared" si="49"/>
        <v>43.385834350834216</v>
      </c>
      <c r="F326" s="11">
        <v>0.99750000000000005</v>
      </c>
      <c r="G326" s="12">
        <f t="shared" si="44"/>
        <v>1.4807022563381383E-2</v>
      </c>
      <c r="H326" s="13">
        <f t="shared" si="47"/>
        <v>2.0420505000000007</v>
      </c>
      <c r="I326" s="16">
        <f t="shared" si="50"/>
        <v>29.636404200088315</v>
      </c>
      <c r="J326" s="11">
        <v>0.995</v>
      </c>
      <c r="K326" s="12">
        <f t="shared" si="45"/>
        <v>1.3096805272548041E-2</v>
      </c>
      <c r="L326" s="13">
        <v>1</v>
      </c>
      <c r="M326" s="16">
        <f t="shared" si="51"/>
        <v>21.553154357909559</v>
      </c>
    </row>
    <row r="327" spans="1:13" x14ac:dyDescent="0.2">
      <c r="A327">
        <v>325</v>
      </c>
      <c r="B327" s="11">
        <v>0.99750000000000005</v>
      </c>
      <c r="C327" s="12">
        <f t="shared" si="48"/>
        <v>1.581014620464706E-2</v>
      </c>
      <c r="D327" s="13">
        <f t="shared" si="46"/>
        <v>2.807819437500001</v>
      </c>
      <c r="E327" s="16">
        <f t="shared" si="49"/>
        <v>43.430226386657338</v>
      </c>
      <c r="F327" s="11">
        <v>0.99750000000000005</v>
      </c>
      <c r="G327" s="12">
        <f t="shared" si="44"/>
        <v>1.477000500697293E-2</v>
      </c>
      <c r="H327" s="13">
        <f t="shared" si="47"/>
        <v>2.0420505000000007</v>
      </c>
      <c r="I327" s="16">
        <f t="shared" si="50"/>
        <v>29.666565296197806</v>
      </c>
      <c r="J327" s="11">
        <v>0.995</v>
      </c>
      <c r="K327" s="12">
        <f t="shared" si="45"/>
        <v>1.3031321246185302E-2</v>
      </c>
      <c r="L327" s="13">
        <v>1</v>
      </c>
      <c r="M327" s="16">
        <f t="shared" si="51"/>
        <v>21.566185679155744</v>
      </c>
    </row>
    <row r="328" spans="1:13" x14ac:dyDescent="0.2">
      <c r="A328">
        <v>326</v>
      </c>
      <c r="B328" s="11">
        <v>0.99750000000000005</v>
      </c>
      <c r="C328" s="12">
        <f t="shared" si="48"/>
        <v>1.5770620839135444E-2</v>
      </c>
      <c r="D328" s="13">
        <f t="shared" si="46"/>
        <v>2.807819437500001</v>
      </c>
      <c r="E328" s="16">
        <f t="shared" si="49"/>
        <v>43.474507442390909</v>
      </c>
      <c r="F328" s="11">
        <v>0.99750000000000005</v>
      </c>
      <c r="G328" s="12">
        <f t="shared" si="44"/>
        <v>1.4733079994455498E-2</v>
      </c>
      <c r="H328" s="13">
        <f t="shared" si="47"/>
        <v>2.0420505000000007</v>
      </c>
      <c r="I328" s="16">
        <f t="shared" si="50"/>
        <v>29.696650989567026</v>
      </c>
      <c r="J328" s="11">
        <v>0.995</v>
      </c>
      <c r="K328" s="12">
        <f t="shared" si="45"/>
        <v>1.2966164639954375E-2</v>
      </c>
      <c r="L328" s="13">
        <v>1</v>
      </c>
      <c r="M328" s="16">
        <f t="shared" si="51"/>
        <v>21.5791518437957</v>
      </c>
    </row>
    <row r="329" spans="1:13" x14ac:dyDescent="0.2">
      <c r="A329">
        <v>327</v>
      </c>
      <c r="B329" s="11">
        <v>0.99750000000000005</v>
      </c>
      <c r="C329" s="12">
        <f t="shared" si="48"/>
        <v>1.5731194287037606E-2</v>
      </c>
      <c r="D329" s="13">
        <f t="shared" si="46"/>
        <v>2.807819437500001</v>
      </c>
      <c r="E329" s="16">
        <f t="shared" si="49"/>
        <v>43.518677795485139</v>
      </c>
      <c r="F329" s="11">
        <v>0.99750000000000005</v>
      </c>
      <c r="G329" s="12">
        <f t="shared" si="44"/>
        <v>1.4696247294469361E-2</v>
      </c>
      <c r="H329" s="13">
        <f t="shared" si="47"/>
        <v>2.0420505000000007</v>
      </c>
      <c r="I329" s="16">
        <f t="shared" si="50"/>
        <v>29.726661468702819</v>
      </c>
      <c r="J329" s="11">
        <v>0.995</v>
      </c>
      <c r="K329" s="12">
        <f t="shared" si="45"/>
        <v>1.2901333816754602E-2</v>
      </c>
      <c r="L329" s="13">
        <v>1</v>
      </c>
      <c r="M329" s="16">
        <f t="shared" si="51"/>
        <v>21.592053177612453</v>
      </c>
    </row>
    <row r="330" spans="1:13" x14ac:dyDescent="0.2">
      <c r="A330">
        <v>328</v>
      </c>
      <c r="B330" s="11">
        <v>0.99750000000000005</v>
      </c>
      <c r="C330" s="12">
        <f t="shared" si="48"/>
        <v>1.5691866301320013E-2</v>
      </c>
      <c r="D330" s="13">
        <f t="shared" si="46"/>
        <v>2.807819437500001</v>
      </c>
      <c r="E330" s="16">
        <f t="shared" si="49"/>
        <v>43.562737722696639</v>
      </c>
      <c r="F330" s="11">
        <v>0.99750000000000005</v>
      </c>
      <c r="G330" s="12">
        <f t="shared" si="44"/>
        <v>1.4659506676233188E-2</v>
      </c>
      <c r="H330" s="13">
        <f t="shared" si="47"/>
        <v>2.0420505000000007</v>
      </c>
      <c r="I330" s="16">
        <f t="shared" si="50"/>
        <v>29.756596921640774</v>
      </c>
      <c r="J330" s="11">
        <v>0.995</v>
      </c>
      <c r="K330" s="12">
        <f t="shared" si="45"/>
        <v>1.2836827147670829E-2</v>
      </c>
      <c r="L330" s="13">
        <v>1</v>
      </c>
      <c r="M330" s="16">
        <f t="shared" si="51"/>
        <v>21.604890004760122</v>
      </c>
    </row>
    <row r="331" spans="1:13" x14ac:dyDescent="0.2">
      <c r="A331">
        <v>329</v>
      </c>
      <c r="B331" s="11">
        <v>0.99750000000000005</v>
      </c>
      <c r="C331" s="12">
        <f t="shared" si="48"/>
        <v>1.5652636635566715E-2</v>
      </c>
      <c r="D331" s="13">
        <f t="shared" si="46"/>
        <v>2.807819437500001</v>
      </c>
      <c r="E331" s="16">
        <f t="shared" si="49"/>
        <v>43.606687500090111</v>
      </c>
      <c r="F331" s="11">
        <v>0.99750000000000005</v>
      </c>
      <c r="G331" s="12">
        <f t="shared" si="44"/>
        <v>1.4622857909542606E-2</v>
      </c>
      <c r="H331" s="13">
        <f t="shared" si="47"/>
        <v>2.0420505000000007</v>
      </c>
      <c r="I331" s="16">
        <f t="shared" si="50"/>
        <v>29.786457535946386</v>
      </c>
      <c r="J331" s="11">
        <v>0.995</v>
      </c>
      <c r="K331" s="12">
        <f t="shared" si="45"/>
        <v>1.2772643011932474E-2</v>
      </c>
      <c r="L331" s="13">
        <v>1</v>
      </c>
      <c r="M331" s="16">
        <f t="shared" si="51"/>
        <v>21.617662647772054</v>
      </c>
    </row>
    <row r="332" spans="1:13" x14ac:dyDescent="0.2">
      <c r="A332">
        <v>330</v>
      </c>
      <c r="B332" s="11">
        <v>0.99750000000000005</v>
      </c>
      <c r="C332" s="12">
        <f t="shared" si="48"/>
        <v>1.5613505043977799E-2</v>
      </c>
      <c r="D332" s="13">
        <f t="shared" si="46"/>
        <v>2.807819437500001</v>
      </c>
      <c r="E332" s="16">
        <f t="shared" si="49"/>
        <v>43.650527403040094</v>
      </c>
      <c r="F332" s="11">
        <v>0.99750000000000005</v>
      </c>
      <c r="G332" s="12">
        <f t="shared" si="44"/>
        <v>1.458630076476875E-2</v>
      </c>
      <c r="H332" s="13">
        <f t="shared" si="47"/>
        <v>2.0420505000000007</v>
      </c>
      <c r="I332" s="16">
        <f t="shared" si="50"/>
        <v>29.816243498716233</v>
      </c>
      <c r="J332" s="11">
        <v>0.995</v>
      </c>
      <c r="K332" s="12">
        <f t="shared" si="45"/>
        <v>1.2708779796872812E-2</v>
      </c>
      <c r="L332" s="13">
        <v>1</v>
      </c>
      <c r="M332" s="16">
        <f t="shared" si="51"/>
        <v>21.630371427568928</v>
      </c>
    </row>
    <row r="333" spans="1:13" x14ac:dyDescent="0.2">
      <c r="A333">
        <v>331</v>
      </c>
      <c r="B333" s="11">
        <v>0.99750000000000005</v>
      </c>
      <c r="C333" s="12">
        <f t="shared" si="48"/>
        <v>1.5574471281367856E-2</v>
      </c>
      <c r="D333" s="13">
        <f t="shared" si="46"/>
        <v>2.807819437500001</v>
      </c>
      <c r="E333" s="16">
        <f t="shared" si="49"/>
        <v>43.694257706232705</v>
      </c>
      <c r="F333" s="11">
        <v>0.99750000000000005</v>
      </c>
      <c r="G333" s="12">
        <f t="shared" si="44"/>
        <v>1.4549835012856829E-2</v>
      </c>
      <c r="H333" s="13">
        <f t="shared" si="47"/>
        <v>2.0420505000000007</v>
      </c>
      <c r="I333" s="16">
        <f t="shared" si="50"/>
        <v>29.845954996579156</v>
      </c>
      <c r="J333" s="11">
        <v>0.995</v>
      </c>
      <c r="K333" s="12">
        <f t="shared" si="45"/>
        <v>1.2645235897888449E-2</v>
      </c>
      <c r="L333" s="13">
        <v>1</v>
      </c>
      <c r="M333" s="16">
        <f t="shared" si="51"/>
        <v>21.643016663466817</v>
      </c>
    </row>
    <row r="334" spans="1:13" x14ac:dyDescent="0.2">
      <c r="A334">
        <v>332</v>
      </c>
      <c r="B334" s="11">
        <v>0.99750000000000005</v>
      </c>
      <c r="C334" s="12">
        <f t="shared" si="48"/>
        <v>1.5535535103164437E-2</v>
      </c>
      <c r="D334" s="13">
        <f t="shared" si="46"/>
        <v>2.807819437500001</v>
      </c>
      <c r="E334" s="16">
        <f t="shared" si="49"/>
        <v>43.737878683667333</v>
      </c>
      <c r="F334" s="11">
        <v>0.99750000000000005</v>
      </c>
      <c r="G334" s="12">
        <f t="shared" si="44"/>
        <v>1.4513460425324688E-2</v>
      </c>
      <c r="H334" s="13">
        <f t="shared" si="47"/>
        <v>2.0420505000000007</v>
      </c>
      <c r="I334" s="16">
        <f t="shared" si="50"/>
        <v>29.87559221569742</v>
      </c>
      <c r="J334" s="11">
        <v>0.995</v>
      </c>
      <c r="K334" s="12">
        <f t="shared" si="45"/>
        <v>1.2582009718399007E-2</v>
      </c>
      <c r="L334" s="13">
        <v>1</v>
      </c>
      <c r="M334" s="16">
        <f t="shared" si="51"/>
        <v>21.655598673185217</v>
      </c>
    </row>
    <row r="335" spans="1:13" x14ac:dyDescent="0.2">
      <c r="A335">
        <v>333</v>
      </c>
      <c r="B335" s="11">
        <v>0.99750000000000005</v>
      </c>
      <c r="C335" s="12">
        <f t="shared" si="48"/>
        <v>1.5496696265406526E-2</v>
      </c>
      <c r="D335" s="13">
        <f t="shared" si="46"/>
        <v>2.807819437500001</v>
      </c>
      <c r="E335" s="16">
        <f t="shared" si="49"/>
        <v>43.781390608658377</v>
      </c>
      <c r="F335" s="11">
        <v>0.99750000000000005</v>
      </c>
      <c r="G335" s="12">
        <f t="shared" si="44"/>
        <v>1.4477176774261377E-2</v>
      </c>
      <c r="H335" s="13">
        <f t="shared" si="47"/>
        <v>2.0420505000000007</v>
      </c>
      <c r="I335" s="16">
        <f t="shared" si="50"/>
        <v>29.905155341767887</v>
      </c>
      <c r="J335" s="11">
        <v>0.995</v>
      </c>
      <c r="K335" s="12">
        <f t="shared" si="45"/>
        <v>1.2519099669807012E-2</v>
      </c>
      <c r="L335" s="13">
        <v>1</v>
      </c>
      <c r="M335" s="16">
        <f t="shared" si="51"/>
        <v>21.668117772855023</v>
      </c>
    </row>
    <row r="336" spans="1:13" x14ac:dyDescent="0.2">
      <c r="A336">
        <v>334</v>
      </c>
      <c r="B336" s="11">
        <v>0.99750000000000005</v>
      </c>
      <c r="C336" s="12">
        <f t="shared" si="48"/>
        <v>1.5457954524743011E-2</v>
      </c>
      <c r="D336" s="13">
        <f t="shared" si="46"/>
        <v>2.807819437500001</v>
      </c>
      <c r="E336" s="16">
        <f t="shared" si="49"/>
        <v>43.824793753836943</v>
      </c>
      <c r="F336" s="11">
        <v>0.99750000000000005</v>
      </c>
      <c r="G336" s="12">
        <f t="shared" si="44"/>
        <v>1.4440983832325725E-2</v>
      </c>
      <c r="H336" s="13">
        <f t="shared" si="47"/>
        <v>2.0420505000000007</v>
      </c>
      <c r="I336" s="16">
        <f t="shared" si="50"/>
        <v>29.93464456002318</v>
      </c>
      <c r="J336" s="11">
        <v>0.995</v>
      </c>
      <c r="K336" s="12">
        <f t="shared" si="45"/>
        <v>1.2456504171457978E-2</v>
      </c>
      <c r="L336" s="13">
        <v>1</v>
      </c>
      <c r="M336" s="16">
        <f t="shared" si="51"/>
        <v>21.68057427702648</v>
      </c>
    </row>
    <row r="337" spans="1:13" x14ac:dyDescent="0.2">
      <c r="A337">
        <v>335</v>
      </c>
      <c r="B337" s="11">
        <v>0.99750000000000005</v>
      </c>
      <c r="C337" s="12">
        <f t="shared" si="48"/>
        <v>1.5419309638431154E-2</v>
      </c>
      <c r="D337" s="13">
        <f t="shared" si="46"/>
        <v>2.807819437500001</v>
      </c>
      <c r="E337" s="16">
        <f t="shared" si="49"/>
        <v>43.868088391152561</v>
      </c>
      <c r="F337" s="11">
        <v>0.99750000000000005</v>
      </c>
      <c r="G337" s="12">
        <f t="shared" si="44"/>
        <v>1.4404881372744911E-2</v>
      </c>
      <c r="H337" s="13">
        <f t="shared" si="47"/>
        <v>2.0420505000000007</v>
      </c>
      <c r="I337" s="16">
        <f t="shared" si="50"/>
        <v>29.964060055232835</v>
      </c>
      <c r="J337" s="11">
        <v>0.995</v>
      </c>
      <c r="K337" s="12">
        <f t="shared" si="45"/>
        <v>1.2394221650600688E-2</v>
      </c>
      <c r="L337" s="13">
        <v>1</v>
      </c>
      <c r="M337" s="16">
        <f t="shared" si="51"/>
        <v>21.692968498677082</v>
      </c>
    </row>
    <row r="338" spans="1:13" x14ac:dyDescent="0.2">
      <c r="A338">
        <v>336</v>
      </c>
      <c r="B338" s="11">
        <v>0.99750000000000005</v>
      </c>
      <c r="C338" s="12">
        <f t="shared" si="48"/>
        <v>1.5380761364335077E-2</v>
      </c>
      <c r="D338" s="13">
        <f t="shared" si="46"/>
        <v>2.807819437500001</v>
      </c>
      <c r="E338" s="16">
        <f t="shared" si="49"/>
        <v>43.911274791874888</v>
      </c>
      <c r="F338" s="11">
        <v>0.99750000000000005</v>
      </c>
      <c r="G338" s="12">
        <f t="shared" si="44"/>
        <v>1.4368869169313049E-2</v>
      </c>
      <c r="H338" s="13">
        <f t="shared" si="47"/>
        <v>2.0420505000000007</v>
      </c>
      <c r="I338" s="16">
        <f t="shared" si="50"/>
        <v>29.993402011704465</v>
      </c>
      <c r="J338" s="11">
        <v>0.995</v>
      </c>
      <c r="K338" s="12">
        <f t="shared" si="45"/>
        <v>1.2332250542347685E-2</v>
      </c>
      <c r="L338" s="13">
        <v>1</v>
      </c>
      <c r="M338" s="16">
        <f t="shared" si="51"/>
        <v>21.705300749219429</v>
      </c>
    </row>
    <row r="339" spans="1:13" x14ac:dyDescent="0.2">
      <c r="A339">
        <v>337</v>
      </c>
      <c r="B339" s="11">
        <v>0.99750000000000005</v>
      </c>
      <c r="C339" s="12">
        <f t="shared" si="48"/>
        <v>1.534230946092424E-2</v>
      </c>
      <c r="D339" s="13">
        <f t="shared" si="46"/>
        <v>2.807819437500001</v>
      </c>
      <c r="E339" s="16">
        <f t="shared" si="49"/>
        <v>43.954353226595408</v>
      </c>
      <c r="F339" s="11">
        <v>0.99750000000000005</v>
      </c>
      <c r="G339" s="12">
        <f t="shared" si="44"/>
        <v>1.4332946996389767E-2</v>
      </c>
      <c r="H339" s="13">
        <f t="shared" si="47"/>
        <v>2.0420505000000007</v>
      </c>
      <c r="I339" s="16">
        <f t="shared" si="50"/>
        <v>30.022670613284916</v>
      </c>
      <c r="J339" s="11">
        <v>0.995</v>
      </c>
      <c r="K339" s="12">
        <f t="shared" si="45"/>
        <v>1.2270589289635947E-2</v>
      </c>
      <c r="L339" s="13">
        <v>1</v>
      </c>
      <c r="M339" s="16">
        <f t="shared" si="51"/>
        <v>21.717571338509064</v>
      </c>
    </row>
    <row r="340" spans="1:13" x14ac:dyDescent="0.2">
      <c r="A340">
        <v>338</v>
      </c>
      <c r="B340" s="11">
        <v>0.99750000000000005</v>
      </c>
      <c r="C340" s="12">
        <f t="shared" si="48"/>
        <v>1.5303953687271931E-2</v>
      </c>
      <c r="D340" s="13">
        <f t="shared" si="46"/>
        <v>2.807819437500001</v>
      </c>
      <c r="E340" s="16">
        <f t="shared" si="49"/>
        <v>43.997323965229128</v>
      </c>
      <c r="F340" s="11">
        <v>0.99750000000000005</v>
      </c>
      <c r="G340" s="12">
        <f t="shared" si="44"/>
        <v>1.4297114628898794E-2</v>
      </c>
      <c r="H340" s="13">
        <f t="shared" si="47"/>
        <v>2.0420505000000007</v>
      </c>
      <c r="I340" s="16">
        <f t="shared" si="50"/>
        <v>30.051866043361414</v>
      </c>
      <c r="J340" s="11">
        <v>0.995</v>
      </c>
      <c r="K340" s="12">
        <f t="shared" si="45"/>
        <v>1.2209236343187768E-2</v>
      </c>
      <c r="L340" s="13">
        <v>1</v>
      </c>
      <c r="M340" s="16">
        <f t="shared" si="51"/>
        <v>21.729780574852253</v>
      </c>
    </row>
    <row r="341" spans="1:13" x14ac:dyDescent="0.2">
      <c r="A341">
        <v>339</v>
      </c>
      <c r="B341" s="11">
        <v>0.99750000000000005</v>
      </c>
      <c r="C341" s="12">
        <f t="shared" si="48"/>
        <v>1.5265693803053752E-2</v>
      </c>
      <c r="D341" s="13">
        <f t="shared" si="46"/>
        <v>2.807819437500001</v>
      </c>
      <c r="E341" s="16">
        <f t="shared" si="49"/>
        <v>44.040187277016265</v>
      </c>
      <c r="F341" s="11">
        <v>0.99750000000000005</v>
      </c>
      <c r="G341" s="12">
        <f t="shared" si="44"/>
        <v>1.4261371842326547E-2</v>
      </c>
      <c r="H341" s="13">
        <f t="shared" si="47"/>
        <v>2.0420505000000007</v>
      </c>
      <c r="I341" s="16">
        <f t="shared" si="50"/>
        <v>30.080988484862722</v>
      </c>
      <c r="J341" s="11">
        <v>0.995</v>
      </c>
      <c r="K341" s="12">
        <f t="shared" si="45"/>
        <v>1.2148190161471829E-2</v>
      </c>
      <c r="L341" s="13">
        <v>1</v>
      </c>
      <c r="M341" s="16">
        <f t="shared" si="51"/>
        <v>21.741928765013725</v>
      </c>
    </row>
    <row r="342" spans="1:13" x14ac:dyDescent="0.2">
      <c r="A342">
        <v>340</v>
      </c>
      <c r="B342" s="11">
        <v>0.99750000000000005</v>
      </c>
      <c r="C342" s="12">
        <f t="shared" si="48"/>
        <v>1.5227529568546118E-2</v>
      </c>
      <c r="D342" s="13">
        <f t="shared" si="46"/>
        <v>2.807819437500001</v>
      </c>
      <c r="E342" s="16">
        <f t="shared" si="49"/>
        <v>44.082943430523933</v>
      </c>
      <c r="F342" s="11">
        <v>0.99750000000000005</v>
      </c>
      <c r="G342" s="12">
        <f t="shared" si="44"/>
        <v>1.4225718412720731E-2</v>
      </c>
      <c r="H342" s="13">
        <f t="shared" si="47"/>
        <v>2.0420505000000007</v>
      </c>
      <c r="I342" s="16">
        <f t="shared" si="50"/>
        <v>30.110038120260278</v>
      </c>
      <c r="J342" s="11">
        <v>0.995</v>
      </c>
      <c r="K342" s="12">
        <f t="shared" si="45"/>
        <v>1.2087449210664469E-2</v>
      </c>
      <c r="L342" s="13">
        <v>1</v>
      </c>
      <c r="M342" s="16">
        <f t="shared" si="51"/>
        <v>21.754016214224389</v>
      </c>
    </row>
    <row r="343" spans="1:13" x14ac:dyDescent="0.2">
      <c r="A343">
        <v>341</v>
      </c>
      <c r="B343" s="11">
        <v>0.99750000000000005</v>
      </c>
      <c r="C343" s="12">
        <f t="shared" si="48"/>
        <v>1.5189460744624754E-2</v>
      </c>
      <c r="D343" s="13">
        <f t="shared" si="46"/>
        <v>2.807819437500001</v>
      </c>
      <c r="E343" s="16">
        <f t="shared" si="49"/>
        <v>44.125592693647832</v>
      </c>
      <c r="F343" s="11">
        <v>0.99750000000000005</v>
      </c>
      <c r="G343" s="12">
        <f t="shared" si="44"/>
        <v>1.4190154116688929E-2</v>
      </c>
      <c r="H343" s="13">
        <f t="shared" si="47"/>
        <v>2.0420505000000007</v>
      </c>
      <c r="I343" s="16">
        <f t="shared" si="50"/>
        <v>30.139015131569341</v>
      </c>
      <c r="J343" s="11">
        <v>0.995</v>
      </c>
      <c r="K343" s="12">
        <f t="shared" si="45"/>
        <v>1.2027011964611147E-2</v>
      </c>
      <c r="L343" s="13">
        <v>1</v>
      </c>
      <c r="M343" s="16">
        <f t="shared" si="51"/>
        <v>21.766043226189002</v>
      </c>
    </row>
    <row r="344" spans="1:13" x14ac:dyDescent="0.2">
      <c r="A344">
        <v>342</v>
      </c>
      <c r="B344" s="11">
        <v>0.99750000000000005</v>
      </c>
      <c r="C344" s="12">
        <f t="shared" si="48"/>
        <v>1.5151487092763193E-2</v>
      </c>
      <c r="D344" s="13">
        <f t="shared" si="46"/>
        <v>2.807819437500001</v>
      </c>
      <c r="E344" s="16">
        <f t="shared" si="49"/>
        <v>44.168135333613925</v>
      </c>
      <c r="F344" s="11">
        <v>0.99750000000000005</v>
      </c>
      <c r="G344" s="12">
        <f t="shared" si="44"/>
        <v>1.4154678731397207E-2</v>
      </c>
      <c r="H344" s="13">
        <f t="shared" si="47"/>
        <v>2.0420505000000007</v>
      </c>
      <c r="I344" s="16">
        <f t="shared" si="50"/>
        <v>30.167919700350129</v>
      </c>
      <c r="J344" s="11">
        <v>0.995</v>
      </c>
      <c r="K344" s="12">
        <f t="shared" si="45"/>
        <v>1.1966876904788091E-2</v>
      </c>
      <c r="L344" s="13">
        <v>1</v>
      </c>
      <c r="M344" s="16">
        <f t="shared" si="51"/>
        <v>21.778010103093791</v>
      </c>
    </row>
    <row r="345" spans="1:13" x14ac:dyDescent="0.2">
      <c r="A345">
        <v>343</v>
      </c>
      <c r="B345" s="11">
        <v>0.99750000000000005</v>
      </c>
      <c r="C345" s="12">
        <f t="shared" si="48"/>
        <v>1.5113608375031286E-2</v>
      </c>
      <c r="D345" s="13">
        <f t="shared" si="46"/>
        <v>2.807819437500001</v>
      </c>
      <c r="E345" s="16">
        <f t="shared" si="49"/>
        <v>44.210571616980104</v>
      </c>
      <c r="F345" s="11">
        <v>0.99750000000000005</v>
      </c>
      <c r="G345" s="12">
        <f t="shared" si="44"/>
        <v>1.4119292034568715E-2</v>
      </c>
      <c r="H345" s="13">
        <f t="shared" si="47"/>
        <v>2.0420505000000007</v>
      </c>
      <c r="I345" s="16">
        <f t="shared" si="50"/>
        <v>30.196752007708966</v>
      </c>
      <c r="J345" s="11">
        <v>0.995</v>
      </c>
      <c r="K345" s="12">
        <f t="shared" si="45"/>
        <v>1.1907042520264151E-2</v>
      </c>
      <c r="L345" s="13">
        <v>1</v>
      </c>
      <c r="M345" s="16">
        <f t="shared" si="51"/>
        <v>21.789917145614055</v>
      </c>
    </row>
    <row r="346" spans="1:13" x14ac:dyDescent="0.2">
      <c r="A346">
        <v>344</v>
      </c>
      <c r="B346" s="11">
        <v>0.99750000000000005</v>
      </c>
      <c r="C346" s="12">
        <f t="shared" si="48"/>
        <v>1.5075824354093709E-2</v>
      </c>
      <c r="D346" s="13">
        <f t="shared" si="46"/>
        <v>2.807819437500001</v>
      </c>
      <c r="E346" s="16">
        <f t="shared" si="49"/>
        <v>44.252901809637862</v>
      </c>
      <c r="F346" s="11">
        <v>0.99750000000000005</v>
      </c>
      <c r="G346" s="12">
        <f t="shared" si="44"/>
        <v>1.4083993804482293E-2</v>
      </c>
      <c r="H346" s="13">
        <f t="shared" si="47"/>
        <v>2.0420505000000007</v>
      </c>
      <c r="I346" s="16">
        <f t="shared" si="50"/>
        <v>30.225512234299405</v>
      </c>
      <c r="J346" s="11">
        <v>0.995</v>
      </c>
      <c r="K346" s="12">
        <f t="shared" si="45"/>
        <v>1.1847507307662829E-2</v>
      </c>
      <c r="L346" s="13">
        <v>1</v>
      </c>
      <c r="M346" s="16">
        <f t="shared" si="51"/>
        <v>21.801764652921719</v>
      </c>
    </row>
    <row r="347" spans="1:13" x14ac:dyDescent="0.2">
      <c r="A347">
        <v>345</v>
      </c>
      <c r="B347" s="11">
        <v>0.99750000000000005</v>
      </c>
      <c r="C347" s="12">
        <f t="shared" si="48"/>
        <v>1.5038134793208476E-2</v>
      </c>
      <c r="D347" s="13">
        <f t="shared" si="46"/>
        <v>2.807819437500001</v>
      </c>
      <c r="E347" s="16">
        <f t="shared" si="49"/>
        <v>44.29512617681398</v>
      </c>
      <c r="F347" s="11">
        <v>0.99750000000000005</v>
      </c>
      <c r="G347" s="12">
        <f t="shared" si="44"/>
        <v>1.4048783819971088E-2</v>
      </c>
      <c r="H347" s="13">
        <f t="shared" si="47"/>
        <v>2.0420505000000007</v>
      </c>
      <c r="I347" s="16">
        <f t="shared" si="50"/>
        <v>30.254200560323369</v>
      </c>
      <c r="J347" s="11">
        <v>0.995</v>
      </c>
      <c r="K347" s="12">
        <f t="shared" si="45"/>
        <v>1.1788269771124515E-2</v>
      </c>
      <c r="L347" s="13">
        <v>1</v>
      </c>
      <c r="M347" s="16">
        <f t="shared" si="51"/>
        <v>21.813552922692843</v>
      </c>
    </row>
    <row r="348" spans="1:13" x14ac:dyDescent="0.2">
      <c r="A348">
        <v>346</v>
      </c>
      <c r="B348" s="11">
        <v>0.99750000000000005</v>
      </c>
      <c r="C348" s="12">
        <f t="shared" si="48"/>
        <v>1.5000539456225455E-2</v>
      </c>
      <c r="D348" s="13">
        <f t="shared" si="46"/>
        <v>2.807819437500001</v>
      </c>
      <c r="E348" s="16">
        <f t="shared" si="49"/>
        <v>44.337244983072154</v>
      </c>
      <c r="F348" s="11">
        <v>0.99750000000000005</v>
      </c>
      <c r="G348" s="12">
        <f t="shared" si="44"/>
        <v>1.4013661860421162E-2</v>
      </c>
      <c r="H348" s="13">
        <f t="shared" si="47"/>
        <v>2.0420505000000007</v>
      </c>
      <c r="I348" s="16">
        <f t="shared" si="50"/>
        <v>30.282817165532272</v>
      </c>
      <c r="J348" s="11">
        <v>0.995</v>
      </c>
      <c r="K348" s="12">
        <f t="shared" si="45"/>
        <v>1.1729328422268892E-2</v>
      </c>
      <c r="L348" s="13">
        <v>1</v>
      </c>
      <c r="M348" s="16">
        <f t="shared" si="51"/>
        <v>21.825282251115112</v>
      </c>
    </row>
    <row r="349" spans="1:13" x14ac:dyDescent="0.2">
      <c r="A349">
        <v>347</v>
      </c>
      <c r="B349" s="11">
        <v>0.99750000000000005</v>
      </c>
      <c r="C349" s="12">
        <f t="shared" si="48"/>
        <v>1.4963038107584892E-2</v>
      </c>
      <c r="D349" s="13">
        <f t="shared" si="46"/>
        <v>2.807819437500001</v>
      </c>
      <c r="E349" s="16">
        <f t="shared" si="49"/>
        <v>44.379258492314683</v>
      </c>
      <c r="F349" s="11">
        <v>0.99750000000000005</v>
      </c>
      <c r="G349" s="12">
        <f t="shared" ref="G349:G412" si="52">F349*G348</f>
        <v>1.3978627705770109E-2</v>
      </c>
      <c r="H349" s="13">
        <f t="shared" si="47"/>
        <v>2.0420505000000007</v>
      </c>
      <c r="I349" s="16">
        <f t="shared" si="50"/>
        <v>30.311362229228152</v>
      </c>
      <c r="J349" s="11">
        <v>0.995</v>
      </c>
      <c r="K349" s="12">
        <f t="shared" ref="K349:K412" si="53">J349*K348</f>
        <v>1.1670681780157548E-2</v>
      </c>
      <c r="L349" s="13">
        <v>1</v>
      </c>
      <c r="M349" s="16">
        <f t="shared" si="51"/>
        <v>21.836952932895269</v>
      </c>
    </row>
    <row r="350" spans="1:13" x14ac:dyDescent="0.2">
      <c r="A350">
        <v>348</v>
      </c>
      <c r="B350" s="11">
        <v>0.99750000000000005</v>
      </c>
      <c r="C350" s="12">
        <f t="shared" si="48"/>
        <v>1.4925630512315931E-2</v>
      </c>
      <c r="D350" s="13">
        <f t="shared" si="46"/>
        <v>2.807819437500001</v>
      </c>
      <c r="E350" s="16">
        <f t="shared" si="49"/>
        <v>44.42116696778411</v>
      </c>
      <c r="F350" s="11">
        <v>0.99750000000000005</v>
      </c>
      <c r="G350" s="12">
        <f t="shared" si="52"/>
        <v>1.3943681136505685E-2</v>
      </c>
      <c r="H350" s="13">
        <f t="shared" si="47"/>
        <v>2.0420505000000007</v>
      </c>
      <c r="I350" s="16">
        <f t="shared" si="50"/>
        <v>30.339835930264794</v>
      </c>
      <c r="J350" s="11">
        <v>0.995</v>
      </c>
      <c r="K350" s="12">
        <f t="shared" si="53"/>
        <v>1.1612328371256761E-2</v>
      </c>
      <c r="L350" s="13">
        <v>1</v>
      </c>
      <c r="M350" s="16">
        <f t="shared" si="51"/>
        <v>21.848565261266526</v>
      </c>
    </row>
    <row r="351" spans="1:13" x14ac:dyDescent="0.2">
      <c r="A351">
        <v>349</v>
      </c>
      <c r="B351" s="11">
        <v>0.99750000000000005</v>
      </c>
      <c r="C351" s="12">
        <f t="shared" si="48"/>
        <v>1.4888316436035142E-2</v>
      </c>
      <c r="D351" s="13">
        <f t="shared" si="46"/>
        <v>2.807819437500001</v>
      </c>
      <c r="E351" s="16">
        <f t="shared" si="49"/>
        <v>44.462970672064863</v>
      </c>
      <c r="F351" s="11">
        <v>0.99750000000000005</v>
      </c>
      <c r="G351" s="12">
        <f t="shared" si="52"/>
        <v>1.3908821933664422E-2</v>
      </c>
      <c r="H351" s="13">
        <f t="shared" si="47"/>
        <v>2.0420505000000007</v>
      </c>
      <c r="I351" s="16">
        <f t="shared" si="50"/>
        <v>30.368238447048846</v>
      </c>
      <c r="J351" s="11">
        <v>0.995</v>
      </c>
      <c r="K351" s="12">
        <f t="shared" si="53"/>
        <v>1.1554266729400478E-2</v>
      </c>
      <c r="L351" s="13">
        <v>1</v>
      </c>
      <c r="M351" s="16">
        <f t="shared" si="51"/>
        <v>21.860119527995927</v>
      </c>
    </row>
    <row r="352" spans="1:13" x14ac:dyDescent="0.2">
      <c r="A352">
        <v>350</v>
      </c>
      <c r="B352" s="11">
        <v>0.99750000000000005</v>
      </c>
      <c r="C352" s="12">
        <f t="shared" si="48"/>
        <v>1.4851095644945056E-2</v>
      </c>
      <c r="D352" s="13">
        <f t="shared" si="46"/>
        <v>2.807819437500001</v>
      </c>
      <c r="E352" s="16">
        <f t="shared" si="49"/>
        <v>44.504669867084914</v>
      </c>
      <c r="F352" s="11">
        <v>0.99750000000000005</v>
      </c>
      <c r="G352" s="12">
        <f t="shared" si="52"/>
        <v>1.3874049878830261E-2</v>
      </c>
      <c r="H352" s="13">
        <f t="shared" si="47"/>
        <v>2.0420505000000007</v>
      </c>
      <c r="I352" s="16">
        <f t="shared" si="50"/>
        <v>30.396569957540937</v>
      </c>
      <c r="J352" s="11">
        <v>0.995</v>
      </c>
      <c r="K352" s="12">
        <f t="shared" si="53"/>
        <v>1.1496495395753476E-2</v>
      </c>
      <c r="L352" s="13">
        <v>1</v>
      </c>
      <c r="M352" s="16">
        <f t="shared" si="51"/>
        <v>21.871616023391681</v>
      </c>
    </row>
    <row r="353" spans="1:13" x14ac:dyDescent="0.2">
      <c r="A353">
        <v>351</v>
      </c>
      <c r="B353" s="11">
        <v>0.99750000000000005</v>
      </c>
      <c r="C353" s="12">
        <f t="shared" si="48"/>
        <v>1.4813967905832694E-2</v>
      </c>
      <c r="D353" s="13">
        <f t="shared" si="46"/>
        <v>2.807819437500001</v>
      </c>
      <c r="E353" s="16">
        <f t="shared" si="49"/>
        <v>44.546264814117414</v>
      </c>
      <c r="F353" s="11">
        <v>0.99750000000000005</v>
      </c>
      <c r="G353" s="12">
        <f t="shared" si="52"/>
        <v>1.3839364754133186E-2</v>
      </c>
      <c r="H353" s="13">
        <f t="shared" si="47"/>
        <v>2.0420505000000007</v>
      </c>
      <c r="I353" s="16">
        <f t="shared" si="50"/>
        <v>30.424830639256797</v>
      </c>
      <c r="J353" s="11">
        <v>0.995</v>
      </c>
      <c r="K353" s="12">
        <f t="shared" si="53"/>
        <v>1.1439012918774709E-2</v>
      </c>
      <c r="L353" s="13">
        <v>1</v>
      </c>
      <c r="M353" s="16">
        <f t="shared" si="51"/>
        <v>21.883055036310456</v>
      </c>
    </row>
    <row r="354" spans="1:13" x14ac:dyDescent="0.2">
      <c r="A354">
        <v>352</v>
      </c>
      <c r="B354" s="11">
        <v>0.99750000000000005</v>
      </c>
      <c r="C354" s="12">
        <f t="shared" si="48"/>
        <v>1.4776932986068114E-2</v>
      </c>
      <c r="D354" s="13">
        <f t="shared" si="46"/>
        <v>2.807819437500001</v>
      </c>
      <c r="E354" s="16">
        <f t="shared" si="49"/>
        <v>44.587755773782334</v>
      </c>
      <c r="F354" s="11">
        <v>0.99750000000000005</v>
      </c>
      <c r="G354" s="12">
        <f t="shared" si="52"/>
        <v>1.3804766342247855E-2</v>
      </c>
      <c r="H354" s="13">
        <f t="shared" si="47"/>
        <v>2.0420505000000007</v>
      </c>
      <c r="I354" s="16">
        <f t="shared" si="50"/>
        <v>30.453020669268366</v>
      </c>
      <c r="J354" s="11">
        <v>0.995</v>
      </c>
      <c r="K354" s="12">
        <f t="shared" si="53"/>
        <v>1.1381817854180836E-2</v>
      </c>
      <c r="L354" s="13">
        <v>1</v>
      </c>
      <c r="M354" s="16">
        <f t="shared" si="51"/>
        <v>21.894436854164635</v>
      </c>
    </row>
    <row r="355" spans="1:13" x14ac:dyDescent="0.2">
      <c r="A355">
        <v>353</v>
      </c>
      <c r="B355" s="11">
        <v>0.99750000000000005</v>
      </c>
      <c r="C355" s="12">
        <f t="shared" si="48"/>
        <v>1.4739990653602944E-2</v>
      </c>
      <c r="D355" s="13">
        <f t="shared" ref="D355:D418" si="54">D354</f>
        <v>2.807819437500001</v>
      </c>
      <c r="E355" s="16">
        <f t="shared" si="49"/>
        <v>44.629143006048089</v>
      </c>
      <c r="F355" s="11">
        <v>0.99750000000000005</v>
      </c>
      <c r="G355" s="12">
        <f t="shared" si="52"/>
        <v>1.3770254426392235E-2</v>
      </c>
      <c r="H355" s="13">
        <f t="shared" ref="H355:H418" si="55">H354</f>
        <v>2.0420505000000007</v>
      </c>
      <c r="I355" s="16">
        <f t="shared" si="50"/>
        <v>30.481140224204907</v>
      </c>
      <c r="J355" s="11">
        <v>0.995</v>
      </c>
      <c r="K355" s="12">
        <f t="shared" si="53"/>
        <v>1.1324908764909932E-2</v>
      </c>
      <c r="L355" s="13">
        <v>1</v>
      </c>
      <c r="M355" s="16">
        <f t="shared" si="51"/>
        <v>21.905761762929544</v>
      </c>
    </row>
    <row r="356" spans="1:13" x14ac:dyDescent="0.2">
      <c r="A356">
        <v>354</v>
      </c>
      <c r="B356" s="11">
        <v>0.99750000000000005</v>
      </c>
      <c r="C356" s="12">
        <f t="shared" si="48"/>
        <v>1.4703140676968937E-2</v>
      </c>
      <c r="D356" s="13">
        <f t="shared" si="54"/>
        <v>2.807819437500001</v>
      </c>
      <c r="E356" s="16">
        <f t="shared" si="49"/>
        <v>44.670426770233178</v>
      </c>
      <c r="F356" s="11">
        <v>0.99750000000000005</v>
      </c>
      <c r="G356" s="12">
        <f t="shared" si="52"/>
        <v>1.3735828790326254E-2</v>
      </c>
      <c r="H356" s="13">
        <f t="shared" si="55"/>
        <v>2.0420505000000007</v>
      </c>
      <c r="I356" s="16">
        <f t="shared" si="50"/>
        <v>30.509189480254108</v>
      </c>
      <c r="J356" s="11">
        <v>0.995</v>
      </c>
      <c r="K356" s="12">
        <f t="shared" si="53"/>
        <v>1.1268284221085383E-2</v>
      </c>
      <c r="L356" s="13">
        <v>1</v>
      </c>
      <c r="M356" s="16">
        <f t="shared" si="51"/>
        <v>21.917030047150629</v>
      </c>
    </row>
    <row r="357" spans="1:13" x14ac:dyDescent="0.2">
      <c r="A357">
        <v>355</v>
      </c>
      <c r="B357" s="11">
        <v>0.99750000000000005</v>
      </c>
      <c r="C357" s="12">
        <f t="shared" si="48"/>
        <v>1.4666382825276516E-2</v>
      </c>
      <c r="D357" s="13">
        <f t="shared" si="54"/>
        <v>2.807819437500001</v>
      </c>
      <c r="E357" s="16">
        <f t="shared" si="49"/>
        <v>44.711607325007805</v>
      </c>
      <c r="F357" s="11">
        <v>0.99750000000000005</v>
      </c>
      <c r="G357" s="12">
        <f t="shared" si="52"/>
        <v>1.3701489218350439E-2</v>
      </c>
      <c r="H357" s="13">
        <f t="shared" si="55"/>
        <v>2.0420505000000007</v>
      </c>
      <c r="I357" s="16">
        <f t="shared" si="50"/>
        <v>30.537168613163185</v>
      </c>
      <c r="J357" s="11">
        <v>0.995</v>
      </c>
      <c r="K357" s="12">
        <f t="shared" si="53"/>
        <v>1.1211942799979956E-2</v>
      </c>
      <c r="L357" s="13">
        <v>1</v>
      </c>
      <c r="M357" s="16">
        <f t="shared" si="51"/>
        <v>21.92824198995061</v>
      </c>
    </row>
    <row r="358" spans="1:13" x14ac:dyDescent="0.2">
      <c r="A358">
        <v>356</v>
      </c>
      <c r="B358" s="11">
        <v>0.99750000000000005</v>
      </c>
      <c r="C358" s="12">
        <f t="shared" si="48"/>
        <v>1.4629716868213325E-2</v>
      </c>
      <c r="D358" s="13">
        <f t="shared" si="54"/>
        <v>2.807819437500001</v>
      </c>
      <c r="E358" s="16">
        <f t="shared" si="49"/>
        <v>44.752684928395496</v>
      </c>
      <c r="F358" s="11">
        <v>0.99750000000000005</v>
      </c>
      <c r="G358" s="12">
        <f t="shared" si="52"/>
        <v>1.3667235495304565E-2</v>
      </c>
      <c r="H358" s="13">
        <f t="shared" si="55"/>
        <v>2.0420505000000007</v>
      </c>
      <c r="I358" s="16">
        <f t="shared" si="50"/>
        <v>30.56507779823999</v>
      </c>
      <c r="J358" s="11">
        <v>0.995</v>
      </c>
      <c r="K358" s="12">
        <f t="shared" si="53"/>
        <v>1.1155883085980057E-2</v>
      </c>
      <c r="L358" s="13">
        <v>1</v>
      </c>
      <c r="M358" s="16">
        <f t="shared" si="51"/>
        <v>21.93939787303659</v>
      </c>
    </row>
    <row r="359" spans="1:13" x14ac:dyDescent="0.2">
      <c r="A359">
        <v>357</v>
      </c>
      <c r="B359" s="11">
        <v>0.99750000000000005</v>
      </c>
      <c r="C359" s="12">
        <f t="shared" si="48"/>
        <v>1.4593142576042793E-2</v>
      </c>
      <c r="D359" s="13">
        <f t="shared" si="54"/>
        <v>2.807819437500001</v>
      </c>
      <c r="E359" s="16">
        <f t="shared" si="49"/>
        <v>44.793659837774719</v>
      </c>
      <c r="F359" s="11">
        <v>0.99750000000000005</v>
      </c>
      <c r="G359" s="12">
        <f t="shared" si="52"/>
        <v>1.3633067406566304E-2</v>
      </c>
      <c r="H359" s="13">
        <f t="shared" si="55"/>
        <v>2.0420505000000007</v>
      </c>
      <c r="I359" s="16">
        <f t="shared" si="50"/>
        <v>30.592917210354102</v>
      </c>
      <c r="J359" s="11">
        <v>0.995</v>
      </c>
      <c r="K359" s="12">
        <f t="shared" si="53"/>
        <v>1.1100103670550155E-2</v>
      </c>
      <c r="L359" s="13">
        <v>1</v>
      </c>
      <c r="M359" s="16">
        <f t="shared" si="51"/>
        <v>21.95049797670714</v>
      </c>
    </row>
    <row r="360" spans="1:13" x14ac:dyDescent="0.2">
      <c r="A360">
        <v>358</v>
      </c>
      <c r="B360" s="11">
        <v>0.99750000000000005</v>
      </c>
      <c r="C360" s="12">
        <f t="shared" si="48"/>
        <v>1.4556659719602688E-2</v>
      </c>
      <c r="D360" s="13">
        <f t="shared" si="54"/>
        <v>2.807819437500001</v>
      </c>
      <c r="E360" s="16">
        <f t="shared" si="49"/>
        <v>44.834532309880494</v>
      </c>
      <c r="F360" s="11">
        <v>0.99750000000000005</v>
      </c>
      <c r="G360" s="12">
        <f t="shared" si="52"/>
        <v>1.3598984738049888E-2</v>
      </c>
      <c r="H360" s="13">
        <f t="shared" si="55"/>
        <v>2.0420505000000007</v>
      </c>
      <c r="I360" s="16">
        <f t="shared" si="50"/>
        <v>30.620687023937929</v>
      </c>
      <c r="J360" s="11">
        <v>0.995</v>
      </c>
      <c r="K360" s="12">
        <f t="shared" si="53"/>
        <v>1.1044603152197404E-2</v>
      </c>
      <c r="L360" s="13">
        <v>1</v>
      </c>
      <c r="M360" s="16">
        <f t="shared" si="51"/>
        <v>21.961542579859337</v>
      </c>
    </row>
    <row r="361" spans="1:13" x14ac:dyDescent="0.2">
      <c r="A361">
        <v>359</v>
      </c>
      <c r="B361" s="11">
        <v>0.99750000000000005</v>
      </c>
      <c r="C361" s="12">
        <f t="shared" si="48"/>
        <v>1.4520268070303682E-2</v>
      </c>
      <c r="D361" s="13">
        <f t="shared" si="54"/>
        <v>2.807819437500001</v>
      </c>
      <c r="E361" s="16">
        <f t="shared" si="49"/>
        <v>44.875302600806002</v>
      </c>
      <c r="F361" s="11">
        <v>0.99750000000000005</v>
      </c>
      <c r="G361" s="12">
        <f t="shared" si="52"/>
        <v>1.3564987276204764E-2</v>
      </c>
      <c r="H361" s="13">
        <f t="shared" si="55"/>
        <v>2.0420505000000007</v>
      </c>
      <c r="I361" s="16">
        <f t="shared" si="50"/>
        <v>30.648387412987798</v>
      </c>
      <c r="J361" s="11">
        <v>0.995</v>
      </c>
      <c r="K361" s="12">
        <f t="shared" si="53"/>
        <v>1.0989380136436418E-2</v>
      </c>
      <c r="L361" s="13">
        <v>1</v>
      </c>
      <c r="M361" s="16">
        <f t="shared" si="51"/>
        <v>21.972531959995774</v>
      </c>
    </row>
    <row r="362" spans="1:13" x14ac:dyDescent="0.2">
      <c r="A362">
        <v>360</v>
      </c>
      <c r="B362" s="11">
        <v>0.99750000000000005</v>
      </c>
      <c r="C362" s="12">
        <f t="shared" si="48"/>
        <v>1.4483967400127924E-2</v>
      </c>
      <c r="D362" s="13">
        <f t="shared" si="54"/>
        <v>2.807819437500001</v>
      </c>
      <c r="E362" s="16">
        <f t="shared" si="49"/>
        <v>44.915970966004195</v>
      </c>
      <c r="F362" s="11">
        <v>0.99750000000000005</v>
      </c>
      <c r="G362" s="12">
        <f t="shared" si="52"/>
        <v>1.3531074808014253E-2</v>
      </c>
      <c r="H362" s="13">
        <f t="shared" si="55"/>
        <v>2.0420505000000007</v>
      </c>
      <c r="I362" s="16">
        <f t="shared" si="50"/>
        <v>30.676018551065042</v>
      </c>
      <c r="J362" s="11">
        <v>0.995</v>
      </c>
      <c r="K362" s="12">
        <f t="shared" si="53"/>
        <v>1.0934433235754236E-2</v>
      </c>
      <c r="L362" s="13">
        <v>1</v>
      </c>
      <c r="M362" s="16">
        <f t="shared" si="51"/>
        <v>21.983466393231527</v>
      </c>
    </row>
    <row r="363" spans="1:13" x14ac:dyDescent="0.2">
      <c r="A363">
        <v>361</v>
      </c>
      <c r="B363" s="11">
        <v>0.99750000000000005</v>
      </c>
      <c r="C363" s="12">
        <f t="shared" si="48"/>
        <v>1.4447757481627604E-2</v>
      </c>
      <c r="D363" s="13">
        <f t="shared" si="54"/>
        <v>2.807819437500001</v>
      </c>
      <c r="E363" s="16">
        <f t="shared" si="49"/>
        <v>44.956537660289392</v>
      </c>
      <c r="F363" s="11">
        <v>0.99750000000000005</v>
      </c>
      <c r="G363" s="12">
        <f t="shared" si="52"/>
        <v>1.3497247120994219E-2</v>
      </c>
      <c r="H363" s="13">
        <f t="shared" si="55"/>
        <v>2.0420505000000007</v>
      </c>
      <c r="I363" s="16">
        <f t="shared" si="50"/>
        <v>30.703580611297092</v>
      </c>
      <c r="J363" s="11">
        <v>0.995</v>
      </c>
      <c r="K363" s="12">
        <f t="shared" si="53"/>
        <v>1.0879761069575465E-2</v>
      </c>
      <c r="L363" s="13">
        <v>1</v>
      </c>
      <c r="M363" s="16">
        <f t="shared" si="51"/>
        <v>21.994346154301102</v>
      </c>
    </row>
    <row r="364" spans="1:13" x14ac:dyDescent="0.2">
      <c r="A364">
        <v>362</v>
      </c>
      <c r="B364" s="11">
        <v>0.99750000000000005</v>
      </c>
      <c r="C364" s="12">
        <f t="shared" si="48"/>
        <v>1.4411638087923536E-2</v>
      </c>
      <c r="D364" s="13">
        <f t="shared" si="54"/>
        <v>2.807819437500001</v>
      </c>
      <c r="E364" s="16">
        <f t="shared" si="49"/>
        <v>44.997002937838879</v>
      </c>
      <c r="F364" s="11">
        <v>0.99750000000000005</v>
      </c>
      <c r="G364" s="12">
        <f t="shared" si="52"/>
        <v>1.3463504003191734E-2</v>
      </c>
      <c r="H364" s="13">
        <f t="shared" si="55"/>
        <v>2.0420505000000007</v>
      </c>
      <c r="I364" s="16">
        <f t="shared" si="50"/>
        <v>30.731073766378561</v>
      </c>
      <c r="J364" s="11">
        <v>0.995</v>
      </c>
      <c r="K364" s="12">
        <f t="shared" si="53"/>
        <v>1.0825362264227588E-2</v>
      </c>
      <c r="L364" s="13">
        <v>1</v>
      </c>
      <c r="M364" s="16">
        <f t="shared" si="51"/>
        <v>22.00517151656533</v>
      </c>
    </row>
    <row r="365" spans="1:13" x14ac:dyDescent="0.2">
      <c r="A365">
        <v>363</v>
      </c>
      <c r="B365" s="11">
        <v>0.99750000000000005</v>
      </c>
      <c r="C365" s="12">
        <f t="shared" si="48"/>
        <v>1.4375608992703728E-2</v>
      </c>
      <c r="D365" s="13">
        <f t="shared" si="54"/>
        <v>2.807819437500001</v>
      </c>
      <c r="E365" s="16">
        <f t="shared" si="49"/>
        <v>45.03736705219449</v>
      </c>
      <c r="F365" s="11">
        <v>0.99750000000000005</v>
      </c>
      <c r="G365" s="12">
        <f t="shared" si="52"/>
        <v>1.3429845243183755E-2</v>
      </c>
      <c r="H365" s="13">
        <f t="shared" si="55"/>
        <v>2.0420505000000007</v>
      </c>
      <c r="I365" s="16">
        <f t="shared" si="50"/>
        <v>30.758498188572325</v>
      </c>
      <c r="J365" s="11">
        <v>0.995</v>
      </c>
      <c r="K365" s="12">
        <f t="shared" si="53"/>
        <v>1.0771235452906449E-2</v>
      </c>
      <c r="L365" s="13">
        <v>1</v>
      </c>
      <c r="M365" s="16">
        <f t="shared" si="51"/>
        <v>22.015942752018237</v>
      </c>
    </row>
    <row r="366" spans="1:13" x14ac:dyDescent="0.2">
      <c r="A366">
        <v>364</v>
      </c>
      <c r="B366" s="11">
        <v>0.99750000000000005</v>
      </c>
      <c r="C366" s="12">
        <f t="shared" si="48"/>
        <v>1.433966997022197E-2</v>
      </c>
      <c r="D366" s="13">
        <f t="shared" si="54"/>
        <v>2.807819437500001</v>
      </c>
      <c r="E366" s="16">
        <f t="shared" si="49"/>
        <v>45.077630256264214</v>
      </c>
      <c r="F366" s="11">
        <v>0.99750000000000005</v>
      </c>
      <c r="G366" s="12">
        <f t="shared" si="52"/>
        <v>1.3396270630075797E-2</v>
      </c>
      <c r="H366" s="13">
        <f t="shared" si="55"/>
        <v>2.0420505000000007</v>
      </c>
      <c r="I366" s="16">
        <f t="shared" si="50"/>
        <v>30.785854049710608</v>
      </c>
      <c r="J366" s="11">
        <v>0.995</v>
      </c>
      <c r="K366" s="12">
        <f t="shared" si="53"/>
        <v>1.0717379275641916E-2</v>
      </c>
      <c r="L366" s="13">
        <v>1</v>
      </c>
      <c r="M366" s="16">
        <f t="shared" si="51"/>
        <v>22.02666013129388</v>
      </c>
    </row>
    <row r="367" spans="1:13" x14ac:dyDescent="0.2">
      <c r="A367">
        <v>365</v>
      </c>
      <c r="B367" s="11">
        <v>0.99750000000000005</v>
      </c>
      <c r="C367" s="12">
        <f t="shared" si="48"/>
        <v>1.4303820795296416E-2</v>
      </c>
      <c r="D367" s="13">
        <f t="shared" si="54"/>
        <v>2.807819437500001</v>
      </c>
      <c r="E367" s="16">
        <f t="shared" si="49"/>
        <v>45.117792802323763</v>
      </c>
      <c r="F367" s="11">
        <v>0.99750000000000005</v>
      </c>
      <c r="G367" s="12">
        <f t="shared" si="52"/>
        <v>1.3362779953500608E-2</v>
      </c>
      <c r="H367" s="13">
        <f t="shared" si="55"/>
        <v>2.0420505000000007</v>
      </c>
      <c r="I367" s="16">
        <f t="shared" si="50"/>
        <v>30.813141521196044</v>
      </c>
      <c r="J367" s="11">
        <v>0.99750000000000005</v>
      </c>
      <c r="K367" s="12">
        <f t="shared" si="53"/>
        <v>1.0690585827452812E-2</v>
      </c>
      <c r="L367" s="13">
        <v>1</v>
      </c>
      <c r="M367" s="16">
        <f t="shared" si="51"/>
        <v>22.037350717121335</v>
      </c>
    </row>
    <row r="368" spans="1:13" x14ac:dyDescent="0.2">
      <c r="A368">
        <v>366</v>
      </c>
      <c r="B368" s="11">
        <v>0.999</v>
      </c>
      <c r="C368" s="12">
        <f t="shared" si="48"/>
        <v>1.4289516974501119E-2</v>
      </c>
      <c r="D368" s="13">
        <f>D367*1.05</f>
        <v>2.948210409375001</v>
      </c>
      <c r="E368" s="16">
        <f t="shared" si="49"/>
        <v>45.159921305012929</v>
      </c>
      <c r="F368" s="11">
        <v>0.999</v>
      </c>
      <c r="G368" s="12">
        <f t="shared" si="52"/>
        <v>1.3349417173547108E-2</v>
      </c>
      <c r="H368" s="13">
        <f>H367*1.05</f>
        <v>2.1441530250000009</v>
      </c>
      <c r="I368" s="16">
        <f t="shared" si="50"/>
        <v>30.841764714410694</v>
      </c>
      <c r="J368" s="11">
        <v>0.99750000000000005</v>
      </c>
      <c r="K368" s="12">
        <f t="shared" si="53"/>
        <v>1.0663859362884181E-2</v>
      </c>
      <c r="L368" s="13">
        <v>1</v>
      </c>
      <c r="M368" s="16">
        <f t="shared" si="51"/>
        <v>22.048014576484221</v>
      </c>
    </row>
    <row r="369" spans="1:13" x14ac:dyDescent="0.2">
      <c r="A369">
        <v>367</v>
      </c>
      <c r="B369" s="11">
        <v>0.999</v>
      </c>
      <c r="C369" s="12">
        <f t="shared" si="48"/>
        <v>1.4275227457526619E-2</v>
      </c>
      <c r="D369" s="13">
        <f t="shared" si="54"/>
        <v>2.948210409375001</v>
      </c>
      <c r="E369" s="16">
        <f t="shared" si="49"/>
        <v>45.202007679199404</v>
      </c>
      <c r="F369" s="11">
        <v>0.999</v>
      </c>
      <c r="G369" s="12">
        <f t="shared" si="52"/>
        <v>1.3336067756373561E-2</v>
      </c>
      <c r="H369" s="13">
        <f t="shared" si="55"/>
        <v>2.1441530250000009</v>
      </c>
      <c r="I369" s="16">
        <f t="shared" si="50"/>
        <v>30.870359284432126</v>
      </c>
      <c r="J369" s="11">
        <v>0.99750000000000005</v>
      </c>
      <c r="K369" s="12">
        <f t="shared" si="53"/>
        <v>1.0637199714476971E-2</v>
      </c>
      <c r="L369" s="13">
        <v>1</v>
      </c>
      <c r="M369" s="16">
        <f t="shared" si="51"/>
        <v>22.058651776198698</v>
      </c>
    </row>
    <row r="370" spans="1:13" x14ac:dyDescent="0.2">
      <c r="A370">
        <v>368</v>
      </c>
      <c r="B370" s="11">
        <v>0.999</v>
      </c>
      <c r="C370" s="12">
        <f t="shared" si="48"/>
        <v>1.4260952230069093E-2</v>
      </c>
      <c r="D370" s="13">
        <f t="shared" si="54"/>
        <v>2.948210409375001</v>
      </c>
      <c r="E370" s="16">
        <f t="shared" si="49"/>
        <v>45.244051967011693</v>
      </c>
      <c r="F370" s="11">
        <v>0.999</v>
      </c>
      <c r="G370" s="12">
        <f t="shared" si="52"/>
        <v>1.3322731688617187E-2</v>
      </c>
      <c r="H370" s="13">
        <f t="shared" si="55"/>
        <v>2.1441530250000009</v>
      </c>
      <c r="I370" s="16">
        <f t="shared" si="50"/>
        <v>30.898925259883537</v>
      </c>
      <c r="J370" s="11">
        <v>0.99750000000000005</v>
      </c>
      <c r="K370" s="12">
        <f t="shared" si="53"/>
        <v>1.0610606715190778E-2</v>
      </c>
      <c r="L370" s="13">
        <v>1</v>
      </c>
      <c r="M370" s="16">
        <f t="shared" si="51"/>
        <v>22.069262382913887</v>
      </c>
    </row>
    <row r="371" spans="1:13" x14ac:dyDescent="0.2">
      <c r="A371">
        <v>369</v>
      </c>
      <c r="B371" s="11">
        <v>0.999</v>
      </c>
      <c r="C371" s="12">
        <f t="shared" si="48"/>
        <v>1.4246691277839023E-2</v>
      </c>
      <c r="D371" s="13">
        <f t="shared" si="54"/>
        <v>2.948210409375001</v>
      </c>
      <c r="E371" s="16">
        <f t="shared" si="49"/>
        <v>45.286054210536172</v>
      </c>
      <c r="F371" s="11">
        <v>0.999</v>
      </c>
      <c r="G371" s="12">
        <f t="shared" si="52"/>
        <v>1.3309408956928569E-2</v>
      </c>
      <c r="H371" s="13">
        <f t="shared" si="55"/>
        <v>2.1441530250000009</v>
      </c>
      <c r="I371" s="16">
        <f t="shared" si="50"/>
        <v>30.927462669359496</v>
      </c>
      <c r="J371" s="11">
        <v>0.99750000000000005</v>
      </c>
      <c r="K371" s="12">
        <f t="shared" si="53"/>
        <v>1.0584080198402802E-2</v>
      </c>
      <c r="L371" s="13">
        <v>1</v>
      </c>
      <c r="M371" s="16">
        <f t="shared" si="51"/>
        <v>22.07984646311229</v>
      </c>
    </row>
    <row r="372" spans="1:13" x14ac:dyDescent="0.2">
      <c r="A372">
        <v>370</v>
      </c>
      <c r="B372" s="11">
        <v>0.999</v>
      </c>
      <c r="C372" s="12">
        <f t="shared" si="48"/>
        <v>1.4232444586561184E-2</v>
      </c>
      <c r="D372" s="13">
        <f t="shared" si="54"/>
        <v>2.948210409375001</v>
      </c>
      <c r="E372" s="16">
        <f t="shared" si="49"/>
        <v>45.328014451817126</v>
      </c>
      <c r="F372" s="11">
        <v>0.999</v>
      </c>
      <c r="G372" s="12">
        <f t="shared" si="52"/>
        <v>1.3296099547971641E-2</v>
      </c>
      <c r="H372" s="13">
        <f t="shared" si="55"/>
        <v>2.1441530250000009</v>
      </c>
      <c r="I372" s="16">
        <f t="shared" si="50"/>
        <v>30.955971541425981</v>
      </c>
      <c r="J372" s="11">
        <v>0.99750000000000005</v>
      </c>
      <c r="K372" s="12">
        <f t="shared" si="53"/>
        <v>1.0557619997906796E-2</v>
      </c>
      <c r="L372" s="13">
        <v>1</v>
      </c>
      <c r="M372" s="16">
        <f t="shared" si="51"/>
        <v>22.090404083110197</v>
      </c>
    </row>
    <row r="373" spans="1:13" x14ac:dyDescent="0.2">
      <c r="A373">
        <v>371</v>
      </c>
      <c r="B373" s="11">
        <v>0.999</v>
      </c>
      <c r="C373" s="12">
        <f t="shared" si="48"/>
        <v>1.4218212141974622E-2</v>
      </c>
      <c r="D373" s="13">
        <f t="shared" si="54"/>
        <v>2.948210409375001</v>
      </c>
      <c r="E373" s="16">
        <f t="shared" si="49"/>
        <v>45.369932732856796</v>
      </c>
      <c r="F373" s="11">
        <v>0.999</v>
      </c>
      <c r="G373" s="12">
        <f t="shared" si="52"/>
        <v>1.3282803448423669E-2</v>
      </c>
      <c r="H373" s="13">
        <f t="shared" si="55"/>
        <v>2.1441530250000009</v>
      </c>
      <c r="I373" s="16">
        <f t="shared" si="50"/>
        <v>30.9844519046204</v>
      </c>
      <c r="J373" s="11">
        <v>0.99750000000000005</v>
      </c>
      <c r="K373" s="12">
        <f t="shared" si="53"/>
        <v>1.053122594791203E-2</v>
      </c>
      <c r="L373" s="13">
        <v>1</v>
      </c>
      <c r="M373" s="16">
        <f t="shared" si="51"/>
        <v>22.100935309058109</v>
      </c>
    </row>
    <row r="374" spans="1:13" x14ac:dyDescent="0.2">
      <c r="A374">
        <v>372</v>
      </c>
      <c r="B374" s="11">
        <v>0.999</v>
      </c>
      <c r="C374" s="12">
        <f t="shared" si="48"/>
        <v>1.4203993929832648E-2</v>
      </c>
      <c r="D374" s="13">
        <f t="shared" si="54"/>
        <v>2.948210409375001</v>
      </c>
      <c r="E374" s="16">
        <f t="shared" si="49"/>
        <v>45.411809095615425</v>
      </c>
      <c r="F374" s="11">
        <v>0.999</v>
      </c>
      <c r="G374" s="12">
        <f t="shared" si="52"/>
        <v>1.3269520644975245E-2</v>
      </c>
      <c r="H374" s="13">
        <f t="shared" si="55"/>
        <v>2.1441530250000009</v>
      </c>
      <c r="I374" s="16">
        <f t="shared" si="50"/>
        <v>31.012903787451624</v>
      </c>
      <c r="J374" s="11">
        <v>0.99750000000000005</v>
      </c>
      <c r="K374" s="12">
        <f t="shared" si="53"/>
        <v>1.0504897883042251E-2</v>
      </c>
      <c r="L374" s="13">
        <v>1</v>
      </c>
      <c r="M374" s="16">
        <f t="shared" si="51"/>
        <v>22.11144020694115</v>
      </c>
    </row>
    <row r="375" spans="1:13" x14ac:dyDescent="0.2">
      <c r="A375">
        <v>373</v>
      </c>
      <c r="B375" s="11">
        <v>0.999</v>
      </c>
      <c r="C375" s="12">
        <f t="shared" si="48"/>
        <v>1.4189789935902815E-2</v>
      </c>
      <c r="D375" s="13">
        <f t="shared" si="54"/>
        <v>2.948210409375001</v>
      </c>
      <c r="E375" s="16">
        <f t="shared" si="49"/>
        <v>45.453643582011296</v>
      </c>
      <c r="F375" s="11">
        <v>0.999</v>
      </c>
      <c r="G375" s="12">
        <f t="shared" si="52"/>
        <v>1.325625112433027E-2</v>
      </c>
      <c r="H375" s="13">
        <f t="shared" si="55"/>
        <v>2.1441530250000009</v>
      </c>
      <c r="I375" s="16">
        <f t="shared" si="50"/>
        <v>31.041327218400017</v>
      </c>
      <c r="J375" s="11">
        <v>0.99750000000000005</v>
      </c>
      <c r="K375" s="12">
        <f t="shared" si="53"/>
        <v>1.0478635638334646E-2</v>
      </c>
      <c r="L375" s="13">
        <v>1</v>
      </c>
      <c r="M375" s="16">
        <f t="shared" si="51"/>
        <v>22.121918842579486</v>
      </c>
    </row>
    <row r="376" spans="1:13" x14ac:dyDescent="0.2">
      <c r="A376">
        <v>374</v>
      </c>
      <c r="B376" s="11">
        <v>0.999</v>
      </c>
      <c r="C376" s="12">
        <f t="shared" si="48"/>
        <v>1.4175600145966912E-2</v>
      </c>
      <c r="D376" s="13">
        <f t="shared" si="54"/>
        <v>2.948210409375001</v>
      </c>
      <c r="E376" s="16">
        <f t="shared" si="49"/>
        <v>45.495436233920771</v>
      </c>
      <c r="F376" s="11">
        <v>0.999</v>
      </c>
      <c r="G376" s="12">
        <f t="shared" si="52"/>
        <v>1.3242994873205939E-2</v>
      </c>
      <c r="H376" s="13">
        <f t="shared" si="55"/>
        <v>2.1441530250000009</v>
      </c>
      <c r="I376" s="16">
        <f t="shared" si="50"/>
        <v>31.069722225917459</v>
      </c>
      <c r="J376" s="11">
        <v>0.99750000000000005</v>
      </c>
      <c r="K376" s="12">
        <f t="shared" si="53"/>
        <v>1.045243904923881E-2</v>
      </c>
      <c r="L376" s="13">
        <v>1</v>
      </c>
      <c r="M376" s="16">
        <f t="shared" si="51"/>
        <v>22.132371281628725</v>
      </c>
    </row>
    <row r="377" spans="1:13" x14ac:dyDescent="0.2">
      <c r="A377">
        <v>375</v>
      </c>
      <c r="B377" s="11">
        <v>0.999</v>
      </c>
      <c r="C377" s="12">
        <f t="shared" si="48"/>
        <v>1.4161424545820945E-2</v>
      </c>
      <c r="D377" s="13">
        <f t="shared" si="54"/>
        <v>2.948210409375001</v>
      </c>
      <c r="E377" s="16">
        <f t="shared" si="49"/>
        <v>45.537187093178339</v>
      </c>
      <c r="F377" s="11">
        <v>0.999</v>
      </c>
      <c r="G377" s="12">
        <f t="shared" si="52"/>
        <v>1.3229751878332733E-2</v>
      </c>
      <c r="H377" s="13">
        <f t="shared" si="55"/>
        <v>2.1441530250000009</v>
      </c>
      <c r="I377" s="16">
        <f t="shared" si="50"/>
        <v>31.098088838427387</v>
      </c>
      <c r="J377" s="11">
        <v>0.99750000000000005</v>
      </c>
      <c r="K377" s="12">
        <f t="shared" si="53"/>
        <v>1.0426307951615714E-2</v>
      </c>
      <c r="L377" s="13">
        <v>1</v>
      </c>
      <c r="M377" s="16">
        <f t="shared" si="51"/>
        <v>22.14279758958034</v>
      </c>
    </row>
    <row r="378" spans="1:13" x14ac:dyDescent="0.2">
      <c r="A378">
        <v>376</v>
      </c>
      <c r="B378" s="11">
        <v>0.999</v>
      </c>
      <c r="C378" s="12">
        <f t="shared" si="48"/>
        <v>1.4147263121275124E-2</v>
      </c>
      <c r="D378" s="13">
        <f t="shared" si="54"/>
        <v>2.948210409375001</v>
      </c>
      <c r="E378" s="16">
        <f t="shared" si="49"/>
        <v>45.578896201576647</v>
      </c>
      <c r="F378" s="11">
        <v>0.999</v>
      </c>
      <c r="G378" s="12">
        <f t="shared" si="52"/>
        <v>1.32165221264544E-2</v>
      </c>
      <c r="H378" s="13">
        <f t="shared" si="55"/>
        <v>2.1441530250000009</v>
      </c>
      <c r="I378" s="16">
        <f t="shared" si="50"/>
        <v>31.126427084324803</v>
      </c>
      <c r="J378" s="11">
        <v>0.99750000000000005</v>
      </c>
      <c r="K378" s="12">
        <f t="shared" si="53"/>
        <v>1.0400242181736675E-2</v>
      </c>
      <c r="L378" s="13">
        <v>1</v>
      </c>
      <c r="M378" s="16">
        <f t="shared" si="51"/>
        <v>22.153197831762078</v>
      </c>
    </row>
    <row r="379" spans="1:13" x14ac:dyDescent="0.2">
      <c r="A379">
        <v>377</v>
      </c>
      <c r="B379" s="11">
        <v>0.999</v>
      </c>
      <c r="C379" s="12">
        <f t="shared" si="48"/>
        <v>1.4133115858153848E-2</v>
      </c>
      <c r="D379" s="13">
        <f t="shared" si="54"/>
        <v>2.948210409375001</v>
      </c>
      <c r="E379" s="16">
        <f t="shared" si="49"/>
        <v>45.620563600866561</v>
      </c>
      <c r="F379" s="11">
        <v>0.999</v>
      </c>
      <c r="G379" s="12">
        <f t="shared" si="52"/>
        <v>1.3203305604327946E-2</v>
      </c>
      <c r="H379" s="13">
        <f t="shared" si="55"/>
        <v>2.1441530250000009</v>
      </c>
      <c r="I379" s="16">
        <f t="shared" si="50"/>
        <v>31.154736991976321</v>
      </c>
      <c r="J379" s="11">
        <v>0.99750000000000005</v>
      </c>
      <c r="K379" s="12">
        <f t="shared" si="53"/>
        <v>1.0374241576282334E-2</v>
      </c>
      <c r="L379" s="13">
        <v>1</v>
      </c>
      <c r="M379" s="16">
        <f t="shared" si="51"/>
        <v>22.163572073338361</v>
      </c>
    </row>
    <row r="380" spans="1:13" x14ac:dyDescent="0.2">
      <c r="A380">
        <v>378</v>
      </c>
      <c r="B380" s="11">
        <v>0.999</v>
      </c>
      <c r="C380" s="12">
        <f t="shared" si="48"/>
        <v>1.4118982742295694E-2</v>
      </c>
      <c r="D380" s="13">
        <f t="shared" si="54"/>
        <v>2.948210409375001</v>
      </c>
      <c r="E380" s="16">
        <f t="shared" si="49"/>
        <v>45.66218933275718</v>
      </c>
      <c r="F380" s="11">
        <v>0.999</v>
      </c>
      <c r="G380" s="12">
        <f t="shared" si="52"/>
        <v>1.3190102298723617E-2</v>
      </c>
      <c r="H380" s="13">
        <f t="shared" si="55"/>
        <v>2.1441530250000009</v>
      </c>
      <c r="I380" s="16">
        <f t="shared" si="50"/>
        <v>31.183018589720188</v>
      </c>
      <c r="J380" s="11">
        <v>0.99750000000000005</v>
      </c>
      <c r="K380" s="12">
        <f t="shared" si="53"/>
        <v>1.0348305972341628E-2</v>
      </c>
      <c r="L380" s="13">
        <v>1</v>
      </c>
      <c r="M380" s="16">
        <f t="shared" si="51"/>
        <v>22.173920379310704</v>
      </c>
    </row>
    <row r="381" spans="1:13" x14ac:dyDescent="0.2">
      <c r="A381">
        <v>379</v>
      </c>
      <c r="B381" s="11">
        <v>0.999</v>
      </c>
      <c r="C381" s="12">
        <f t="shared" si="48"/>
        <v>1.4104863759553398E-2</v>
      </c>
      <c r="D381" s="13">
        <f t="shared" si="54"/>
        <v>2.948210409375001</v>
      </c>
      <c r="E381" s="16">
        <f t="shared" si="49"/>
        <v>45.70377343891591</v>
      </c>
      <c r="F381" s="11">
        <v>0.999</v>
      </c>
      <c r="G381" s="12">
        <f t="shared" si="52"/>
        <v>1.3176912196424894E-2</v>
      </c>
      <c r="H381" s="13">
        <f t="shared" si="55"/>
        <v>2.1441530250000009</v>
      </c>
      <c r="I381" s="16">
        <f t="shared" si="50"/>
        <v>31.211271905866312</v>
      </c>
      <c r="J381" s="11">
        <v>0.99750000000000005</v>
      </c>
      <c r="K381" s="12">
        <f t="shared" si="53"/>
        <v>1.0322435207410774E-2</v>
      </c>
      <c r="L381" s="13">
        <v>1</v>
      </c>
      <c r="M381" s="16">
        <f t="shared" si="51"/>
        <v>22.184242814518115</v>
      </c>
    </row>
    <row r="382" spans="1:13" x14ac:dyDescent="0.2">
      <c r="A382">
        <v>380</v>
      </c>
      <c r="B382" s="11">
        <v>0.999</v>
      </c>
      <c r="C382" s="12">
        <f t="shared" si="48"/>
        <v>1.4090758895793845E-2</v>
      </c>
      <c r="D382" s="13">
        <f t="shared" si="54"/>
        <v>2.948210409375001</v>
      </c>
      <c r="E382" s="16">
        <f t="shared" si="49"/>
        <v>45.745315960968483</v>
      </c>
      <c r="F382" s="11">
        <v>0.999</v>
      </c>
      <c r="G382" s="12">
        <f t="shared" si="52"/>
        <v>1.316373528422847E-2</v>
      </c>
      <c r="H382" s="13">
        <f t="shared" si="55"/>
        <v>2.1441530250000009</v>
      </c>
      <c r="I382" s="16">
        <f t="shared" si="50"/>
        <v>31.23949696869629</v>
      </c>
      <c r="J382" s="11">
        <v>0.99750000000000005</v>
      </c>
      <c r="K382" s="12">
        <f t="shared" si="53"/>
        <v>1.0296629119392248E-2</v>
      </c>
      <c r="L382" s="13">
        <v>1</v>
      </c>
      <c r="M382" s="16">
        <f t="shared" si="51"/>
        <v>22.194539443637506</v>
      </c>
    </row>
    <row r="383" spans="1:13" x14ac:dyDescent="0.2">
      <c r="A383">
        <v>381</v>
      </c>
      <c r="B383" s="11">
        <v>0.999</v>
      </c>
      <c r="C383" s="12">
        <f t="shared" si="48"/>
        <v>1.4076668136898052E-2</v>
      </c>
      <c r="D383" s="13">
        <f t="shared" si="54"/>
        <v>2.948210409375001</v>
      </c>
      <c r="E383" s="16">
        <f t="shared" si="49"/>
        <v>45.786816940499001</v>
      </c>
      <c r="F383" s="11">
        <v>0.999</v>
      </c>
      <c r="G383" s="12">
        <f t="shared" si="52"/>
        <v>1.3150571548944242E-2</v>
      </c>
      <c r="H383" s="13">
        <f t="shared" si="55"/>
        <v>2.1441530250000009</v>
      </c>
      <c r="I383" s="16">
        <f t="shared" si="50"/>
        <v>31.267693806463438</v>
      </c>
      <c r="J383" s="11">
        <v>0.99750000000000005</v>
      </c>
      <c r="K383" s="12">
        <f t="shared" si="53"/>
        <v>1.0270887546593768E-2</v>
      </c>
      <c r="L383" s="13">
        <v>1</v>
      </c>
      <c r="M383" s="16">
        <f t="shared" si="51"/>
        <v>22.204810331184099</v>
      </c>
    </row>
    <row r="384" spans="1:13" x14ac:dyDescent="0.2">
      <c r="A384">
        <v>382</v>
      </c>
      <c r="B384" s="11">
        <v>0.999</v>
      </c>
      <c r="C384" s="12">
        <f t="shared" si="48"/>
        <v>1.4062591468761154E-2</v>
      </c>
      <c r="D384" s="13">
        <f t="shared" si="54"/>
        <v>2.948210409375001</v>
      </c>
      <c r="E384" s="16">
        <f t="shared" si="49"/>
        <v>45.828276419049992</v>
      </c>
      <c r="F384" s="11">
        <v>0.999</v>
      </c>
      <c r="G384" s="12">
        <f t="shared" si="52"/>
        <v>1.3137420977395299E-2</v>
      </c>
      <c r="H384" s="13">
        <f t="shared" si="55"/>
        <v>2.1441530250000009</v>
      </c>
      <c r="I384" s="16">
        <f t="shared" si="50"/>
        <v>31.295862447392818</v>
      </c>
      <c r="J384" s="11">
        <v>0.99750000000000005</v>
      </c>
      <c r="K384" s="12">
        <f t="shared" si="53"/>
        <v>1.0245210327727284E-2</v>
      </c>
      <c r="L384" s="13">
        <v>1</v>
      </c>
      <c r="M384" s="16">
        <f t="shared" si="51"/>
        <v>22.215055541511827</v>
      </c>
    </row>
    <row r="385" spans="1:13" x14ac:dyDescent="0.2">
      <c r="A385">
        <v>383</v>
      </c>
      <c r="B385" s="11">
        <v>0.999</v>
      </c>
      <c r="C385" s="12">
        <f t="shared" si="48"/>
        <v>1.4048528877292393E-2</v>
      </c>
      <c r="D385" s="13">
        <f t="shared" si="54"/>
        <v>2.948210409375001</v>
      </c>
      <c r="E385" s="16">
        <f t="shared" si="49"/>
        <v>45.86969443812243</v>
      </c>
      <c r="F385" s="11">
        <v>0.999</v>
      </c>
      <c r="G385" s="12">
        <f t="shared" si="52"/>
        <v>1.3124283556417904E-2</v>
      </c>
      <c r="H385" s="13">
        <f t="shared" si="55"/>
        <v>2.1441530250000009</v>
      </c>
      <c r="I385" s="16">
        <f t="shared" si="50"/>
        <v>31.32400291968127</v>
      </c>
      <c r="J385" s="11">
        <v>0.99750000000000005</v>
      </c>
      <c r="K385" s="12">
        <f t="shared" si="53"/>
        <v>1.0219597301907966E-2</v>
      </c>
      <c r="L385" s="13">
        <v>1</v>
      </c>
      <c r="M385" s="16">
        <f t="shared" si="51"/>
        <v>22.225275138813736</v>
      </c>
    </row>
    <row r="386" spans="1:13" x14ac:dyDescent="0.2">
      <c r="A386">
        <v>384</v>
      </c>
      <c r="B386" s="11">
        <v>0.999</v>
      </c>
      <c r="C386" s="12">
        <f t="shared" si="48"/>
        <v>1.4034480348415101E-2</v>
      </c>
      <c r="D386" s="13">
        <f t="shared" si="54"/>
        <v>2.948210409375001</v>
      </c>
      <c r="E386" s="16">
        <f t="shared" si="49"/>
        <v>45.911071039175795</v>
      </c>
      <c r="F386" s="11">
        <v>0.999</v>
      </c>
      <c r="G386" s="12">
        <f t="shared" si="52"/>
        <v>1.3111159272861486E-2</v>
      </c>
      <c r="H386" s="13">
        <f t="shared" si="55"/>
        <v>2.1441530250000009</v>
      </c>
      <c r="I386" s="16">
        <f t="shared" si="50"/>
        <v>31.352115251497434</v>
      </c>
      <c r="J386" s="11">
        <v>0.99750000000000005</v>
      </c>
      <c r="K386" s="12">
        <f t="shared" si="53"/>
        <v>1.0194048308653197E-2</v>
      </c>
      <c r="L386" s="13">
        <v>1</v>
      </c>
      <c r="M386" s="16">
        <f t="shared" si="51"/>
        <v>22.235469187122387</v>
      </c>
    </row>
    <row r="387" spans="1:13" x14ac:dyDescent="0.2">
      <c r="A387">
        <v>385</v>
      </c>
      <c r="B387" s="11">
        <v>0.999</v>
      </c>
      <c r="C387" s="12">
        <f t="shared" si="48"/>
        <v>1.4020445868066686E-2</v>
      </c>
      <c r="D387" s="13">
        <f t="shared" si="54"/>
        <v>2.948210409375001</v>
      </c>
      <c r="E387" s="16">
        <f t="shared" si="49"/>
        <v>45.952406263628106</v>
      </c>
      <c r="F387" s="11">
        <v>0.999</v>
      </c>
      <c r="G387" s="12">
        <f t="shared" si="52"/>
        <v>1.3098048113588624E-2</v>
      </c>
      <c r="H387" s="13">
        <f t="shared" si="55"/>
        <v>2.1441530250000009</v>
      </c>
      <c r="I387" s="16">
        <f t="shared" si="50"/>
        <v>31.380199470981779</v>
      </c>
      <c r="J387" s="11">
        <v>0.99750000000000005</v>
      </c>
      <c r="K387" s="12">
        <f t="shared" si="53"/>
        <v>1.0168563187881565E-2</v>
      </c>
      <c r="L387" s="13">
        <v>1</v>
      </c>
      <c r="M387" s="16">
        <f t="shared" si="51"/>
        <v>22.245637750310269</v>
      </c>
    </row>
    <row r="388" spans="1:13" x14ac:dyDescent="0.2">
      <c r="A388">
        <v>386</v>
      </c>
      <c r="B388" s="11">
        <v>0.999</v>
      </c>
      <c r="C388" s="12">
        <f t="shared" si="48"/>
        <v>1.4006425422198619E-2</v>
      </c>
      <c r="D388" s="13">
        <f t="shared" si="54"/>
        <v>2.948210409375001</v>
      </c>
      <c r="E388" s="16">
        <f t="shared" si="49"/>
        <v>45.993700152855965</v>
      </c>
      <c r="F388" s="11">
        <v>0.999</v>
      </c>
      <c r="G388" s="12">
        <f t="shared" si="52"/>
        <v>1.3084950065475035E-2</v>
      </c>
      <c r="H388" s="13">
        <f t="shared" si="55"/>
        <v>2.1441530250000009</v>
      </c>
      <c r="I388" s="16">
        <f t="shared" si="50"/>
        <v>31.408255606246641</v>
      </c>
      <c r="J388" s="11">
        <v>0.99750000000000005</v>
      </c>
      <c r="K388" s="12">
        <f t="shared" si="53"/>
        <v>1.0143141779911862E-2</v>
      </c>
      <c r="L388" s="13">
        <v>1</v>
      </c>
      <c r="M388" s="16">
        <f t="shared" si="51"/>
        <v>22.255780892090183</v>
      </c>
    </row>
    <row r="389" spans="1:13" x14ac:dyDescent="0.2">
      <c r="A389">
        <v>387</v>
      </c>
      <c r="B389" s="11">
        <v>0.999</v>
      </c>
      <c r="C389" s="12">
        <f t="shared" ref="C389:C452" si="56">B389*C388</f>
        <v>1.3992418996776421E-2</v>
      </c>
      <c r="D389" s="13">
        <f t="shared" si="54"/>
        <v>2.948210409375001</v>
      </c>
      <c r="E389" s="16">
        <f t="shared" ref="E389:E452" si="57">C389*D389+E388</f>
        <v>46.034952748194598</v>
      </c>
      <c r="F389" s="11">
        <v>0.999</v>
      </c>
      <c r="G389" s="12">
        <f t="shared" si="52"/>
        <v>1.3071865115409561E-2</v>
      </c>
      <c r="H389" s="13">
        <f t="shared" si="55"/>
        <v>2.1441530250000009</v>
      </c>
      <c r="I389" s="16">
        <f t="shared" ref="I389:I452" si="58">G389*H389+I388</f>
        <v>31.436283685376239</v>
      </c>
      <c r="J389" s="11">
        <v>0.99750000000000005</v>
      </c>
      <c r="K389" s="12">
        <f t="shared" si="53"/>
        <v>1.0117783925462084E-2</v>
      </c>
      <c r="L389" s="13">
        <v>1</v>
      </c>
      <c r="M389" s="16">
        <f t="shared" ref="M389:M452" si="59">K389*L389+M388</f>
        <v>22.265898676015645</v>
      </c>
    </row>
    <row r="390" spans="1:13" x14ac:dyDescent="0.2">
      <c r="A390">
        <v>388</v>
      </c>
      <c r="B390" s="11">
        <v>0.999</v>
      </c>
      <c r="C390" s="12">
        <f t="shared" si="56"/>
        <v>1.3978426577779646E-2</v>
      </c>
      <c r="D390" s="13">
        <f t="shared" si="54"/>
        <v>2.948210409375001</v>
      </c>
      <c r="E390" s="16">
        <f t="shared" si="57"/>
        <v>46.076164090937894</v>
      </c>
      <c r="F390" s="11">
        <v>0.999</v>
      </c>
      <c r="G390" s="12">
        <f t="shared" si="52"/>
        <v>1.3058793250294151E-2</v>
      </c>
      <c r="H390" s="13">
        <f t="shared" si="55"/>
        <v>2.1441530250000009</v>
      </c>
      <c r="I390" s="16">
        <f t="shared" si="58"/>
        <v>31.464283736426708</v>
      </c>
      <c r="J390" s="11">
        <v>0.99750000000000005</v>
      </c>
      <c r="K390" s="12">
        <f t="shared" si="53"/>
        <v>1.0092489465648429E-2</v>
      </c>
      <c r="L390" s="13">
        <v>1</v>
      </c>
      <c r="M390" s="16">
        <f t="shared" si="59"/>
        <v>22.275991165481294</v>
      </c>
    </row>
    <row r="391" spans="1:13" x14ac:dyDescent="0.2">
      <c r="A391">
        <v>389</v>
      </c>
      <c r="B391" s="11">
        <v>0.999</v>
      </c>
      <c r="C391" s="12">
        <f t="shared" si="56"/>
        <v>1.3964448151201866E-2</v>
      </c>
      <c r="D391" s="13">
        <f t="shared" si="54"/>
        <v>2.948210409375001</v>
      </c>
      <c r="E391" s="16">
        <f t="shared" si="57"/>
        <v>46.117334222338442</v>
      </c>
      <c r="F391" s="11">
        <v>0.999</v>
      </c>
      <c r="G391" s="12">
        <f t="shared" si="52"/>
        <v>1.3045734457043857E-2</v>
      </c>
      <c r="H391" s="13">
        <f t="shared" si="55"/>
        <v>2.1441530250000009</v>
      </c>
      <c r="I391" s="16">
        <f t="shared" si="58"/>
        <v>31.492255787426124</v>
      </c>
      <c r="J391" s="11">
        <v>0.99750000000000005</v>
      </c>
      <c r="K391" s="12">
        <f t="shared" si="53"/>
        <v>1.0067258241984308E-2</v>
      </c>
      <c r="L391" s="13">
        <v>1</v>
      </c>
      <c r="M391" s="16">
        <f t="shared" si="59"/>
        <v>22.286058423723279</v>
      </c>
    </row>
    <row r="392" spans="1:13" x14ac:dyDescent="0.2">
      <c r="A392">
        <v>390</v>
      </c>
      <c r="B392" s="11">
        <v>0.999</v>
      </c>
      <c r="C392" s="12">
        <f t="shared" si="56"/>
        <v>1.3950483703050664E-2</v>
      </c>
      <c r="D392" s="13">
        <f t="shared" si="54"/>
        <v>2.948210409375001</v>
      </c>
      <c r="E392" s="16">
        <f t="shared" si="57"/>
        <v>46.158463183607594</v>
      </c>
      <c r="F392" s="11">
        <v>0.999</v>
      </c>
      <c r="G392" s="12">
        <f t="shared" si="52"/>
        <v>1.3032688722586814E-2</v>
      </c>
      <c r="H392" s="13">
        <f t="shared" si="55"/>
        <v>2.1441530250000009</v>
      </c>
      <c r="I392" s="16">
        <f t="shared" si="58"/>
        <v>31.520199866374544</v>
      </c>
      <c r="J392" s="11">
        <v>0.99750000000000005</v>
      </c>
      <c r="K392" s="12">
        <f t="shared" si="53"/>
        <v>1.0042090096379349E-2</v>
      </c>
      <c r="L392" s="13">
        <v>1</v>
      </c>
      <c r="M392" s="16">
        <f t="shared" si="59"/>
        <v>22.29610051381966</v>
      </c>
    </row>
    <row r="393" spans="1:13" x14ac:dyDescent="0.2">
      <c r="A393">
        <v>391</v>
      </c>
      <c r="B393" s="11">
        <v>0.999</v>
      </c>
      <c r="C393" s="12">
        <f t="shared" si="56"/>
        <v>1.3936533219347614E-2</v>
      </c>
      <c r="D393" s="13">
        <f t="shared" si="54"/>
        <v>2.948210409375001</v>
      </c>
      <c r="E393" s="16">
        <f t="shared" si="57"/>
        <v>46.199551015915475</v>
      </c>
      <c r="F393" s="11">
        <v>0.999</v>
      </c>
      <c r="G393" s="12">
        <f t="shared" si="52"/>
        <v>1.3019656033864227E-2</v>
      </c>
      <c r="H393" s="13">
        <f t="shared" si="55"/>
        <v>2.1441530250000009</v>
      </c>
      <c r="I393" s="16">
        <f t="shared" si="58"/>
        <v>31.548116001244011</v>
      </c>
      <c r="J393" s="11">
        <v>0.99750000000000005</v>
      </c>
      <c r="K393" s="12">
        <f t="shared" si="53"/>
        <v>1.0016984871138401E-2</v>
      </c>
      <c r="L393" s="13">
        <v>1</v>
      </c>
      <c r="M393" s="16">
        <f t="shared" si="59"/>
        <v>22.306117498690799</v>
      </c>
    </row>
    <row r="394" spans="1:13" x14ac:dyDescent="0.2">
      <c r="A394">
        <v>392</v>
      </c>
      <c r="B394" s="11">
        <v>0.999</v>
      </c>
      <c r="C394" s="12">
        <f t="shared" si="56"/>
        <v>1.3922596686128266E-2</v>
      </c>
      <c r="D394" s="13">
        <f t="shared" si="54"/>
        <v>2.948210409375001</v>
      </c>
      <c r="E394" s="16">
        <f t="shared" si="57"/>
        <v>46.240597760391047</v>
      </c>
      <c r="F394" s="11">
        <v>0.999</v>
      </c>
      <c r="G394" s="12">
        <f t="shared" si="52"/>
        <v>1.3006636377830363E-2</v>
      </c>
      <c r="H394" s="13">
        <f t="shared" si="55"/>
        <v>2.1441530250000009</v>
      </c>
      <c r="I394" s="16">
        <f t="shared" si="58"/>
        <v>31.576004219978611</v>
      </c>
      <c r="J394" s="11">
        <v>0.99750000000000005</v>
      </c>
      <c r="K394" s="12">
        <f t="shared" si="53"/>
        <v>9.9919424089605548E-3</v>
      </c>
      <c r="L394" s="13">
        <v>1</v>
      </c>
      <c r="M394" s="16">
        <f t="shared" si="59"/>
        <v>22.316109441099758</v>
      </c>
    </row>
    <row r="395" spans="1:13" x14ac:dyDescent="0.2">
      <c r="A395">
        <v>393</v>
      </c>
      <c r="B395" s="11">
        <v>0.999</v>
      </c>
      <c r="C395" s="12">
        <f t="shared" si="56"/>
        <v>1.3908674089442137E-2</v>
      </c>
      <c r="D395" s="13">
        <f t="shared" si="54"/>
        <v>2.948210409375001</v>
      </c>
      <c r="E395" s="16">
        <f t="shared" si="57"/>
        <v>46.281603458122142</v>
      </c>
      <c r="F395" s="11">
        <v>0.999</v>
      </c>
      <c r="G395" s="12">
        <f t="shared" si="52"/>
        <v>1.2993629741452533E-2</v>
      </c>
      <c r="H395" s="13">
        <f t="shared" si="55"/>
        <v>2.1441530250000009</v>
      </c>
      <c r="I395" s="16">
        <f t="shared" si="58"/>
        <v>31.603864550494475</v>
      </c>
      <c r="J395" s="11">
        <v>0.99750000000000005</v>
      </c>
      <c r="K395" s="12">
        <f t="shared" si="53"/>
        <v>9.9669625529381547E-3</v>
      </c>
      <c r="L395" s="13">
        <v>1</v>
      </c>
      <c r="M395" s="16">
        <f t="shared" si="59"/>
        <v>22.326076403652696</v>
      </c>
    </row>
    <row r="396" spans="1:13" x14ac:dyDescent="0.2">
      <c r="A396">
        <v>394</v>
      </c>
      <c r="B396" s="11">
        <v>0.999</v>
      </c>
      <c r="C396" s="12">
        <f t="shared" si="56"/>
        <v>1.3894765415352695E-2</v>
      </c>
      <c r="D396" s="13">
        <f t="shared" si="54"/>
        <v>2.948210409375001</v>
      </c>
      <c r="E396" s="16">
        <f t="shared" si="57"/>
        <v>46.322568150155512</v>
      </c>
      <c r="F396" s="11">
        <v>0.999</v>
      </c>
      <c r="G396" s="12">
        <f t="shared" si="52"/>
        <v>1.298063611171108E-2</v>
      </c>
      <c r="H396" s="13">
        <f t="shared" si="55"/>
        <v>2.1441530250000009</v>
      </c>
      <c r="I396" s="16">
        <f t="shared" si="58"/>
        <v>31.631697020679823</v>
      </c>
      <c r="J396" s="11">
        <v>0.99750000000000005</v>
      </c>
      <c r="K396" s="12">
        <f t="shared" si="53"/>
        <v>9.9420451465558092E-3</v>
      </c>
      <c r="L396" s="13">
        <v>1</v>
      </c>
      <c r="M396" s="16">
        <f t="shared" si="59"/>
        <v>22.336018448799251</v>
      </c>
    </row>
    <row r="397" spans="1:13" x14ac:dyDescent="0.2">
      <c r="A397">
        <v>395</v>
      </c>
      <c r="B397" s="11">
        <v>0.999</v>
      </c>
      <c r="C397" s="12">
        <f t="shared" si="56"/>
        <v>1.3880870649937342E-2</v>
      </c>
      <c r="D397" s="13">
        <f t="shared" si="54"/>
        <v>2.948210409375001</v>
      </c>
      <c r="E397" s="16">
        <f t="shared" si="57"/>
        <v>46.363491877496841</v>
      </c>
      <c r="F397" s="11">
        <v>0.999</v>
      </c>
      <c r="G397" s="12">
        <f t="shared" si="52"/>
        <v>1.2967655475599369E-2</v>
      </c>
      <c r="H397" s="13">
        <f t="shared" si="55"/>
        <v>2.1441530250000009</v>
      </c>
      <c r="I397" s="16">
        <f t="shared" si="58"/>
        <v>31.659501658394987</v>
      </c>
      <c r="J397" s="11">
        <v>0.99750000000000005</v>
      </c>
      <c r="K397" s="12">
        <f t="shared" si="53"/>
        <v>9.9171900336894204E-3</v>
      </c>
      <c r="L397" s="13">
        <v>1</v>
      </c>
      <c r="M397" s="16">
        <f t="shared" si="59"/>
        <v>22.345935638832941</v>
      </c>
    </row>
    <row r="398" spans="1:13" x14ac:dyDescent="0.2">
      <c r="A398">
        <v>396</v>
      </c>
      <c r="B398" s="11">
        <v>0.999</v>
      </c>
      <c r="C398" s="12">
        <f t="shared" si="56"/>
        <v>1.3866989779287405E-2</v>
      </c>
      <c r="D398" s="13">
        <f t="shared" si="54"/>
        <v>2.948210409375001</v>
      </c>
      <c r="E398" s="16">
        <f t="shared" si="57"/>
        <v>46.404374681110831</v>
      </c>
      <c r="F398" s="11">
        <v>0.999</v>
      </c>
      <c r="G398" s="12">
        <f t="shared" si="52"/>
        <v>1.2954687820123769E-2</v>
      </c>
      <c r="H398" s="13">
        <f t="shared" si="55"/>
        <v>2.1441530250000009</v>
      </c>
      <c r="I398" s="16">
        <f t="shared" si="58"/>
        <v>31.687278491472437</v>
      </c>
      <c r="J398" s="11">
        <v>0.99750000000000005</v>
      </c>
      <c r="K398" s="12">
        <f t="shared" si="53"/>
        <v>9.8923970586051978E-3</v>
      </c>
      <c r="L398" s="13">
        <v>1</v>
      </c>
      <c r="M398" s="16">
        <f t="shared" si="59"/>
        <v>22.355828035891545</v>
      </c>
    </row>
    <row r="399" spans="1:13" x14ac:dyDescent="0.2">
      <c r="A399">
        <v>397</v>
      </c>
      <c r="B399" s="11">
        <v>0.999</v>
      </c>
      <c r="C399" s="12">
        <f t="shared" si="56"/>
        <v>1.3853122789508118E-2</v>
      </c>
      <c r="D399" s="13">
        <f t="shared" si="54"/>
        <v>2.948210409375001</v>
      </c>
      <c r="E399" s="16">
        <f t="shared" si="57"/>
        <v>46.44521660192121</v>
      </c>
      <c r="F399" s="11">
        <v>0.999</v>
      </c>
      <c r="G399" s="12">
        <f t="shared" si="52"/>
        <v>1.2941733132303644E-2</v>
      </c>
      <c r="H399" s="13">
        <f t="shared" si="55"/>
        <v>2.1441530250000009</v>
      </c>
      <c r="I399" s="16">
        <f t="shared" si="58"/>
        <v>31.715027547716808</v>
      </c>
      <c r="J399" s="11">
        <v>0.99750000000000005</v>
      </c>
      <c r="K399" s="12">
        <f t="shared" si="53"/>
        <v>9.8676660659586853E-3</v>
      </c>
      <c r="L399" s="13">
        <v>1</v>
      </c>
      <c r="M399" s="16">
        <f t="shared" si="59"/>
        <v>22.365695701957502</v>
      </c>
    </row>
    <row r="400" spans="1:13" x14ac:dyDescent="0.2">
      <c r="A400">
        <v>398</v>
      </c>
      <c r="B400" s="11">
        <v>0.999</v>
      </c>
      <c r="C400" s="12">
        <f t="shared" si="56"/>
        <v>1.3839269666718609E-2</v>
      </c>
      <c r="D400" s="13">
        <f t="shared" si="54"/>
        <v>2.948210409375001</v>
      </c>
      <c r="E400" s="16">
        <f t="shared" si="57"/>
        <v>46.486017680810775</v>
      </c>
      <c r="F400" s="11">
        <v>0.999</v>
      </c>
      <c r="G400" s="12">
        <f t="shared" si="52"/>
        <v>1.292879139917134E-2</v>
      </c>
      <c r="H400" s="13">
        <f t="shared" si="55"/>
        <v>2.1441530250000009</v>
      </c>
      <c r="I400" s="16">
        <f t="shared" si="58"/>
        <v>31.742748854904935</v>
      </c>
      <c r="J400" s="11">
        <v>0.99750000000000005</v>
      </c>
      <c r="K400" s="12">
        <f t="shared" si="53"/>
        <v>9.8429969007937899E-3</v>
      </c>
      <c r="L400" s="13">
        <v>1</v>
      </c>
      <c r="M400" s="16">
        <f t="shared" si="59"/>
        <v>22.375538698858296</v>
      </c>
    </row>
    <row r="401" spans="1:13" x14ac:dyDescent="0.2">
      <c r="A401">
        <v>399</v>
      </c>
      <c r="B401" s="11">
        <v>0.999</v>
      </c>
      <c r="C401" s="12">
        <f t="shared" si="56"/>
        <v>1.3825430397051889E-2</v>
      </c>
      <c r="D401" s="13">
        <f t="shared" si="54"/>
        <v>2.948210409375001</v>
      </c>
      <c r="E401" s="16">
        <f t="shared" si="57"/>
        <v>46.526777958621452</v>
      </c>
      <c r="F401" s="11">
        <v>0.999</v>
      </c>
      <c r="G401" s="12">
        <f t="shared" si="52"/>
        <v>1.291586260777217E-2</v>
      </c>
      <c r="H401" s="13">
        <f t="shared" si="55"/>
        <v>2.1441530250000009</v>
      </c>
      <c r="I401" s="16">
        <f t="shared" si="58"/>
        <v>31.770442440785875</v>
      </c>
      <c r="J401" s="11">
        <v>0.99750000000000005</v>
      </c>
      <c r="K401" s="12">
        <f t="shared" si="53"/>
        <v>9.8183894085418066E-3</v>
      </c>
      <c r="L401" s="13">
        <v>1</v>
      </c>
      <c r="M401" s="16">
        <f t="shared" si="59"/>
        <v>22.385357088266836</v>
      </c>
    </row>
    <row r="402" spans="1:13" x14ac:dyDescent="0.2">
      <c r="A402">
        <v>400</v>
      </c>
      <c r="B402" s="11">
        <v>0.999</v>
      </c>
      <c r="C402" s="12">
        <f t="shared" si="56"/>
        <v>1.3811604966654838E-2</v>
      </c>
      <c r="D402" s="13">
        <f t="shared" si="54"/>
        <v>2.948210409375001</v>
      </c>
      <c r="E402" s="16">
        <f t="shared" si="57"/>
        <v>46.567497476154315</v>
      </c>
      <c r="F402" s="11">
        <v>0.999</v>
      </c>
      <c r="G402" s="12">
        <f t="shared" si="52"/>
        <v>1.2902946745164397E-2</v>
      </c>
      <c r="H402" s="13">
        <f t="shared" si="55"/>
        <v>2.1441530250000009</v>
      </c>
      <c r="I402" s="16">
        <f t="shared" si="58"/>
        <v>31.798108333080933</v>
      </c>
      <c r="J402" s="11">
        <v>0.99750000000000005</v>
      </c>
      <c r="K402" s="12">
        <f t="shared" si="53"/>
        <v>9.7938434350204519E-3</v>
      </c>
      <c r="L402" s="13">
        <v>1</v>
      </c>
      <c r="M402" s="16">
        <f t="shared" si="59"/>
        <v>22.395150931701856</v>
      </c>
    </row>
    <row r="403" spans="1:13" x14ac:dyDescent="0.2">
      <c r="A403">
        <v>401</v>
      </c>
      <c r="B403" s="11">
        <v>0.999</v>
      </c>
      <c r="C403" s="12">
        <f t="shared" si="56"/>
        <v>1.3797793361688182E-2</v>
      </c>
      <c r="D403" s="13">
        <f t="shared" si="54"/>
        <v>2.948210409375001</v>
      </c>
      <c r="E403" s="16">
        <f t="shared" si="57"/>
        <v>46.608176274169651</v>
      </c>
      <c r="F403" s="11">
        <v>0.999</v>
      </c>
      <c r="G403" s="12">
        <f t="shared" si="52"/>
        <v>1.2890043798419234E-2</v>
      </c>
      <c r="H403" s="13">
        <f t="shared" si="55"/>
        <v>2.1441530250000009</v>
      </c>
      <c r="I403" s="16">
        <f t="shared" si="58"/>
        <v>31.825746559483697</v>
      </c>
      <c r="J403" s="11">
        <v>0.99750000000000005</v>
      </c>
      <c r="K403" s="12">
        <f t="shared" si="53"/>
        <v>9.7693588264329018E-3</v>
      </c>
      <c r="L403" s="13">
        <v>1</v>
      </c>
      <c r="M403" s="16">
        <f t="shared" si="59"/>
        <v>22.404920290528288</v>
      </c>
    </row>
    <row r="404" spans="1:13" x14ac:dyDescent="0.2">
      <c r="A404">
        <v>402</v>
      </c>
      <c r="B404" s="11">
        <v>0.999</v>
      </c>
      <c r="C404" s="12">
        <f t="shared" si="56"/>
        <v>1.3783995568326494E-2</v>
      </c>
      <c r="D404" s="13">
        <f t="shared" si="54"/>
        <v>2.948210409375001</v>
      </c>
      <c r="E404" s="16">
        <f t="shared" si="57"/>
        <v>46.648814393386971</v>
      </c>
      <c r="F404" s="11">
        <v>0.999</v>
      </c>
      <c r="G404" s="12">
        <f t="shared" si="52"/>
        <v>1.2877153754620814E-2</v>
      </c>
      <c r="H404" s="13">
        <f t="shared" si="55"/>
        <v>2.1441530250000009</v>
      </c>
      <c r="I404" s="16">
        <f t="shared" si="58"/>
        <v>31.853357147660059</v>
      </c>
      <c r="J404" s="11">
        <v>0.99750000000000005</v>
      </c>
      <c r="K404" s="12">
        <f t="shared" si="53"/>
        <v>9.7449354293668196E-3</v>
      </c>
      <c r="L404" s="13">
        <v>1</v>
      </c>
      <c r="M404" s="16">
        <f t="shared" si="59"/>
        <v>22.414665225957656</v>
      </c>
    </row>
    <row r="405" spans="1:13" x14ac:dyDescent="0.2">
      <c r="A405">
        <v>403</v>
      </c>
      <c r="B405" s="11">
        <v>0.999</v>
      </c>
      <c r="C405" s="12">
        <f t="shared" si="56"/>
        <v>1.3770211572758166E-2</v>
      </c>
      <c r="D405" s="13">
        <f t="shared" si="54"/>
        <v>2.948210409375001</v>
      </c>
      <c r="E405" s="16">
        <f t="shared" si="57"/>
        <v>46.689411874485074</v>
      </c>
      <c r="F405" s="11">
        <v>0.999</v>
      </c>
      <c r="G405" s="12">
        <f t="shared" si="52"/>
        <v>1.2864276600866193E-2</v>
      </c>
      <c r="H405" s="13">
        <f t="shared" si="55"/>
        <v>2.1441530250000009</v>
      </c>
      <c r="I405" s="16">
        <f t="shared" si="58"/>
        <v>31.880940125248244</v>
      </c>
      <c r="J405" s="11">
        <v>0.99750000000000005</v>
      </c>
      <c r="K405" s="12">
        <f t="shared" si="53"/>
        <v>9.7205730907934038E-3</v>
      </c>
      <c r="L405" s="13">
        <v>1</v>
      </c>
      <c r="M405" s="16">
        <f t="shared" si="59"/>
        <v>22.424385799048448</v>
      </c>
    </row>
    <row r="406" spans="1:13" x14ac:dyDescent="0.2">
      <c r="A406">
        <v>404</v>
      </c>
      <c r="B406" s="11">
        <v>0.999</v>
      </c>
      <c r="C406" s="12">
        <f t="shared" si="56"/>
        <v>1.3756441361185409E-2</v>
      </c>
      <c r="D406" s="13">
        <f t="shared" si="54"/>
        <v>2.948210409375001</v>
      </c>
      <c r="E406" s="16">
        <f t="shared" si="57"/>
        <v>46.729968758102075</v>
      </c>
      <c r="F406" s="11">
        <v>0.999</v>
      </c>
      <c r="G406" s="12">
        <f t="shared" si="52"/>
        <v>1.2851412324265326E-2</v>
      </c>
      <c r="H406" s="13">
        <f t="shared" si="55"/>
        <v>2.1441530250000009</v>
      </c>
      <c r="I406" s="16">
        <f t="shared" si="58"/>
        <v>31.908495519858839</v>
      </c>
      <c r="J406" s="11">
        <v>0.99750000000000005</v>
      </c>
      <c r="K406" s="12">
        <f t="shared" si="53"/>
        <v>9.6962716580664202E-3</v>
      </c>
      <c r="L406" s="13">
        <v>1</v>
      </c>
      <c r="M406" s="16">
        <f t="shared" si="59"/>
        <v>22.434082070706513</v>
      </c>
    </row>
    <row r="407" spans="1:13" x14ac:dyDescent="0.2">
      <c r="A407">
        <v>405</v>
      </c>
      <c r="B407" s="11">
        <v>0.999</v>
      </c>
      <c r="C407" s="12">
        <f t="shared" si="56"/>
        <v>1.3742684919824224E-2</v>
      </c>
      <c r="D407" s="13">
        <f t="shared" si="54"/>
        <v>2.948210409375001</v>
      </c>
      <c r="E407" s="16">
        <f t="shared" si="57"/>
        <v>46.770485084835464</v>
      </c>
      <c r="F407" s="11">
        <v>0.999</v>
      </c>
      <c r="G407" s="12">
        <f t="shared" si="52"/>
        <v>1.2838560911941061E-2</v>
      </c>
      <c r="H407" s="13">
        <f t="shared" si="55"/>
        <v>2.1441530250000009</v>
      </c>
      <c r="I407" s="16">
        <f t="shared" si="58"/>
        <v>31.936023359074824</v>
      </c>
      <c r="J407" s="11">
        <v>0.99750000000000005</v>
      </c>
      <c r="K407" s="12">
        <f t="shared" si="53"/>
        <v>9.6720309789212547E-3</v>
      </c>
      <c r="L407" s="13">
        <v>1</v>
      </c>
      <c r="M407" s="16">
        <f t="shared" si="59"/>
        <v>22.443754101685435</v>
      </c>
    </row>
    <row r="408" spans="1:13" x14ac:dyDescent="0.2">
      <c r="A408">
        <v>406</v>
      </c>
      <c r="B408" s="11">
        <v>0.999</v>
      </c>
      <c r="C408" s="12">
        <f t="shared" si="56"/>
        <v>1.3728942234904399E-2</v>
      </c>
      <c r="D408" s="13">
        <f t="shared" si="54"/>
        <v>2.948210409375001</v>
      </c>
      <c r="E408" s="16">
        <f t="shared" si="57"/>
        <v>46.810960895242118</v>
      </c>
      <c r="F408" s="11">
        <v>0.999</v>
      </c>
      <c r="G408" s="12">
        <f t="shared" si="52"/>
        <v>1.282572235102912E-2</v>
      </c>
      <c r="H408" s="13">
        <f t="shared" si="55"/>
        <v>2.1441530250000009</v>
      </c>
      <c r="I408" s="16">
        <f t="shared" si="58"/>
        <v>31.963523670451593</v>
      </c>
      <c r="J408" s="11">
        <v>0.99750000000000005</v>
      </c>
      <c r="K408" s="12">
        <f t="shared" si="53"/>
        <v>9.6478509014739523E-3</v>
      </c>
      <c r="L408" s="13">
        <v>1</v>
      </c>
      <c r="M408" s="16">
        <f t="shared" si="59"/>
        <v>22.453401952586908</v>
      </c>
    </row>
    <row r="409" spans="1:13" x14ac:dyDescent="0.2">
      <c r="A409">
        <v>407</v>
      </c>
      <c r="B409" s="11">
        <v>0.999</v>
      </c>
      <c r="C409" s="12">
        <f t="shared" si="56"/>
        <v>1.3715213292669495E-2</v>
      </c>
      <c r="D409" s="13">
        <f t="shared" si="54"/>
        <v>2.948210409375001</v>
      </c>
      <c r="E409" s="16">
        <f t="shared" si="57"/>
        <v>46.851396229838365</v>
      </c>
      <c r="F409" s="11">
        <v>0.999</v>
      </c>
      <c r="G409" s="12">
        <f t="shared" si="52"/>
        <v>1.2812896628678091E-2</v>
      </c>
      <c r="H409" s="13">
        <f t="shared" si="55"/>
        <v>2.1441530250000009</v>
      </c>
      <c r="I409" s="16">
        <f t="shared" si="58"/>
        <v>31.990996481516987</v>
      </c>
      <c r="J409" s="11">
        <v>0.99750000000000005</v>
      </c>
      <c r="K409" s="12">
        <f t="shared" si="53"/>
        <v>9.623731274220268E-3</v>
      </c>
      <c r="L409" s="13">
        <v>1</v>
      </c>
      <c r="M409" s="16">
        <f t="shared" si="59"/>
        <v>22.46302568386113</v>
      </c>
    </row>
    <row r="410" spans="1:13" x14ac:dyDescent="0.2">
      <c r="A410">
        <v>408</v>
      </c>
      <c r="B410" s="11">
        <v>0.999</v>
      </c>
      <c r="C410" s="12">
        <f t="shared" si="56"/>
        <v>1.3701498079376826E-2</v>
      </c>
      <c r="D410" s="13">
        <f t="shared" si="54"/>
        <v>2.948210409375001</v>
      </c>
      <c r="E410" s="16">
        <f t="shared" si="57"/>
        <v>46.891791129100014</v>
      </c>
      <c r="F410" s="11">
        <v>0.999</v>
      </c>
      <c r="G410" s="12">
        <f t="shared" si="52"/>
        <v>1.2800083732049413E-2</v>
      </c>
      <c r="H410" s="13">
        <f t="shared" si="55"/>
        <v>2.1441530250000009</v>
      </c>
      <c r="I410" s="16">
        <f t="shared" si="58"/>
        <v>32.018441819771311</v>
      </c>
      <c r="J410" s="11">
        <v>0.99750000000000005</v>
      </c>
      <c r="K410" s="12">
        <f t="shared" si="53"/>
        <v>9.5996719460347182E-3</v>
      </c>
      <c r="L410" s="13">
        <v>1</v>
      </c>
      <c r="M410" s="16">
        <f t="shared" si="59"/>
        <v>22.472625355807164</v>
      </c>
    </row>
    <row r="411" spans="1:13" x14ac:dyDescent="0.2">
      <c r="A411">
        <v>409</v>
      </c>
      <c r="B411" s="11">
        <v>0.999</v>
      </c>
      <c r="C411" s="12">
        <f t="shared" si="56"/>
        <v>1.368779658129745E-2</v>
      </c>
      <c r="D411" s="13">
        <f t="shared" si="54"/>
        <v>2.948210409375001</v>
      </c>
      <c r="E411" s="16">
        <f t="shared" si="57"/>
        <v>46.932145633462405</v>
      </c>
      <c r="F411" s="11">
        <v>0.999</v>
      </c>
      <c r="G411" s="12">
        <f t="shared" si="52"/>
        <v>1.2787283648317363E-2</v>
      </c>
      <c r="H411" s="13">
        <f t="shared" si="55"/>
        <v>2.1441530250000009</v>
      </c>
      <c r="I411" s="16">
        <f t="shared" si="58"/>
        <v>32.045859712687381</v>
      </c>
      <c r="J411" s="11">
        <v>0.99750000000000005</v>
      </c>
      <c r="K411" s="12">
        <f t="shared" si="53"/>
        <v>9.5756727661696316E-3</v>
      </c>
      <c r="L411" s="13">
        <v>1</v>
      </c>
      <c r="M411" s="16">
        <f t="shared" si="59"/>
        <v>22.482201028573332</v>
      </c>
    </row>
    <row r="412" spans="1:13" x14ac:dyDescent="0.2">
      <c r="A412">
        <v>410</v>
      </c>
      <c r="B412" s="11">
        <v>0.999</v>
      </c>
      <c r="C412" s="12">
        <f t="shared" si="56"/>
        <v>1.3674108784716152E-2</v>
      </c>
      <c r="D412" s="13">
        <f t="shared" si="54"/>
        <v>2.948210409375001</v>
      </c>
      <c r="E412" s="16">
        <f t="shared" si="57"/>
        <v>46.972459783320431</v>
      </c>
      <c r="F412" s="11">
        <v>0.999</v>
      </c>
      <c r="G412" s="12">
        <f t="shared" si="52"/>
        <v>1.2774496364669046E-2</v>
      </c>
      <c r="H412" s="13">
        <f t="shared" si="55"/>
        <v>2.1441530250000009</v>
      </c>
      <c r="I412" s="16">
        <f t="shared" si="58"/>
        <v>32.073250187710535</v>
      </c>
      <c r="J412" s="11">
        <v>0.99750000000000005</v>
      </c>
      <c r="K412" s="12">
        <f t="shared" si="53"/>
        <v>9.5517335842542073E-3</v>
      </c>
      <c r="L412" s="13">
        <v>1</v>
      </c>
      <c r="M412" s="16">
        <f t="shared" si="59"/>
        <v>22.491752762157585</v>
      </c>
    </row>
    <row r="413" spans="1:13" x14ac:dyDescent="0.2">
      <c r="A413">
        <v>411</v>
      </c>
      <c r="B413" s="11">
        <v>0.999</v>
      </c>
      <c r="C413" s="12">
        <f t="shared" si="56"/>
        <v>1.3660434675931437E-2</v>
      </c>
      <c r="D413" s="13">
        <f t="shared" si="54"/>
        <v>2.948210409375001</v>
      </c>
      <c r="E413" s="16">
        <f t="shared" si="57"/>
        <v>47.012733619028602</v>
      </c>
      <c r="F413" s="11">
        <v>0.999</v>
      </c>
      <c r="G413" s="12">
        <f t="shared" ref="G413:G476" si="60">F413*G412</f>
        <v>1.2761721868304378E-2</v>
      </c>
      <c r="H413" s="13">
        <f t="shared" si="55"/>
        <v>2.1441530250000009</v>
      </c>
      <c r="I413" s="16">
        <f t="shared" si="58"/>
        <v>32.10061327225867</v>
      </c>
      <c r="J413" s="11">
        <v>0.99750000000000005</v>
      </c>
      <c r="K413" s="12">
        <f t="shared" ref="K413:K476" si="61">J413*K412</f>
        <v>9.5278542502935729E-3</v>
      </c>
      <c r="L413" s="13">
        <v>1</v>
      </c>
      <c r="M413" s="16">
        <f t="shared" si="59"/>
        <v>22.501280616407879</v>
      </c>
    </row>
    <row r="414" spans="1:13" x14ac:dyDescent="0.2">
      <c r="A414">
        <v>412</v>
      </c>
      <c r="B414" s="11">
        <v>0.999</v>
      </c>
      <c r="C414" s="12">
        <f t="shared" si="56"/>
        <v>1.3646774241255506E-2</v>
      </c>
      <c r="D414" s="13">
        <f t="shared" si="54"/>
        <v>2.948210409375001</v>
      </c>
      <c r="E414" s="16">
        <f t="shared" si="57"/>
        <v>47.052967180901064</v>
      </c>
      <c r="F414" s="11">
        <v>0.999</v>
      </c>
      <c r="G414" s="12">
        <f t="shared" si="60"/>
        <v>1.2748960146436073E-2</v>
      </c>
      <c r="H414" s="13">
        <f t="shared" si="55"/>
        <v>2.1441530250000009</v>
      </c>
      <c r="I414" s="16">
        <f t="shared" si="58"/>
        <v>32.127948993722256</v>
      </c>
      <c r="J414" s="11">
        <v>0.99750000000000005</v>
      </c>
      <c r="K414" s="12">
        <f t="shared" si="61"/>
        <v>9.5040346146678389E-3</v>
      </c>
      <c r="L414" s="13">
        <v>1</v>
      </c>
      <c r="M414" s="16">
        <f t="shared" si="59"/>
        <v>22.510784651022547</v>
      </c>
    </row>
    <row r="415" spans="1:13" x14ac:dyDescent="0.2">
      <c r="A415">
        <v>413</v>
      </c>
      <c r="B415" s="11">
        <v>0.999</v>
      </c>
      <c r="C415" s="12">
        <f t="shared" si="56"/>
        <v>1.363312746701425E-2</v>
      </c>
      <c r="D415" s="13">
        <f t="shared" si="54"/>
        <v>2.948210409375001</v>
      </c>
      <c r="E415" s="16">
        <f t="shared" si="57"/>
        <v>47.09316050921165</v>
      </c>
      <c r="F415" s="11">
        <v>0.999</v>
      </c>
      <c r="G415" s="12">
        <f t="shared" si="60"/>
        <v>1.2736211186289637E-2</v>
      </c>
      <c r="H415" s="13">
        <f t="shared" si="55"/>
        <v>2.1441530250000009</v>
      </c>
      <c r="I415" s="16">
        <f t="shared" si="58"/>
        <v>32.155257379464381</v>
      </c>
      <c r="J415" s="11">
        <v>0.99750000000000005</v>
      </c>
      <c r="K415" s="12">
        <f t="shared" si="61"/>
        <v>9.4802745281311693E-3</v>
      </c>
      <c r="L415" s="13">
        <v>1</v>
      </c>
      <c r="M415" s="16">
        <f t="shared" si="59"/>
        <v>22.520264925550677</v>
      </c>
    </row>
    <row r="416" spans="1:13" x14ac:dyDescent="0.2">
      <c r="A416">
        <v>414</v>
      </c>
      <c r="B416" s="11">
        <v>0.999</v>
      </c>
      <c r="C416" s="12">
        <f t="shared" si="56"/>
        <v>1.3619494339547235E-2</v>
      </c>
      <c r="D416" s="13">
        <f t="shared" si="54"/>
        <v>2.948210409375001</v>
      </c>
      <c r="E416" s="16">
        <f t="shared" si="57"/>
        <v>47.133313644193926</v>
      </c>
      <c r="F416" s="11">
        <v>0.999</v>
      </c>
      <c r="G416" s="12">
        <f t="shared" si="60"/>
        <v>1.2723474975103347E-2</v>
      </c>
      <c r="H416" s="13">
        <f t="shared" si="55"/>
        <v>2.1441530250000009</v>
      </c>
      <c r="I416" s="16">
        <f t="shared" si="58"/>
        <v>32.182538456820758</v>
      </c>
      <c r="J416" s="11">
        <v>0.99750000000000005</v>
      </c>
      <c r="K416" s="12">
        <f t="shared" si="61"/>
        <v>9.4565738418108426E-3</v>
      </c>
      <c r="L416" s="13">
        <v>1</v>
      </c>
      <c r="M416" s="16">
        <f t="shared" si="59"/>
        <v>22.529721499392487</v>
      </c>
    </row>
    <row r="417" spans="1:13" x14ac:dyDescent="0.2">
      <c r="A417">
        <v>415</v>
      </c>
      <c r="B417" s="11">
        <v>0.999</v>
      </c>
      <c r="C417" s="12">
        <f t="shared" si="56"/>
        <v>1.3605874845207687E-2</v>
      </c>
      <c r="D417" s="13">
        <f t="shared" si="54"/>
        <v>2.948210409375001</v>
      </c>
      <c r="E417" s="16">
        <f t="shared" si="57"/>
        <v>47.17342662604122</v>
      </c>
      <c r="F417" s="11">
        <v>0.999</v>
      </c>
      <c r="G417" s="12">
        <f t="shared" si="60"/>
        <v>1.2710751500128244E-2</v>
      </c>
      <c r="H417" s="13">
        <f t="shared" si="55"/>
        <v>2.1441530250000009</v>
      </c>
      <c r="I417" s="16">
        <f t="shared" si="58"/>
        <v>32.209792253099785</v>
      </c>
      <c r="J417" s="11">
        <v>0.99750000000000005</v>
      </c>
      <c r="K417" s="12">
        <f t="shared" si="61"/>
        <v>9.4329324072063153E-3</v>
      </c>
      <c r="L417" s="13">
        <v>1</v>
      </c>
      <c r="M417" s="16">
        <f t="shared" si="59"/>
        <v>22.539154431799695</v>
      </c>
    </row>
    <row r="418" spans="1:13" x14ac:dyDescent="0.2">
      <c r="A418">
        <v>416</v>
      </c>
      <c r="B418" s="11">
        <v>0.999</v>
      </c>
      <c r="C418" s="12">
        <f t="shared" si="56"/>
        <v>1.3592268970362479E-2</v>
      </c>
      <c r="D418" s="13">
        <f t="shared" si="54"/>
        <v>2.948210409375001</v>
      </c>
      <c r="E418" s="16">
        <f t="shared" si="57"/>
        <v>47.213499494906671</v>
      </c>
      <c r="F418" s="11">
        <v>0.999</v>
      </c>
      <c r="G418" s="12">
        <f t="shared" si="60"/>
        <v>1.2698040748628115E-2</v>
      </c>
      <c r="H418" s="13">
        <f t="shared" si="55"/>
        <v>2.1441530250000009</v>
      </c>
      <c r="I418" s="16">
        <f t="shared" si="58"/>
        <v>32.237018795582529</v>
      </c>
      <c r="J418" s="11">
        <v>0.99750000000000005</v>
      </c>
      <c r="K418" s="12">
        <f t="shared" si="61"/>
        <v>9.4093500761883008E-3</v>
      </c>
      <c r="L418" s="13">
        <v>1</v>
      </c>
      <c r="M418" s="16">
        <f t="shared" si="59"/>
        <v>22.548563781875885</v>
      </c>
    </row>
    <row r="419" spans="1:13" x14ac:dyDescent="0.2">
      <c r="A419">
        <v>417</v>
      </c>
      <c r="B419" s="11">
        <v>0.999</v>
      </c>
      <c r="C419" s="12">
        <f t="shared" si="56"/>
        <v>1.3578676701392116E-2</v>
      </c>
      <c r="D419" s="13">
        <f t="shared" ref="D419:D482" si="62">D418</f>
        <v>2.948210409375001</v>
      </c>
      <c r="E419" s="16">
        <f t="shared" si="57"/>
        <v>47.253532290903252</v>
      </c>
      <c r="F419" s="11">
        <v>0.999</v>
      </c>
      <c r="G419" s="12">
        <f t="shared" si="60"/>
        <v>1.2685342707879486E-2</v>
      </c>
      <c r="H419" s="13">
        <f t="shared" ref="H419:H482" si="63">H418</f>
        <v>2.1441530250000009</v>
      </c>
      <c r="I419" s="16">
        <f t="shared" si="58"/>
        <v>32.264218111522787</v>
      </c>
      <c r="J419" s="11">
        <v>0.99750000000000005</v>
      </c>
      <c r="K419" s="12">
        <f t="shared" si="61"/>
        <v>9.3858267009978309E-3</v>
      </c>
      <c r="L419" s="13">
        <v>1</v>
      </c>
      <c r="M419" s="16">
        <f t="shared" si="59"/>
        <v>22.557949608576884</v>
      </c>
    </row>
    <row r="420" spans="1:13" x14ac:dyDescent="0.2">
      <c r="A420">
        <v>418</v>
      </c>
      <c r="B420" s="11">
        <v>0.999</v>
      </c>
      <c r="C420" s="12">
        <f t="shared" si="56"/>
        <v>1.3565098024690725E-2</v>
      </c>
      <c r="D420" s="13">
        <f t="shared" si="62"/>
        <v>2.948210409375001</v>
      </c>
      <c r="E420" s="16">
        <f t="shared" si="57"/>
        <v>47.293525054103839</v>
      </c>
      <c r="F420" s="11">
        <v>0.999</v>
      </c>
      <c r="G420" s="12">
        <f t="shared" si="60"/>
        <v>1.2672657365171607E-2</v>
      </c>
      <c r="H420" s="13">
        <f t="shared" si="63"/>
        <v>2.1441530250000009</v>
      </c>
      <c r="I420" s="16">
        <f t="shared" si="58"/>
        <v>32.291390228147108</v>
      </c>
      <c r="J420" s="11">
        <v>0.99750000000000005</v>
      </c>
      <c r="K420" s="12">
        <f t="shared" si="61"/>
        <v>9.3623621342453361E-3</v>
      </c>
      <c r="L420" s="13">
        <v>1</v>
      </c>
      <c r="M420" s="16">
        <f t="shared" si="59"/>
        <v>22.567311970711128</v>
      </c>
    </row>
    <row r="421" spans="1:13" x14ac:dyDescent="0.2">
      <c r="A421">
        <v>419</v>
      </c>
      <c r="B421" s="11">
        <v>0.999</v>
      </c>
      <c r="C421" s="12">
        <f t="shared" si="56"/>
        <v>1.3551532926666034E-2</v>
      </c>
      <c r="D421" s="13">
        <f t="shared" si="62"/>
        <v>2.948210409375001</v>
      </c>
      <c r="E421" s="16">
        <f t="shared" si="57"/>
        <v>47.333477824541227</v>
      </c>
      <c r="F421" s="11">
        <v>0.999</v>
      </c>
      <c r="G421" s="12">
        <f t="shared" si="60"/>
        <v>1.2659984707806436E-2</v>
      </c>
      <c r="H421" s="13">
        <f t="shared" si="63"/>
        <v>2.1441530250000009</v>
      </c>
      <c r="I421" s="16">
        <f t="shared" si="58"/>
        <v>32.318535172654805</v>
      </c>
      <c r="J421" s="11">
        <v>0.99750000000000005</v>
      </c>
      <c r="K421" s="12">
        <f t="shared" si="61"/>
        <v>9.3389562289097235E-3</v>
      </c>
      <c r="L421" s="13">
        <v>1</v>
      </c>
      <c r="M421" s="16">
        <f t="shared" si="59"/>
        <v>22.576650926940037</v>
      </c>
    </row>
    <row r="422" spans="1:13" x14ac:dyDescent="0.2">
      <c r="A422">
        <v>420</v>
      </c>
      <c r="B422" s="11">
        <v>0.999</v>
      </c>
      <c r="C422" s="12">
        <f t="shared" si="56"/>
        <v>1.3537981393739367E-2</v>
      </c>
      <c r="D422" s="13">
        <f t="shared" si="62"/>
        <v>2.948210409375001</v>
      </c>
      <c r="E422" s="16">
        <f t="shared" si="57"/>
        <v>47.373390642208172</v>
      </c>
      <c r="F422" s="11">
        <v>0.999</v>
      </c>
      <c r="G422" s="12">
        <f t="shared" si="60"/>
        <v>1.2647324723098629E-2</v>
      </c>
      <c r="H422" s="13">
        <f t="shared" si="63"/>
        <v>2.1441530250000009</v>
      </c>
      <c r="I422" s="16">
        <f t="shared" si="58"/>
        <v>32.345652972217991</v>
      </c>
      <c r="J422" s="11">
        <v>0.99750000000000005</v>
      </c>
      <c r="K422" s="12">
        <f t="shared" si="61"/>
        <v>9.3156088383374493E-3</v>
      </c>
      <c r="L422" s="13">
        <v>1</v>
      </c>
      <c r="M422" s="16">
        <f t="shared" si="59"/>
        <v>22.585966535778375</v>
      </c>
    </row>
    <row r="423" spans="1:13" x14ac:dyDescent="0.2">
      <c r="A423">
        <v>421</v>
      </c>
      <c r="B423" s="11">
        <v>0.999</v>
      </c>
      <c r="C423" s="12">
        <f t="shared" si="56"/>
        <v>1.3524443412345627E-2</v>
      </c>
      <c r="D423" s="13">
        <f t="shared" si="62"/>
        <v>2.948210409375001</v>
      </c>
      <c r="E423" s="16">
        <f t="shared" si="57"/>
        <v>47.413263547057454</v>
      </c>
      <c r="F423" s="11">
        <v>0.999</v>
      </c>
      <c r="G423" s="12">
        <f t="shared" si="60"/>
        <v>1.2634677398375531E-2</v>
      </c>
      <c r="H423" s="13">
        <f t="shared" si="63"/>
        <v>2.1441530250000009</v>
      </c>
      <c r="I423" s="16">
        <f t="shared" si="58"/>
        <v>32.372743653981615</v>
      </c>
      <c r="J423" s="11">
        <v>0.99750000000000005</v>
      </c>
      <c r="K423" s="12">
        <f t="shared" si="61"/>
        <v>9.2923198162416058E-3</v>
      </c>
      <c r="L423" s="13">
        <v>1</v>
      </c>
      <c r="M423" s="16">
        <f t="shared" si="59"/>
        <v>22.595258855594619</v>
      </c>
    </row>
    <row r="424" spans="1:13" x14ac:dyDescent="0.2">
      <c r="A424">
        <v>422</v>
      </c>
      <c r="B424" s="11">
        <v>0.999</v>
      </c>
      <c r="C424" s="12">
        <f t="shared" si="56"/>
        <v>1.3510918968933281E-2</v>
      </c>
      <c r="D424" s="13">
        <f t="shared" si="62"/>
        <v>2.948210409375001</v>
      </c>
      <c r="E424" s="16">
        <f t="shared" si="57"/>
        <v>47.453096579001887</v>
      </c>
      <c r="F424" s="11">
        <v>0.999</v>
      </c>
      <c r="G424" s="12">
        <f t="shared" si="60"/>
        <v>1.2622042720977155E-2</v>
      </c>
      <c r="H424" s="13">
        <f t="shared" si="63"/>
        <v>2.1441530250000009</v>
      </c>
      <c r="I424" s="16">
        <f t="shared" si="58"/>
        <v>32.399807245063478</v>
      </c>
      <c r="J424" s="11">
        <v>0.99750000000000005</v>
      </c>
      <c r="K424" s="12">
        <f t="shared" si="61"/>
        <v>9.2690890167010029E-3</v>
      </c>
      <c r="L424" s="13">
        <v>1</v>
      </c>
      <c r="M424" s="16">
        <f t="shared" si="59"/>
        <v>22.60452794461132</v>
      </c>
    </row>
    <row r="425" spans="1:13" x14ac:dyDescent="0.2">
      <c r="A425">
        <v>423</v>
      </c>
      <c r="B425" s="11">
        <v>0.999</v>
      </c>
      <c r="C425" s="12">
        <f t="shared" si="56"/>
        <v>1.3497408049964348E-2</v>
      </c>
      <c r="D425" s="13">
        <f t="shared" si="62"/>
        <v>2.948210409375001</v>
      </c>
      <c r="E425" s="16">
        <f t="shared" si="57"/>
        <v>47.492889777914371</v>
      </c>
      <c r="F425" s="11">
        <v>0.999</v>
      </c>
      <c r="G425" s="12">
        <f t="shared" si="60"/>
        <v>1.2609420678256178E-2</v>
      </c>
      <c r="H425" s="13">
        <f t="shared" si="63"/>
        <v>2.1441530250000009</v>
      </c>
      <c r="I425" s="16">
        <f t="shared" si="58"/>
        <v>32.426843772554257</v>
      </c>
      <c r="J425" s="11">
        <v>0.99750000000000005</v>
      </c>
      <c r="K425" s="12">
        <f t="shared" si="61"/>
        <v>9.2459162941592506E-3</v>
      </c>
      <c r="L425" s="13">
        <v>1</v>
      </c>
      <c r="M425" s="16">
        <f t="shared" si="59"/>
        <v>22.613773860905479</v>
      </c>
    </row>
    <row r="426" spans="1:13" x14ac:dyDescent="0.2">
      <c r="A426">
        <v>424</v>
      </c>
      <c r="B426" s="11">
        <v>0.999</v>
      </c>
      <c r="C426" s="12">
        <f t="shared" si="56"/>
        <v>1.3483910641914383E-2</v>
      </c>
      <c r="D426" s="13">
        <f t="shared" si="62"/>
        <v>2.948210409375001</v>
      </c>
      <c r="E426" s="16">
        <f t="shared" si="57"/>
        <v>47.532643183627947</v>
      </c>
      <c r="F426" s="11">
        <v>0.999</v>
      </c>
      <c r="G426" s="12">
        <f t="shared" si="60"/>
        <v>1.2596811257577922E-2</v>
      </c>
      <c r="H426" s="13">
        <f t="shared" si="63"/>
        <v>2.1441530250000009</v>
      </c>
      <c r="I426" s="16">
        <f t="shared" si="58"/>
        <v>32.453853263517544</v>
      </c>
      <c r="J426" s="11">
        <v>0.99750000000000005</v>
      </c>
      <c r="K426" s="12">
        <f t="shared" si="61"/>
        <v>9.2228015034238522E-3</v>
      </c>
      <c r="L426" s="13">
        <v>1</v>
      </c>
      <c r="M426" s="16">
        <f t="shared" si="59"/>
        <v>22.622996662408902</v>
      </c>
    </row>
    <row r="427" spans="1:13" x14ac:dyDescent="0.2">
      <c r="A427">
        <v>425</v>
      </c>
      <c r="B427" s="11">
        <v>0.999</v>
      </c>
      <c r="C427" s="12">
        <f t="shared" si="56"/>
        <v>1.3470426731272469E-2</v>
      </c>
      <c r="D427" s="13">
        <f t="shared" si="62"/>
        <v>2.948210409375001</v>
      </c>
      <c r="E427" s="16">
        <f t="shared" si="57"/>
        <v>47.572356835935807</v>
      </c>
      <c r="F427" s="11">
        <v>0.999</v>
      </c>
      <c r="G427" s="12">
        <f t="shared" si="60"/>
        <v>1.2584214446320343E-2</v>
      </c>
      <c r="H427" s="13">
        <f t="shared" si="63"/>
        <v>2.1441530250000009</v>
      </c>
      <c r="I427" s="16">
        <f t="shared" si="58"/>
        <v>32.480835744989868</v>
      </c>
      <c r="J427" s="11">
        <v>0.99750000000000005</v>
      </c>
      <c r="K427" s="12">
        <f t="shared" si="61"/>
        <v>9.1997444996652928E-3</v>
      </c>
      <c r="L427" s="13">
        <v>1</v>
      </c>
      <c r="M427" s="16">
        <f t="shared" si="59"/>
        <v>22.632196406908566</v>
      </c>
    </row>
    <row r="428" spans="1:13" x14ac:dyDescent="0.2">
      <c r="A428">
        <v>426</v>
      </c>
      <c r="B428" s="11">
        <v>0.999</v>
      </c>
      <c r="C428" s="12">
        <f t="shared" si="56"/>
        <v>1.3456956304541197E-2</v>
      </c>
      <c r="D428" s="13">
        <f t="shared" si="62"/>
        <v>2.948210409375001</v>
      </c>
      <c r="E428" s="16">
        <f t="shared" si="57"/>
        <v>47.612030774591361</v>
      </c>
      <c r="F428" s="11">
        <v>0.999</v>
      </c>
      <c r="G428" s="12">
        <f t="shared" si="60"/>
        <v>1.2571630231874024E-2</v>
      </c>
      <c r="H428" s="13">
        <f t="shared" si="63"/>
        <v>2.1441530250000009</v>
      </c>
      <c r="I428" s="16">
        <f t="shared" si="58"/>
        <v>32.507791243980719</v>
      </c>
      <c r="J428" s="11">
        <v>0.99750000000000005</v>
      </c>
      <c r="K428" s="12">
        <f t="shared" si="61"/>
        <v>9.1767451384161293E-3</v>
      </c>
      <c r="L428" s="13">
        <v>1</v>
      </c>
      <c r="M428" s="16">
        <f t="shared" si="59"/>
        <v>22.641373152046981</v>
      </c>
    </row>
    <row r="429" spans="1:13" x14ac:dyDescent="0.2">
      <c r="A429">
        <v>427</v>
      </c>
      <c r="B429" s="11">
        <v>0.999</v>
      </c>
      <c r="C429" s="12">
        <f t="shared" si="56"/>
        <v>1.3443499348236656E-2</v>
      </c>
      <c r="D429" s="13">
        <f t="shared" si="62"/>
        <v>2.948210409375001</v>
      </c>
      <c r="E429" s="16">
        <f t="shared" si="57"/>
        <v>47.651665039308256</v>
      </c>
      <c r="F429" s="11">
        <v>0.999</v>
      </c>
      <c r="G429" s="12">
        <f t="shared" si="60"/>
        <v>1.2559058601642149E-2</v>
      </c>
      <c r="H429" s="13">
        <f t="shared" si="63"/>
        <v>2.1441530250000009</v>
      </c>
      <c r="I429" s="16">
        <f t="shared" si="58"/>
        <v>32.534719787472582</v>
      </c>
      <c r="J429" s="11">
        <v>0.99750000000000005</v>
      </c>
      <c r="K429" s="12">
        <f t="shared" si="61"/>
        <v>9.1538032755700896E-3</v>
      </c>
      <c r="L429" s="13">
        <v>1</v>
      </c>
      <c r="M429" s="16">
        <f t="shared" si="59"/>
        <v>22.650526955322551</v>
      </c>
    </row>
    <row r="430" spans="1:13" x14ac:dyDescent="0.2">
      <c r="A430">
        <v>428</v>
      </c>
      <c r="B430" s="11">
        <v>0.999</v>
      </c>
      <c r="C430" s="12">
        <f t="shared" si="56"/>
        <v>1.3430055848888419E-2</v>
      </c>
      <c r="D430" s="13">
        <f t="shared" si="62"/>
        <v>2.948210409375001</v>
      </c>
      <c r="E430" s="16">
        <f t="shared" si="57"/>
        <v>47.691259669760434</v>
      </c>
      <c r="F430" s="11">
        <v>0.999</v>
      </c>
      <c r="G430" s="12">
        <f t="shared" si="60"/>
        <v>1.2546499543040508E-2</v>
      </c>
      <c r="H430" s="13">
        <f t="shared" si="63"/>
        <v>2.1441530250000009</v>
      </c>
      <c r="I430" s="16">
        <f t="shared" si="58"/>
        <v>32.561621402420954</v>
      </c>
      <c r="J430" s="11">
        <v>0.99750000000000005</v>
      </c>
      <c r="K430" s="12">
        <f t="shared" si="61"/>
        <v>9.1309187673811656E-3</v>
      </c>
      <c r="L430" s="13">
        <v>1</v>
      </c>
      <c r="M430" s="16">
        <f t="shared" si="59"/>
        <v>22.659657874089934</v>
      </c>
    </row>
    <row r="431" spans="1:13" x14ac:dyDescent="0.2">
      <c r="A431">
        <v>429</v>
      </c>
      <c r="B431" s="11">
        <v>0.999</v>
      </c>
      <c r="C431" s="12">
        <f t="shared" si="56"/>
        <v>1.3416625793039531E-2</v>
      </c>
      <c r="D431" s="13">
        <f t="shared" si="62"/>
        <v>2.948210409375001</v>
      </c>
      <c r="E431" s="16">
        <f t="shared" si="57"/>
        <v>47.730814705582162</v>
      </c>
      <c r="F431" s="11">
        <v>0.999</v>
      </c>
      <c r="G431" s="12">
        <f t="shared" si="60"/>
        <v>1.2533953043497467E-2</v>
      </c>
      <c r="H431" s="13">
        <f t="shared" si="63"/>
        <v>2.1441530250000009</v>
      </c>
      <c r="I431" s="16">
        <f t="shared" si="58"/>
        <v>32.588496115754374</v>
      </c>
      <c r="J431" s="11">
        <v>0.99750000000000005</v>
      </c>
      <c r="K431" s="12">
        <f t="shared" si="61"/>
        <v>9.1080914704627126E-3</v>
      </c>
      <c r="L431" s="13">
        <v>1</v>
      </c>
      <c r="M431" s="16">
        <f t="shared" si="59"/>
        <v>22.668765965560397</v>
      </c>
    </row>
    <row r="432" spans="1:13" x14ac:dyDescent="0.2">
      <c r="A432">
        <v>430</v>
      </c>
      <c r="B432" s="11">
        <v>0.999</v>
      </c>
      <c r="C432" s="12">
        <f t="shared" si="56"/>
        <v>1.3403209167246492E-2</v>
      </c>
      <c r="D432" s="13">
        <f t="shared" si="62"/>
        <v>2.948210409375001</v>
      </c>
      <c r="E432" s="16">
        <f t="shared" si="57"/>
        <v>47.770330186368071</v>
      </c>
      <c r="F432" s="11">
        <v>0.999</v>
      </c>
      <c r="G432" s="12">
        <f t="shared" si="60"/>
        <v>1.252141909045397E-2</v>
      </c>
      <c r="H432" s="13">
        <f t="shared" si="63"/>
        <v>2.1441530250000009</v>
      </c>
      <c r="I432" s="16">
        <f t="shared" si="58"/>
        <v>32.615343954374467</v>
      </c>
      <c r="J432" s="11">
        <v>0.99750000000000005</v>
      </c>
      <c r="K432" s="12">
        <f t="shared" si="61"/>
        <v>9.0853212417865564E-3</v>
      </c>
      <c r="L432" s="13">
        <v>1</v>
      </c>
      <c r="M432" s="16">
        <f t="shared" si="59"/>
        <v>22.677851286802184</v>
      </c>
    </row>
    <row r="433" spans="1:13" x14ac:dyDescent="0.2">
      <c r="A433">
        <v>431</v>
      </c>
      <c r="B433" s="11">
        <v>0.999</v>
      </c>
      <c r="C433" s="12">
        <f t="shared" si="56"/>
        <v>1.3389805958079246E-2</v>
      </c>
      <c r="D433" s="13">
        <f t="shared" si="62"/>
        <v>2.948210409375001</v>
      </c>
      <c r="E433" s="16">
        <f t="shared" si="57"/>
        <v>47.809806151673193</v>
      </c>
      <c r="F433" s="11">
        <v>0.999</v>
      </c>
      <c r="G433" s="12">
        <f t="shared" si="60"/>
        <v>1.2508897671363515E-2</v>
      </c>
      <c r="H433" s="13">
        <f t="shared" si="63"/>
        <v>2.1441530250000009</v>
      </c>
      <c r="I433" s="16">
        <f t="shared" si="58"/>
        <v>32.642164945155933</v>
      </c>
      <c r="J433" s="11">
        <v>0.99750000000000005</v>
      </c>
      <c r="K433" s="12">
        <f t="shared" si="61"/>
        <v>9.0626079386820907E-3</v>
      </c>
      <c r="L433" s="13">
        <v>1</v>
      </c>
      <c r="M433" s="16">
        <f t="shared" si="59"/>
        <v>22.686913894740865</v>
      </c>
    </row>
    <row r="434" spans="1:13" x14ac:dyDescent="0.2">
      <c r="A434">
        <v>432</v>
      </c>
      <c r="B434" s="11">
        <v>0.999</v>
      </c>
      <c r="C434" s="12">
        <f t="shared" si="56"/>
        <v>1.3376416152121167E-2</v>
      </c>
      <c r="D434" s="13">
        <f t="shared" si="62"/>
        <v>2.948210409375001</v>
      </c>
      <c r="E434" s="16">
        <f t="shared" si="57"/>
        <v>47.849242641013007</v>
      </c>
      <c r="F434" s="11">
        <v>0.999</v>
      </c>
      <c r="G434" s="12">
        <f t="shared" si="60"/>
        <v>1.2496388773692151E-2</v>
      </c>
      <c r="H434" s="13">
        <f t="shared" si="63"/>
        <v>2.1441530250000009</v>
      </c>
      <c r="I434" s="16">
        <f t="shared" si="58"/>
        <v>32.668959114946624</v>
      </c>
      <c r="J434" s="11">
        <v>0.99750000000000005</v>
      </c>
      <c r="K434" s="12">
        <f t="shared" si="61"/>
        <v>9.0399514188353857E-3</v>
      </c>
      <c r="L434" s="13">
        <v>1</v>
      </c>
      <c r="M434" s="16">
        <f t="shared" si="59"/>
        <v>22.6959538461597</v>
      </c>
    </row>
    <row r="435" spans="1:13" x14ac:dyDescent="0.2">
      <c r="A435">
        <v>433</v>
      </c>
      <c r="B435" s="11">
        <v>0.999</v>
      </c>
      <c r="C435" s="12">
        <f t="shared" si="56"/>
        <v>1.3363039735969046E-2</v>
      </c>
      <c r="D435" s="13">
        <f t="shared" si="62"/>
        <v>2.948210409375001</v>
      </c>
      <c r="E435" s="16">
        <f t="shared" si="57"/>
        <v>47.888639693863482</v>
      </c>
      <c r="F435" s="11">
        <v>0.999</v>
      </c>
      <c r="G435" s="12">
        <f t="shared" si="60"/>
        <v>1.2483892384918458E-2</v>
      </c>
      <c r="H435" s="13">
        <f t="shared" si="63"/>
        <v>2.1441530250000009</v>
      </c>
      <c r="I435" s="16">
        <f t="shared" si="58"/>
        <v>32.695726490567523</v>
      </c>
      <c r="J435" s="11">
        <v>0.99750000000000005</v>
      </c>
      <c r="K435" s="12">
        <f t="shared" si="61"/>
        <v>9.0173515402882983E-3</v>
      </c>
      <c r="L435" s="13">
        <v>1</v>
      </c>
      <c r="M435" s="16">
        <f t="shared" si="59"/>
        <v>22.704971197699987</v>
      </c>
    </row>
    <row r="436" spans="1:13" x14ac:dyDescent="0.2">
      <c r="A436">
        <v>434</v>
      </c>
      <c r="B436" s="11">
        <v>0.999</v>
      </c>
      <c r="C436" s="12">
        <f t="shared" si="56"/>
        <v>1.3349676696233078E-2</v>
      </c>
      <c r="D436" s="13">
        <f t="shared" si="62"/>
        <v>2.948210409375001</v>
      </c>
      <c r="E436" s="16">
        <f t="shared" si="57"/>
        <v>47.927997349661105</v>
      </c>
      <c r="F436" s="11">
        <v>0.999</v>
      </c>
      <c r="G436" s="12">
        <f t="shared" si="60"/>
        <v>1.247140849253354E-2</v>
      </c>
      <c r="H436" s="13">
        <f t="shared" si="63"/>
        <v>2.1441530250000009</v>
      </c>
      <c r="I436" s="16">
        <f t="shared" si="58"/>
        <v>32.7224670988128</v>
      </c>
      <c r="J436" s="11">
        <v>0.99750000000000005</v>
      </c>
      <c r="K436" s="12">
        <f t="shared" si="61"/>
        <v>8.9948081614375786E-3</v>
      </c>
      <c r="L436" s="13">
        <v>1</v>
      </c>
      <c r="M436" s="16">
        <f t="shared" si="59"/>
        <v>22.713966005861423</v>
      </c>
    </row>
    <row r="437" spans="1:13" x14ac:dyDescent="0.2">
      <c r="A437">
        <v>435</v>
      </c>
      <c r="B437" s="11">
        <v>0.999</v>
      </c>
      <c r="C437" s="12">
        <f t="shared" si="56"/>
        <v>1.3336327019536845E-2</v>
      </c>
      <c r="D437" s="13">
        <f t="shared" si="62"/>
        <v>2.948210409375001</v>
      </c>
      <c r="E437" s="16">
        <f t="shared" si="57"/>
        <v>47.967315647802934</v>
      </c>
      <c r="F437" s="11">
        <v>0.999</v>
      </c>
      <c r="G437" s="12">
        <f t="shared" si="60"/>
        <v>1.2458937084041007E-2</v>
      </c>
      <c r="H437" s="13">
        <f t="shared" si="63"/>
        <v>2.1441530250000009</v>
      </c>
      <c r="I437" s="16">
        <f t="shared" si="58"/>
        <v>32.749180966449828</v>
      </c>
      <c r="J437" s="11">
        <v>0.99750000000000005</v>
      </c>
      <c r="K437" s="12">
        <f t="shared" si="61"/>
        <v>8.972321141033985E-3</v>
      </c>
      <c r="L437" s="13">
        <v>1</v>
      </c>
      <c r="M437" s="16">
        <f t="shared" si="59"/>
        <v>22.722938327002456</v>
      </c>
    </row>
    <row r="438" spans="1:13" x14ac:dyDescent="0.2">
      <c r="A438">
        <v>436</v>
      </c>
      <c r="B438" s="11">
        <v>0.999</v>
      </c>
      <c r="C438" s="12">
        <f t="shared" si="56"/>
        <v>1.3322990692517307E-2</v>
      </c>
      <c r="D438" s="13">
        <f t="shared" si="62"/>
        <v>2.948210409375001</v>
      </c>
      <c r="E438" s="16">
        <f t="shared" si="57"/>
        <v>48.006594627646621</v>
      </c>
      <c r="F438" s="11">
        <v>0.999</v>
      </c>
      <c r="G438" s="12">
        <f t="shared" si="60"/>
        <v>1.2446478146956966E-2</v>
      </c>
      <c r="H438" s="13">
        <f t="shared" si="63"/>
        <v>2.1441530250000009</v>
      </c>
      <c r="I438" s="16">
        <f t="shared" si="58"/>
        <v>32.775868120219222</v>
      </c>
      <c r="J438" s="11">
        <v>0.99750000000000005</v>
      </c>
      <c r="K438" s="12">
        <f t="shared" si="61"/>
        <v>8.9498903381813998E-3</v>
      </c>
      <c r="L438" s="13">
        <v>1</v>
      </c>
      <c r="M438" s="16">
        <f t="shared" si="59"/>
        <v>22.731888217340639</v>
      </c>
    </row>
    <row r="439" spans="1:13" x14ac:dyDescent="0.2">
      <c r="A439">
        <v>437</v>
      </c>
      <c r="B439" s="11">
        <v>0.999</v>
      </c>
      <c r="C439" s="12">
        <f t="shared" si="56"/>
        <v>1.330966770182479E-2</v>
      </c>
      <c r="D439" s="13">
        <f t="shared" si="62"/>
        <v>2.948210409375001</v>
      </c>
      <c r="E439" s="16">
        <f t="shared" si="57"/>
        <v>48.045834328510466</v>
      </c>
      <c r="F439" s="11">
        <v>0.999</v>
      </c>
      <c r="G439" s="12">
        <f t="shared" si="60"/>
        <v>1.2434031668810009E-2</v>
      </c>
      <c r="H439" s="13">
        <f t="shared" si="63"/>
        <v>2.1441530250000009</v>
      </c>
      <c r="I439" s="16">
        <f t="shared" si="58"/>
        <v>32.802528586834846</v>
      </c>
      <c r="J439" s="11">
        <v>0.99750000000000005</v>
      </c>
      <c r="K439" s="12">
        <f t="shared" si="61"/>
        <v>8.9275156123359463E-3</v>
      </c>
      <c r="L439" s="13">
        <v>1</v>
      </c>
      <c r="M439" s="16">
        <f t="shared" si="59"/>
        <v>22.740815732952974</v>
      </c>
    </row>
    <row r="440" spans="1:13" x14ac:dyDescent="0.2">
      <c r="A440">
        <v>438</v>
      </c>
      <c r="B440" s="11">
        <v>0.999</v>
      </c>
      <c r="C440" s="12">
        <f t="shared" si="56"/>
        <v>1.3296358034122964E-2</v>
      </c>
      <c r="D440" s="13">
        <f t="shared" si="62"/>
        <v>2.948210409375001</v>
      </c>
      <c r="E440" s="16">
        <f t="shared" si="57"/>
        <v>48.085034789673443</v>
      </c>
      <c r="F440" s="11">
        <v>0.999</v>
      </c>
      <c r="G440" s="12">
        <f t="shared" si="60"/>
        <v>1.2421597637141199E-2</v>
      </c>
      <c r="H440" s="13">
        <f t="shared" si="63"/>
        <v>2.1441530250000009</v>
      </c>
      <c r="I440" s="16">
        <f t="shared" si="58"/>
        <v>32.829162392983854</v>
      </c>
      <c r="J440" s="11">
        <v>0.99750000000000005</v>
      </c>
      <c r="K440" s="12">
        <f t="shared" si="61"/>
        <v>8.905196823305107E-3</v>
      </c>
      <c r="L440" s="13">
        <v>1</v>
      </c>
      <c r="M440" s="16">
        <f t="shared" si="59"/>
        <v>22.749720929776281</v>
      </c>
    </row>
    <row r="441" spans="1:13" x14ac:dyDescent="0.2">
      <c r="A441">
        <v>439</v>
      </c>
      <c r="B441" s="11">
        <v>0.999</v>
      </c>
      <c r="C441" s="12">
        <f t="shared" si="56"/>
        <v>1.3283061676088842E-2</v>
      </c>
      <c r="D441" s="13">
        <f t="shared" si="62"/>
        <v>2.948210409375001</v>
      </c>
      <c r="E441" s="16">
        <f t="shared" si="57"/>
        <v>48.124196050375261</v>
      </c>
      <c r="F441" s="11">
        <v>0.999</v>
      </c>
      <c r="G441" s="12">
        <f t="shared" si="60"/>
        <v>1.2409176039504057E-2</v>
      </c>
      <c r="H441" s="13">
        <f t="shared" si="63"/>
        <v>2.1441530250000009</v>
      </c>
      <c r="I441" s="16">
        <f t="shared" si="58"/>
        <v>32.85576956532671</v>
      </c>
      <c r="J441" s="11">
        <v>0.99750000000000005</v>
      </c>
      <c r="K441" s="12">
        <f t="shared" si="61"/>
        <v>8.8829338312468448E-3</v>
      </c>
      <c r="L441" s="13">
        <v>1</v>
      </c>
      <c r="M441" s="16">
        <f t="shared" si="59"/>
        <v>22.758603863607529</v>
      </c>
    </row>
    <row r="442" spans="1:13" x14ac:dyDescent="0.2">
      <c r="A442">
        <v>440</v>
      </c>
      <c r="B442" s="11">
        <v>0.999</v>
      </c>
      <c r="C442" s="12">
        <f t="shared" si="56"/>
        <v>1.3269778614412753E-2</v>
      </c>
      <c r="D442" s="13">
        <f t="shared" si="62"/>
        <v>2.948210409375001</v>
      </c>
      <c r="E442" s="16">
        <f t="shared" si="57"/>
        <v>48.163318149816376</v>
      </c>
      <c r="F442" s="11">
        <v>0.999</v>
      </c>
      <c r="G442" s="12">
        <f t="shared" si="60"/>
        <v>1.2396766863464553E-2</v>
      </c>
      <c r="H442" s="13">
        <f t="shared" si="63"/>
        <v>2.1441530250000009</v>
      </c>
      <c r="I442" s="16">
        <f t="shared" si="58"/>
        <v>32.88235013049723</v>
      </c>
      <c r="J442" s="11">
        <v>0.99750000000000005</v>
      </c>
      <c r="K442" s="12">
        <f t="shared" si="61"/>
        <v>8.860726496668728E-3</v>
      </c>
      <c r="L442" s="13">
        <v>1</v>
      </c>
      <c r="M442" s="16">
        <f t="shared" si="59"/>
        <v>22.767464590104197</v>
      </c>
    </row>
    <row r="443" spans="1:13" x14ac:dyDescent="0.2">
      <c r="A443">
        <v>441</v>
      </c>
      <c r="B443" s="11">
        <v>0.999</v>
      </c>
      <c r="C443" s="12">
        <f t="shared" si="56"/>
        <v>1.325650883579834E-2</v>
      </c>
      <c r="D443" s="13">
        <f t="shared" si="62"/>
        <v>2.948210409375001</v>
      </c>
      <c r="E443" s="16">
        <f t="shared" si="57"/>
        <v>48.202401127158048</v>
      </c>
      <c r="F443" s="11">
        <v>0.999</v>
      </c>
      <c r="G443" s="12">
        <f t="shared" si="60"/>
        <v>1.2384370096601089E-2</v>
      </c>
      <c r="H443" s="13">
        <f t="shared" si="63"/>
        <v>2.1441530250000009</v>
      </c>
      <c r="I443" s="16">
        <f t="shared" si="58"/>
        <v>32.90890411510258</v>
      </c>
      <c r="J443" s="11">
        <v>0.99750000000000005</v>
      </c>
      <c r="K443" s="12">
        <f t="shared" si="61"/>
        <v>8.8385746804270568E-3</v>
      </c>
      <c r="L443" s="13">
        <v>1</v>
      </c>
      <c r="M443" s="16">
        <f t="shared" si="59"/>
        <v>22.776303164784625</v>
      </c>
    </row>
    <row r="444" spans="1:13" x14ac:dyDescent="0.2">
      <c r="A444">
        <v>442</v>
      </c>
      <c r="B444" s="11">
        <v>0.999</v>
      </c>
      <c r="C444" s="12">
        <f t="shared" si="56"/>
        <v>1.3243252326962543E-2</v>
      </c>
      <c r="D444" s="13">
        <f t="shared" si="62"/>
        <v>2.948210409375001</v>
      </c>
      <c r="E444" s="16">
        <f t="shared" si="57"/>
        <v>48.241445021522381</v>
      </c>
      <c r="F444" s="11">
        <v>0.999</v>
      </c>
      <c r="G444" s="12">
        <f t="shared" si="60"/>
        <v>1.2371985726504487E-2</v>
      </c>
      <c r="H444" s="13">
        <f t="shared" si="63"/>
        <v>2.1441530250000009</v>
      </c>
      <c r="I444" s="16">
        <f t="shared" si="58"/>
        <v>32.935431545723318</v>
      </c>
      <c r="J444" s="11">
        <v>0.99750000000000005</v>
      </c>
      <c r="K444" s="12">
        <f t="shared" si="61"/>
        <v>8.8164782437259899E-3</v>
      </c>
      <c r="L444" s="13">
        <v>1</v>
      </c>
      <c r="M444" s="16">
        <f t="shared" si="59"/>
        <v>22.785119643028352</v>
      </c>
    </row>
    <row r="445" spans="1:13" x14ac:dyDescent="0.2">
      <c r="A445">
        <v>443</v>
      </c>
      <c r="B445" s="11">
        <v>0.999</v>
      </c>
      <c r="C445" s="12">
        <f t="shared" si="56"/>
        <v>1.323000907463558E-2</v>
      </c>
      <c r="D445" s="13">
        <f t="shared" si="62"/>
        <v>2.948210409375001</v>
      </c>
      <c r="E445" s="16">
        <f t="shared" si="57"/>
        <v>48.280449871992346</v>
      </c>
      <c r="F445" s="11">
        <v>0.999</v>
      </c>
      <c r="G445" s="12">
        <f t="shared" si="60"/>
        <v>1.2359613740777983E-2</v>
      </c>
      <c r="H445" s="13">
        <f t="shared" si="63"/>
        <v>2.1441530250000009</v>
      </c>
      <c r="I445" s="16">
        <f t="shared" si="58"/>
        <v>32.961932448913437</v>
      </c>
      <c r="J445" s="11">
        <v>0.99750000000000005</v>
      </c>
      <c r="K445" s="12">
        <f t="shared" si="61"/>
        <v>8.794437048116676E-3</v>
      </c>
      <c r="L445" s="13">
        <v>1</v>
      </c>
      <c r="M445" s="16">
        <f t="shared" si="59"/>
        <v>22.793914080076469</v>
      </c>
    </row>
    <row r="446" spans="1:13" x14ac:dyDescent="0.2">
      <c r="A446">
        <v>444</v>
      </c>
      <c r="B446" s="11">
        <v>0.999</v>
      </c>
      <c r="C446" s="12">
        <f t="shared" si="56"/>
        <v>1.3216779065560944E-2</v>
      </c>
      <c r="D446" s="13">
        <f t="shared" si="62"/>
        <v>2.948210409375001</v>
      </c>
      <c r="E446" s="16">
        <f t="shared" si="57"/>
        <v>48.31941571761184</v>
      </c>
      <c r="F446" s="11">
        <v>0.999</v>
      </c>
      <c r="G446" s="12">
        <f t="shared" si="60"/>
        <v>1.2347254127037204E-2</v>
      </c>
      <c r="H446" s="13">
        <f t="shared" si="63"/>
        <v>2.1441530250000009</v>
      </c>
      <c r="I446" s="16">
        <f t="shared" si="58"/>
        <v>32.988406851200367</v>
      </c>
      <c r="J446" s="11">
        <v>0.99750000000000005</v>
      </c>
      <c r="K446" s="12">
        <f t="shared" si="61"/>
        <v>8.7724509554963845E-3</v>
      </c>
      <c r="L446" s="13">
        <v>1</v>
      </c>
      <c r="M446" s="16">
        <f t="shared" si="59"/>
        <v>22.802686531031966</v>
      </c>
    </row>
    <row r="447" spans="1:13" x14ac:dyDescent="0.2">
      <c r="A447">
        <v>445</v>
      </c>
      <c r="B447" s="11">
        <v>0.999</v>
      </c>
      <c r="C447" s="12">
        <f t="shared" si="56"/>
        <v>1.3203562286495383E-2</v>
      </c>
      <c r="D447" s="13">
        <f t="shared" si="62"/>
        <v>2.948210409375001</v>
      </c>
      <c r="E447" s="16">
        <f t="shared" si="57"/>
        <v>48.358342597385715</v>
      </c>
      <c r="F447" s="11">
        <v>0.999</v>
      </c>
      <c r="G447" s="12">
        <f t="shared" si="60"/>
        <v>1.2334906872910167E-2</v>
      </c>
      <c r="H447" s="13">
        <f t="shared" si="63"/>
        <v>2.1441530250000009</v>
      </c>
      <c r="I447" s="16">
        <f t="shared" si="58"/>
        <v>33.014854779085013</v>
      </c>
      <c r="J447" s="11">
        <v>0.99750000000000005</v>
      </c>
      <c r="K447" s="12">
        <f t="shared" si="61"/>
        <v>8.7505198281076432E-3</v>
      </c>
      <c r="L447" s="13">
        <v>1</v>
      </c>
      <c r="M447" s="16">
        <f t="shared" si="59"/>
        <v>22.811437050860075</v>
      </c>
    </row>
    <row r="448" spans="1:13" x14ac:dyDescent="0.2">
      <c r="A448">
        <v>446</v>
      </c>
      <c r="B448" s="11">
        <v>0.999</v>
      </c>
      <c r="C448" s="12">
        <f t="shared" si="56"/>
        <v>1.3190358724208888E-2</v>
      </c>
      <c r="D448" s="13">
        <f t="shared" si="62"/>
        <v>2.948210409375001</v>
      </c>
      <c r="E448" s="16">
        <f t="shared" si="57"/>
        <v>48.397230550279815</v>
      </c>
      <c r="F448" s="11">
        <v>0.999</v>
      </c>
      <c r="G448" s="12">
        <f t="shared" si="60"/>
        <v>1.2322571966037258E-2</v>
      </c>
      <c r="H448" s="13">
        <f t="shared" si="63"/>
        <v>2.1441530250000009</v>
      </c>
      <c r="I448" s="16">
        <f t="shared" si="58"/>
        <v>33.041276259041773</v>
      </c>
      <c r="J448" s="11">
        <v>0.99750000000000005</v>
      </c>
      <c r="K448" s="12">
        <f t="shared" si="61"/>
        <v>8.7286435285373748E-3</v>
      </c>
      <c r="L448" s="13">
        <v>1</v>
      </c>
      <c r="M448" s="16">
        <f t="shared" si="59"/>
        <v>22.820165694388614</v>
      </c>
    </row>
    <row r="449" spans="1:13" x14ac:dyDescent="0.2">
      <c r="A449">
        <v>447</v>
      </c>
      <c r="B449" s="11">
        <v>0.999</v>
      </c>
      <c r="C449" s="12">
        <f t="shared" si="56"/>
        <v>1.317716836548468E-2</v>
      </c>
      <c r="D449" s="13">
        <f t="shared" si="62"/>
        <v>2.948210409375001</v>
      </c>
      <c r="E449" s="16">
        <f t="shared" si="57"/>
        <v>48.436079615221026</v>
      </c>
      <c r="F449" s="11">
        <v>0.999</v>
      </c>
      <c r="G449" s="12">
        <f t="shared" si="60"/>
        <v>1.2310249394071221E-2</v>
      </c>
      <c r="H449" s="13">
        <f t="shared" si="63"/>
        <v>2.1441530250000009</v>
      </c>
      <c r="I449" s="16">
        <f t="shared" si="58"/>
        <v>33.067671317518574</v>
      </c>
      <c r="J449" s="11">
        <v>0.99750000000000005</v>
      </c>
      <c r="K449" s="12">
        <f t="shared" si="61"/>
        <v>8.7068219197160325E-3</v>
      </c>
      <c r="L449" s="13">
        <v>1</v>
      </c>
      <c r="M449" s="16">
        <f t="shared" si="59"/>
        <v>22.82887251630833</v>
      </c>
    </row>
    <row r="450" spans="1:13" x14ac:dyDescent="0.2">
      <c r="A450">
        <v>448</v>
      </c>
      <c r="B450" s="11">
        <v>0.999</v>
      </c>
      <c r="C450" s="12">
        <f t="shared" si="56"/>
        <v>1.3163991197119196E-2</v>
      </c>
      <c r="D450" s="13">
        <f t="shared" si="62"/>
        <v>2.948210409375001</v>
      </c>
      <c r="E450" s="16">
        <f t="shared" si="57"/>
        <v>48.474889831097293</v>
      </c>
      <c r="F450" s="11">
        <v>0.999</v>
      </c>
      <c r="G450" s="12">
        <f t="shared" si="60"/>
        <v>1.229793914467715E-2</v>
      </c>
      <c r="H450" s="13">
        <f t="shared" si="63"/>
        <v>2.1441530250000009</v>
      </c>
      <c r="I450" s="16">
        <f t="shared" si="58"/>
        <v>33.094039980936898</v>
      </c>
      <c r="J450" s="11">
        <v>0.99750000000000005</v>
      </c>
      <c r="K450" s="12">
        <f t="shared" si="61"/>
        <v>8.6850548649167435E-3</v>
      </c>
      <c r="L450" s="13">
        <v>1</v>
      </c>
      <c r="M450" s="16">
        <f t="shared" si="59"/>
        <v>22.837557571173246</v>
      </c>
    </row>
    <row r="451" spans="1:13" x14ac:dyDescent="0.2">
      <c r="A451">
        <v>449</v>
      </c>
      <c r="B451" s="11">
        <v>0.999</v>
      </c>
      <c r="C451" s="12">
        <f t="shared" si="56"/>
        <v>1.3150827205922077E-2</v>
      </c>
      <c r="D451" s="13">
        <f t="shared" si="62"/>
        <v>2.948210409375001</v>
      </c>
      <c r="E451" s="16">
        <f t="shared" si="57"/>
        <v>48.513661236757684</v>
      </c>
      <c r="F451" s="11">
        <v>0.999</v>
      </c>
      <c r="G451" s="12">
        <f t="shared" si="60"/>
        <v>1.2285641205532473E-2</v>
      </c>
      <c r="H451" s="13">
        <f t="shared" si="63"/>
        <v>2.1441530250000009</v>
      </c>
      <c r="I451" s="16">
        <f t="shared" si="58"/>
        <v>33.120382275691803</v>
      </c>
      <c r="J451" s="11">
        <v>0.99750000000000005</v>
      </c>
      <c r="K451" s="12">
        <f t="shared" si="61"/>
        <v>8.6633422277544517E-3</v>
      </c>
      <c r="L451" s="13">
        <v>1</v>
      </c>
      <c r="M451" s="16">
        <f t="shared" si="59"/>
        <v>22.846220913401002</v>
      </c>
    </row>
    <row r="452" spans="1:13" x14ac:dyDescent="0.2">
      <c r="A452">
        <v>450</v>
      </c>
      <c r="B452" s="11">
        <v>0.999</v>
      </c>
      <c r="C452" s="12">
        <f t="shared" si="56"/>
        <v>1.3137676378716155E-2</v>
      </c>
      <c r="D452" s="13">
        <f t="shared" si="62"/>
        <v>2.948210409375001</v>
      </c>
      <c r="E452" s="16">
        <f t="shared" si="57"/>
        <v>48.552393871012413</v>
      </c>
      <c r="F452" s="11">
        <v>0.999</v>
      </c>
      <c r="G452" s="12">
        <f t="shared" si="60"/>
        <v>1.2273355564326941E-2</v>
      </c>
      <c r="H452" s="13">
        <f t="shared" si="63"/>
        <v>2.1441530250000009</v>
      </c>
      <c r="I452" s="16">
        <f t="shared" si="58"/>
        <v>33.146698228151955</v>
      </c>
      <c r="J452" s="11">
        <v>0.99750000000000005</v>
      </c>
      <c r="K452" s="12">
        <f t="shared" si="61"/>
        <v>8.6416838721850662E-3</v>
      </c>
      <c r="L452" s="13">
        <v>1</v>
      </c>
      <c r="M452" s="16">
        <f t="shared" si="59"/>
        <v>22.854862597273186</v>
      </c>
    </row>
    <row r="453" spans="1:13" x14ac:dyDescent="0.2">
      <c r="A453">
        <v>451</v>
      </c>
      <c r="B453" s="11">
        <v>0.999</v>
      </c>
      <c r="C453" s="12">
        <f t="shared" ref="C453:C516" si="64">B453*C452</f>
        <v>1.3124538702337438E-2</v>
      </c>
      <c r="D453" s="13">
        <f t="shared" si="62"/>
        <v>2.948210409375001</v>
      </c>
      <c r="E453" s="16">
        <f t="shared" ref="E453:E516" si="65">C453*D453+E452</f>
        <v>48.591087772632889</v>
      </c>
      <c r="F453" s="11">
        <v>0.999</v>
      </c>
      <c r="G453" s="12">
        <f t="shared" si="60"/>
        <v>1.2261082208762614E-2</v>
      </c>
      <c r="H453" s="13">
        <f t="shared" si="63"/>
        <v>2.1441530250000009</v>
      </c>
      <c r="I453" s="16">
        <f t="shared" ref="I453:I516" si="66">G453*H453+I452</f>
        <v>33.172987864659646</v>
      </c>
      <c r="J453" s="11">
        <v>0.99750000000000005</v>
      </c>
      <c r="K453" s="12">
        <f t="shared" si="61"/>
        <v>8.6200796625046042E-3</v>
      </c>
      <c r="L453" s="13">
        <v>1</v>
      </c>
      <c r="M453" s="16">
        <f t="shared" ref="M453:M516" si="67">K453*L453+M452</f>
        <v>22.863482676935689</v>
      </c>
    </row>
    <row r="454" spans="1:13" x14ac:dyDescent="0.2">
      <c r="A454">
        <v>452</v>
      </c>
      <c r="B454" s="11">
        <v>0.999</v>
      </c>
      <c r="C454" s="12">
        <f t="shared" si="64"/>
        <v>1.31114141636351E-2</v>
      </c>
      <c r="D454" s="13">
        <f t="shared" si="62"/>
        <v>2.948210409375001</v>
      </c>
      <c r="E454" s="16">
        <f t="shared" si="65"/>
        <v>48.629742980351743</v>
      </c>
      <c r="F454" s="11">
        <v>0.999</v>
      </c>
      <c r="G454" s="12">
        <f t="shared" si="60"/>
        <v>1.2248821126553852E-2</v>
      </c>
      <c r="H454" s="13">
        <f t="shared" si="63"/>
        <v>2.1441530250000009</v>
      </c>
      <c r="I454" s="16">
        <f t="shared" si="66"/>
        <v>33.199251211530829</v>
      </c>
      <c r="J454" s="11">
        <v>0.99750000000000005</v>
      </c>
      <c r="K454" s="12">
        <f t="shared" si="61"/>
        <v>8.5985294633483429E-3</v>
      </c>
      <c r="L454" s="13">
        <v>1</v>
      </c>
      <c r="M454" s="16">
        <f t="shared" si="67"/>
        <v>22.872081206399038</v>
      </c>
    </row>
    <row r="455" spans="1:13" x14ac:dyDescent="0.2">
      <c r="A455">
        <v>453</v>
      </c>
      <c r="B455" s="11">
        <v>0.999</v>
      </c>
      <c r="C455" s="12">
        <f t="shared" si="64"/>
        <v>1.3098302749471465E-2</v>
      </c>
      <c r="D455" s="13">
        <f t="shared" si="62"/>
        <v>2.948210409375001</v>
      </c>
      <c r="E455" s="16">
        <f t="shared" si="65"/>
        <v>48.66835953286288</v>
      </c>
      <c r="F455" s="11">
        <v>0.999</v>
      </c>
      <c r="G455" s="12">
        <f t="shared" si="60"/>
        <v>1.2236572305427299E-2</v>
      </c>
      <c r="H455" s="13">
        <f t="shared" si="63"/>
        <v>2.1441530250000009</v>
      </c>
      <c r="I455" s="16">
        <f t="shared" si="66"/>
        <v>33.225488295055143</v>
      </c>
      <c r="J455" s="11">
        <v>0.99750000000000005</v>
      </c>
      <c r="K455" s="12">
        <f t="shared" si="61"/>
        <v>8.5770331396899727E-3</v>
      </c>
      <c r="L455" s="13">
        <v>1</v>
      </c>
      <c r="M455" s="16">
        <f t="shared" si="67"/>
        <v>22.880658239538729</v>
      </c>
    </row>
    <row r="456" spans="1:13" x14ac:dyDescent="0.2">
      <c r="A456">
        <v>454</v>
      </c>
      <c r="B456" s="11">
        <v>0.999</v>
      </c>
      <c r="C456" s="12">
        <f t="shared" si="64"/>
        <v>1.3085204446721994E-2</v>
      </c>
      <c r="D456" s="13">
        <f t="shared" si="62"/>
        <v>2.948210409375001</v>
      </c>
      <c r="E456" s="16">
        <f t="shared" si="65"/>
        <v>48.706937468821508</v>
      </c>
      <c r="F456" s="11">
        <v>0.999</v>
      </c>
      <c r="G456" s="12">
        <f t="shared" si="60"/>
        <v>1.2224335733121872E-2</v>
      </c>
      <c r="H456" s="13">
        <f t="shared" si="63"/>
        <v>2.1441530250000009</v>
      </c>
      <c r="I456" s="16">
        <f t="shared" si="66"/>
        <v>33.251699141495934</v>
      </c>
      <c r="J456" s="11">
        <v>0.99750000000000005</v>
      </c>
      <c r="K456" s="12">
        <f t="shared" si="61"/>
        <v>8.5555905568407489E-3</v>
      </c>
      <c r="L456" s="13">
        <v>1</v>
      </c>
      <c r="M456" s="16">
        <f t="shared" si="67"/>
        <v>22.889213830095571</v>
      </c>
    </row>
    <row r="457" spans="1:13" x14ac:dyDescent="0.2">
      <c r="A457">
        <v>455</v>
      </c>
      <c r="B457" s="11">
        <v>0.999</v>
      </c>
      <c r="C457" s="12">
        <f t="shared" si="64"/>
        <v>1.3072119242275273E-2</v>
      </c>
      <c r="D457" s="13">
        <f t="shared" si="62"/>
        <v>2.948210409375001</v>
      </c>
      <c r="E457" s="16">
        <f t="shared" si="65"/>
        <v>48.745476826844175</v>
      </c>
      <c r="F457" s="11">
        <v>0.999</v>
      </c>
      <c r="G457" s="12">
        <f t="shared" si="60"/>
        <v>1.221211139738875E-2</v>
      </c>
      <c r="H457" s="13">
        <f t="shared" si="63"/>
        <v>2.1441530250000009</v>
      </c>
      <c r="I457" s="16">
        <f t="shared" si="66"/>
        <v>33.277883777090281</v>
      </c>
      <c r="J457" s="11">
        <v>0.99750000000000005</v>
      </c>
      <c r="K457" s="12">
        <f t="shared" si="61"/>
        <v>8.5342015804486474E-3</v>
      </c>
      <c r="L457" s="13">
        <v>1</v>
      </c>
      <c r="M457" s="16">
        <f t="shared" si="67"/>
        <v>22.89774803167602</v>
      </c>
    </row>
    <row r="458" spans="1:13" x14ac:dyDescent="0.2">
      <c r="A458">
        <v>456</v>
      </c>
      <c r="B458" s="11">
        <v>0.999</v>
      </c>
      <c r="C458" s="12">
        <f t="shared" si="64"/>
        <v>1.3059047123032998E-2</v>
      </c>
      <c r="D458" s="13">
        <f t="shared" si="62"/>
        <v>2.948210409375001</v>
      </c>
      <c r="E458" s="16">
        <f t="shared" si="65"/>
        <v>48.78397764550882</v>
      </c>
      <c r="F458" s="11">
        <v>0.999</v>
      </c>
      <c r="G458" s="12">
        <f t="shared" si="60"/>
        <v>1.2199899285991361E-2</v>
      </c>
      <c r="H458" s="13">
        <f t="shared" si="63"/>
        <v>2.1441530250000009</v>
      </c>
      <c r="I458" s="16">
        <f t="shared" si="66"/>
        <v>33.304042228049035</v>
      </c>
      <c r="J458" s="11">
        <v>0.99750000000000005</v>
      </c>
      <c r="K458" s="12">
        <f t="shared" si="61"/>
        <v>8.5128660764975262E-3</v>
      </c>
      <c r="L458" s="13">
        <v>1</v>
      </c>
      <c r="M458" s="16">
        <f t="shared" si="67"/>
        <v>22.906260897752517</v>
      </c>
    </row>
    <row r="459" spans="1:13" x14ac:dyDescent="0.2">
      <c r="A459">
        <v>457</v>
      </c>
      <c r="B459" s="11">
        <v>0.999</v>
      </c>
      <c r="C459" s="12">
        <f t="shared" si="64"/>
        <v>1.3045988075909965E-2</v>
      </c>
      <c r="D459" s="13">
        <f t="shared" si="62"/>
        <v>2.948210409375001</v>
      </c>
      <c r="E459" s="16">
        <f t="shared" si="65"/>
        <v>48.822439963354803</v>
      </c>
      <c r="F459" s="11">
        <v>0.999</v>
      </c>
      <c r="G459" s="12">
        <f t="shared" si="60"/>
        <v>1.2187699386705369E-2</v>
      </c>
      <c r="H459" s="13">
        <f t="shared" si="63"/>
        <v>2.1441530250000009</v>
      </c>
      <c r="I459" s="16">
        <f t="shared" si="66"/>
        <v>33.330174520556831</v>
      </c>
      <c r="J459" s="11">
        <v>0.99750000000000005</v>
      </c>
      <c r="K459" s="12">
        <f t="shared" si="61"/>
        <v>8.4915839113062826E-3</v>
      </c>
      <c r="L459" s="13">
        <v>1</v>
      </c>
      <c r="M459" s="16">
        <f t="shared" si="67"/>
        <v>22.914752481663825</v>
      </c>
    </row>
    <row r="460" spans="1:13" x14ac:dyDescent="0.2">
      <c r="A460">
        <v>458</v>
      </c>
      <c r="B460" s="11">
        <v>0.999</v>
      </c>
      <c r="C460" s="12">
        <f t="shared" si="64"/>
        <v>1.3032942087834055E-2</v>
      </c>
      <c r="D460" s="13">
        <f t="shared" si="62"/>
        <v>2.948210409375001</v>
      </c>
      <c r="E460" s="16">
        <f t="shared" si="65"/>
        <v>48.86086381888294</v>
      </c>
      <c r="F460" s="11">
        <v>0.999</v>
      </c>
      <c r="G460" s="12">
        <f t="shared" si="60"/>
        <v>1.2175511687318664E-2</v>
      </c>
      <c r="H460" s="13">
        <f t="shared" si="63"/>
        <v>2.1441530250000009</v>
      </c>
      <c r="I460" s="16">
        <f t="shared" si="66"/>
        <v>33.356280680772116</v>
      </c>
      <c r="J460" s="11">
        <v>0.99750000000000005</v>
      </c>
      <c r="K460" s="12">
        <f t="shared" si="61"/>
        <v>8.4703549515280172E-3</v>
      </c>
      <c r="L460" s="13">
        <v>1</v>
      </c>
      <c r="M460" s="16">
        <f t="shared" si="67"/>
        <v>22.923222836615352</v>
      </c>
    </row>
    <row r="461" spans="1:13" x14ac:dyDescent="0.2">
      <c r="A461">
        <v>459</v>
      </c>
      <c r="B461" s="11">
        <v>0.999</v>
      </c>
      <c r="C461" s="12">
        <f t="shared" si="64"/>
        <v>1.301990914574622E-2</v>
      </c>
      <c r="D461" s="13">
        <f t="shared" si="62"/>
        <v>2.948210409375001</v>
      </c>
      <c r="E461" s="16">
        <f t="shared" si="65"/>
        <v>48.899249250555549</v>
      </c>
      <c r="F461" s="11">
        <v>0.999</v>
      </c>
      <c r="G461" s="12">
        <f t="shared" si="60"/>
        <v>1.2163336175631345E-2</v>
      </c>
      <c r="H461" s="13">
        <f t="shared" si="63"/>
        <v>2.1441530250000009</v>
      </c>
      <c r="I461" s="16">
        <f t="shared" si="66"/>
        <v>33.382360734827188</v>
      </c>
      <c r="J461" s="11">
        <v>0.99750000000000005</v>
      </c>
      <c r="K461" s="12">
        <f t="shared" si="61"/>
        <v>8.4491790641491975E-3</v>
      </c>
      <c r="L461" s="13">
        <v>1</v>
      </c>
      <c r="M461" s="16">
        <f t="shared" si="67"/>
        <v>22.931672015679503</v>
      </c>
    </row>
    <row r="462" spans="1:13" x14ac:dyDescent="0.2">
      <c r="A462">
        <v>460</v>
      </c>
      <c r="B462" s="11">
        <v>0.999</v>
      </c>
      <c r="C462" s="12">
        <f t="shared" si="64"/>
        <v>1.3006889236600474E-2</v>
      </c>
      <c r="D462" s="13">
        <f t="shared" si="62"/>
        <v>2.948210409375001</v>
      </c>
      <c r="E462" s="16">
        <f t="shared" si="65"/>
        <v>48.937596296796485</v>
      </c>
      <c r="F462" s="11">
        <v>0.999</v>
      </c>
      <c r="G462" s="12">
        <f t="shared" si="60"/>
        <v>1.2151172839455713E-2</v>
      </c>
      <c r="H462" s="13">
        <f t="shared" si="63"/>
        <v>2.1441530250000009</v>
      </c>
      <c r="I462" s="16">
        <f t="shared" si="66"/>
        <v>33.408414708828204</v>
      </c>
      <c r="J462" s="11">
        <v>0.99750000000000005</v>
      </c>
      <c r="K462" s="12">
        <f t="shared" si="61"/>
        <v>8.4280561164888253E-3</v>
      </c>
      <c r="L462" s="13">
        <v>1</v>
      </c>
      <c r="M462" s="16">
        <f t="shared" si="67"/>
        <v>22.940100071795992</v>
      </c>
    </row>
    <row r="463" spans="1:13" x14ac:dyDescent="0.2">
      <c r="A463">
        <v>461</v>
      </c>
      <c r="B463" s="11">
        <v>0.999</v>
      </c>
      <c r="C463" s="12">
        <f t="shared" si="64"/>
        <v>1.2993882347363874E-2</v>
      </c>
      <c r="D463" s="13">
        <f t="shared" si="62"/>
        <v>2.948210409375001</v>
      </c>
      <c r="E463" s="16">
        <f t="shared" si="65"/>
        <v>48.975904995991179</v>
      </c>
      <c r="F463" s="11">
        <v>0.999</v>
      </c>
      <c r="G463" s="12">
        <f t="shared" si="60"/>
        <v>1.2139021666616257E-2</v>
      </c>
      <c r="H463" s="13">
        <f t="shared" si="63"/>
        <v>2.1441530250000009</v>
      </c>
      <c r="I463" s="16">
        <f t="shared" si="66"/>
        <v>33.434442628855223</v>
      </c>
      <c r="J463" s="11">
        <v>0.99750000000000005</v>
      </c>
      <c r="K463" s="12">
        <f t="shared" si="61"/>
        <v>8.4069859761976042E-3</v>
      </c>
      <c r="L463" s="13">
        <v>1</v>
      </c>
      <c r="M463" s="16">
        <f t="shared" si="67"/>
        <v>22.94850705777219</v>
      </c>
    </row>
    <row r="464" spans="1:13" x14ac:dyDescent="0.2">
      <c r="A464">
        <v>462</v>
      </c>
      <c r="B464" s="11">
        <v>0.999</v>
      </c>
      <c r="C464" s="12">
        <f t="shared" si="64"/>
        <v>1.2980888465016509E-2</v>
      </c>
      <c r="D464" s="13">
        <f t="shared" si="62"/>
        <v>2.948210409375001</v>
      </c>
      <c r="E464" s="16">
        <f t="shared" si="65"/>
        <v>49.014175386486677</v>
      </c>
      <c r="F464" s="11">
        <v>0.999</v>
      </c>
      <c r="G464" s="12">
        <f t="shared" si="60"/>
        <v>1.2126882644949641E-2</v>
      </c>
      <c r="H464" s="13">
        <f t="shared" si="63"/>
        <v>2.1441530250000009</v>
      </c>
      <c r="I464" s="16">
        <f t="shared" si="66"/>
        <v>33.460444520962213</v>
      </c>
      <c r="J464" s="11">
        <v>0.99750000000000005</v>
      </c>
      <c r="K464" s="12">
        <f t="shared" si="61"/>
        <v>8.3859685112571102E-3</v>
      </c>
      <c r="L464" s="13">
        <v>1</v>
      </c>
      <c r="M464" s="16">
        <f t="shared" si="67"/>
        <v>22.956893026283446</v>
      </c>
    </row>
    <row r="465" spans="1:13" x14ac:dyDescent="0.2">
      <c r="A465">
        <v>463</v>
      </c>
      <c r="B465" s="11">
        <v>0.999</v>
      </c>
      <c r="C465" s="12">
        <f t="shared" si="64"/>
        <v>1.2967907576551493E-2</v>
      </c>
      <c r="D465" s="13">
        <f t="shared" si="62"/>
        <v>2.948210409375001</v>
      </c>
      <c r="E465" s="16">
        <f t="shared" si="65"/>
        <v>49.052407506591678</v>
      </c>
      <c r="F465" s="11">
        <v>0.999</v>
      </c>
      <c r="G465" s="12">
        <f t="shared" si="60"/>
        <v>1.2114755762304691E-2</v>
      </c>
      <c r="H465" s="13">
        <f t="shared" si="63"/>
        <v>2.1441530250000009</v>
      </c>
      <c r="I465" s="16">
        <f t="shared" si="66"/>
        <v>33.486420411177093</v>
      </c>
      <c r="J465" s="11">
        <v>0.99750000000000005</v>
      </c>
      <c r="K465" s="12">
        <f t="shared" si="61"/>
        <v>8.3650035899789678E-3</v>
      </c>
      <c r="L465" s="13">
        <v>1</v>
      </c>
      <c r="M465" s="16">
        <f t="shared" si="67"/>
        <v>22.965258029873425</v>
      </c>
    </row>
    <row r="466" spans="1:13" x14ac:dyDescent="0.2">
      <c r="A466">
        <v>464</v>
      </c>
      <c r="B466" s="11">
        <v>0.999</v>
      </c>
      <c r="C466" s="12">
        <f t="shared" si="64"/>
        <v>1.2954939668974942E-2</v>
      </c>
      <c r="D466" s="13">
        <f t="shared" si="62"/>
        <v>2.948210409375001</v>
      </c>
      <c r="E466" s="16">
        <f t="shared" si="65"/>
        <v>49.090601394576574</v>
      </c>
      <c r="F466" s="11">
        <v>0.999</v>
      </c>
      <c r="G466" s="12">
        <f t="shared" si="60"/>
        <v>1.2102641006542387E-2</v>
      </c>
      <c r="H466" s="13">
        <f t="shared" si="63"/>
        <v>2.1441530250000009</v>
      </c>
      <c r="I466" s="16">
        <f t="shared" si="66"/>
        <v>33.512370325501763</v>
      </c>
      <c r="J466" s="11">
        <v>0.99750000000000005</v>
      </c>
      <c r="K466" s="12">
        <f t="shared" si="61"/>
        <v>8.3440910810040209E-3</v>
      </c>
      <c r="L466" s="13">
        <v>1</v>
      </c>
      <c r="M466" s="16">
        <f t="shared" si="67"/>
        <v>22.973602120954428</v>
      </c>
    </row>
    <row r="467" spans="1:13" x14ac:dyDescent="0.2">
      <c r="A467">
        <v>465</v>
      </c>
      <c r="B467" s="11">
        <v>0.999</v>
      </c>
      <c r="C467" s="12">
        <f t="shared" si="64"/>
        <v>1.2941984729305966E-2</v>
      </c>
      <c r="D467" s="13">
        <f t="shared" si="62"/>
        <v>2.948210409375001</v>
      </c>
      <c r="E467" s="16">
        <f t="shared" si="65"/>
        <v>49.128757088673488</v>
      </c>
      <c r="F467" s="11">
        <v>0.999</v>
      </c>
      <c r="G467" s="12">
        <f t="shared" si="60"/>
        <v>1.2090538365535844E-2</v>
      </c>
      <c r="H467" s="13">
        <f t="shared" si="63"/>
        <v>2.1441530250000009</v>
      </c>
      <c r="I467" s="16">
        <f t="shared" si="66"/>
        <v>33.538294289912102</v>
      </c>
      <c r="J467" s="11">
        <v>0.99750000000000005</v>
      </c>
      <c r="K467" s="12">
        <f t="shared" si="61"/>
        <v>8.323230853301512E-3</v>
      </c>
      <c r="L467" s="13">
        <v>1</v>
      </c>
      <c r="M467" s="16">
        <f t="shared" si="67"/>
        <v>22.981925351807728</v>
      </c>
    </row>
    <row r="468" spans="1:13" x14ac:dyDescent="0.2">
      <c r="A468">
        <v>466</v>
      </c>
      <c r="B468" s="11">
        <v>0.999</v>
      </c>
      <c r="C468" s="12">
        <f t="shared" si="64"/>
        <v>1.2929042744576661E-2</v>
      </c>
      <c r="D468" s="13">
        <f t="shared" si="62"/>
        <v>2.948210409375001</v>
      </c>
      <c r="E468" s="16">
        <f t="shared" si="65"/>
        <v>49.166874627076304</v>
      </c>
      <c r="F468" s="11">
        <v>0.999</v>
      </c>
      <c r="G468" s="12">
        <f t="shared" si="60"/>
        <v>1.2078447827170309E-2</v>
      </c>
      <c r="H468" s="13">
        <f t="shared" si="63"/>
        <v>2.1441530250000009</v>
      </c>
      <c r="I468" s="16">
        <f t="shared" si="66"/>
        <v>33.564192330358033</v>
      </c>
      <c r="J468" s="11">
        <v>0.99750000000000005</v>
      </c>
      <c r="K468" s="12">
        <f t="shared" si="61"/>
        <v>8.3024227761682584E-3</v>
      </c>
      <c r="L468" s="13">
        <v>1</v>
      </c>
      <c r="M468" s="16">
        <f t="shared" si="67"/>
        <v>22.990227774583897</v>
      </c>
    </row>
    <row r="469" spans="1:13" x14ac:dyDescent="0.2">
      <c r="A469">
        <v>467</v>
      </c>
      <c r="B469" s="11">
        <v>0.999</v>
      </c>
      <c r="C469" s="12">
        <f t="shared" si="64"/>
        <v>1.2916113701832084E-2</v>
      </c>
      <c r="D469" s="13">
        <f t="shared" si="62"/>
        <v>2.948210409375001</v>
      </c>
      <c r="E469" s="16">
        <f t="shared" si="65"/>
        <v>49.204954047940717</v>
      </c>
      <c r="F469" s="11">
        <v>0.999</v>
      </c>
      <c r="G469" s="12">
        <f t="shared" si="60"/>
        <v>1.2066369379343139E-2</v>
      </c>
      <c r="H469" s="13">
        <f t="shared" si="63"/>
        <v>2.1441530250000009</v>
      </c>
      <c r="I469" s="16">
        <f t="shared" si="66"/>
        <v>33.590064472763515</v>
      </c>
      <c r="J469" s="11">
        <v>0.99750000000000005</v>
      </c>
      <c r="K469" s="12">
        <f t="shared" si="61"/>
        <v>8.2816667192278388E-3</v>
      </c>
      <c r="L469" s="13">
        <v>1</v>
      </c>
      <c r="M469" s="16">
        <f t="shared" si="67"/>
        <v>22.998509441303124</v>
      </c>
    </row>
    <row r="470" spans="1:13" x14ac:dyDescent="0.2">
      <c r="A470">
        <v>468</v>
      </c>
      <c r="B470" s="11">
        <v>0.999</v>
      </c>
      <c r="C470" s="12">
        <f t="shared" si="64"/>
        <v>1.2903197588130251E-2</v>
      </c>
      <c r="D470" s="13">
        <f t="shared" si="62"/>
        <v>2.948210409375001</v>
      </c>
      <c r="E470" s="16">
        <f t="shared" si="65"/>
        <v>49.242995389384262</v>
      </c>
      <c r="F470" s="11">
        <v>0.999</v>
      </c>
      <c r="G470" s="12">
        <f t="shared" si="60"/>
        <v>1.2054303009963796E-2</v>
      </c>
      <c r="H470" s="13">
        <f t="shared" si="63"/>
        <v>2.1441530250000009</v>
      </c>
      <c r="I470" s="16">
        <f t="shared" si="66"/>
        <v>33.615910743026596</v>
      </c>
      <c r="J470" s="11">
        <v>0.99750000000000005</v>
      </c>
      <c r="K470" s="12">
        <f t="shared" si="61"/>
        <v>8.2609625524297688E-3</v>
      </c>
      <c r="L470" s="13">
        <v>1</v>
      </c>
      <c r="M470" s="16">
        <f t="shared" si="67"/>
        <v>23.006770403855555</v>
      </c>
    </row>
    <row r="471" spans="1:13" x14ac:dyDescent="0.2">
      <c r="A471">
        <v>469</v>
      </c>
      <c r="B471" s="11">
        <v>0.999</v>
      </c>
      <c r="C471" s="12">
        <f t="shared" si="64"/>
        <v>1.2890294390542121E-2</v>
      </c>
      <c r="D471" s="13">
        <f t="shared" si="62"/>
        <v>2.948210409375001</v>
      </c>
      <c r="E471" s="16">
        <f t="shared" si="65"/>
        <v>49.280998689486367</v>
      </c>
      <c r="F471" s="11">
        <v>0.999</v>
      </c>
      <c r="G471" s="12">
        <f t="shared" si="60"/>
        <v>1.2042248706953832E-2</v>
      </c>
      <c r="H471" s="13">
        <f t="shared" si="63"/>
        <v>2.1441530250000009</v>
      </c>
      <c r="I471" s="16">
        <f t="shared" si="66"/>
        <v>33.641731167019415</v>
      </c>
      <c r="J471" s="11">
        <v>0.99750000000000005</v>
      </c>
      <c r="K471" s="12">
        <f t="shared" si="61"/>
        <v>8.2403101460486947E-3</v>
      </c>
      <c r="L471" s="13">
        <v>1</v>
      </c>
      <c r="M471" s="16">
        <f t="shared" si="67"/>
        <v>23.015010714001605</v>
      </c>
    </row>
    <row r="472" spans="1:13" x14ac:dyDescent="0.2">
      <c r="A472">
        <v>470</v>
      </c>
      <c r="B472" s="11">
        <v>0.999</v>
      </c>
      <c r="C472" s="12">
        <f t="shared" si="64"/>
        <v>1.2877404096151578E-2</v>
      </c>
      <c r="D472" s="13">
        <f t="shared" si="62"/>
        <v>2.948210409375001</v>
      </c>
      <c r="E472" s="16">
        <f t="shared" si="65"/>
        <v>49.318963986288367</v>
      </c>
      <c r="F472" s="11">
        <v>0.999</v>
      </c>
      <c r="G472" s="12">
        <f t="shared" si="60"/>
        <v>1.2030206458246878E-2</v>
      </c>
      <c r="H472" s="13">
        <f t="shared" si="63"/>
        <v>2.1441530250000009</v>
      </c>
      <c r="I472" s="16">
        <f t="shared" si="66"/>
        <v>33.667525770588242</v>
      </c>
      <c r="J472" s="11">
        <v>0.99750000000000005</v>
      </c>
      <c r="K472" s="12">
        <f t="shared" si="61"/>
        <v>8.2197093706835728E-3</v>
      </c>
      <c r="L472" s="13">
        <v>1</v>
      </c>
      <c r="M472" s="16">
        <f t="shared" si="67"/>
        <v>23.02323042337229</v>
      </c>
    </row>
    <row r="473" spans="1:13" x14ac:dyDescent="0.2">
      <c r="A473">
        <v>471</v>
      </c>
      <c r="B473" s="11">
        <v>0.999</v>
      </c>
      <c r="C473" s="12">
        <f t="shared" si="64"/>
        <v>1.2864526692055426E-2</v>
      </c>
      <c r="D473" s="13">
        <f t="shared" si="62"/>
        <v>2.948210409375001</v>
      </c>
      <c r="E473" s="16">
        <f t="shared" si="65"/>
        <v>49.356891317793568</v>
      </c>
      <c r="F473" s="11">
        <v>0.999</v>
      </c>
      <c r="G473" s="12">
        <f t="shared" si="60"/>
        <v>1.201817625178863E-2</v>
      </c>
      <c r="H473" s="13">
        <f t="shared" si="63"/>
        <v>2.1441530250000009</v>
      </c>
      <c r="I473" s="16">
        <f t="shared" si="66"/>
        <v>33.693294579553495</v>
      </c>
      <c r="J473" s="11">
        <v>0.99750000000000005</v>
      </c>
      <c r="K473" s="12">
        <f t="shared" si="61"/>
        <v>8.1991600972568645E-3</v>
      </c>
      <c r="L473" s="13">
        <v>1</v>
      </c>
      <c r="M473" s="16">
        <f t="shared" si="67"/>
        <v>23.031429583469546</v>
      </c>
    </row>
    <row r="474" spans="1:13" x14ac:dyDescent="0.2">
      <c r="A474">
        <v>472</v>
      </c>
      <c r="B474" s="11">
        <v>0.999</v>
      </c>
      <c r="C474" s="12">
        <f t="shared" si="64"/>
        <v>1.285166216536337E-2</v>
      </c>
      <c r="D474" s="13">
        <f t="shared" si="62"/>
        <v>2.948210409375001</v>
      </c>
      <c r="E474" s="16">
        <f t="shared" si="65"/>
        <v>49.394780721967265</v>
      </c>
      <c r="F474" s="11">
        <v>0.999</v>
      </c>
      <c r="G474" s="12">
        <f t="shared" si="60"/>
        <v>1.2006158075536842E-2</v>
      </c>
      <c r="H474" s="13">
        <f t="shared" si="63"/>
        <v>2.1441530250000009</v>
      </c>
      <c r="I474" s="16">
        <f t="shared" si="66"/>
        <v>33.719037619709788</v>
      </c>
      <c r="J474" s="11">
        <v>0.99750000000000005</v>
      </c>
      <c r="K474" s="12">
        <f t="shared" si="61"/>
        <v>8.1786621970137228E-3</v>
      </c>
      <c r="L474" s="13">
        <v>1</v>
      </c>
      <c r="M474" s="16">
        <f t="shared" si="67"/>
        <v>23.03960824566656</v>
      </c>
    </row>
    <row r="475" spans="1:13" x14ac:dyDescent="0.2">
      <c r="A475">
        <v>473</v>
      </c>
      <c r="B475" s="11">
        <v>0.999</v>
      </c>
      <c r="C475" s="12">
        <f t="shared" si="64"/>
        <v>1.2838810503198007E-2</v>
      </c>
      <c r="D475" s="13">
        <f t="shared" si="62"/>
        <v>2.948210409375001</v>
      </c>
      <c r="E475" s="16">
        <f t="shared" si="65"/>
        <v>49.432632236736787</v>
      </c>
      <c r="F475" s="11">
        <v>0.999</v>
      </c>
      <c r="G475" s="12">
        <f t="shared" si="60"/>
        <v>1.1994151917461305E-2</v>
      </c>
      <c r="H475" s="13">
        <f t="shared" si="63"/>
        <v>2.1441530250000009</v>
      </c>
      <c r="I475" s="16">
        <f t="shared" si="66"/>
        <v>33.744754916825919</v>
      </c>
      <c r="J475" s="11">
        <v>0.99750000000000005</v>
      </c>
      <c r="K475" s="12">
        <f t="shared" si="61"/>
        <v>8.1582155415211889E-3</v>
      </c>
      <c r="L475" s="13">
        <v>1</v>
      </c>
      <c r="M475" s="16">
        <f t="shared" si="67"/>
        <v>23.047766461208081</v>
      </c>
    </row>
    <row r="476" spans="1:13" x14ac:dyDescent="0.2">
      <c r="A476">
        <v>474</v>
      </c>
      <c r="B476" s="11">
        <v>0.999</v>
      </c>
      <c r="C476" s="12">
        <f t="shared" si="64"/>
        <v>1.2825971692694808E-2</v>
      </c>
      <c r="D476" s="13">
        <f t="shared" si="62"/>
        <v>2.948210409375001</v>
      </c>
      <c r="E476" s="16">
        <f t="shared" si="65"/>
        <v>49.470445899991539</v>
      </c>
      <c r="F476" s="11">
        <v>0.999</v>
      </c>
      <c r="G476" s="12">
        <f t="shared" si="60"/>
        <v>1.1982157765543844E-2</v>
      </c>
      <c r="H476" s="13">
        <f t="shared" si="63"/>
        <v>2.1441530250000009</v>
      </c>
      <c r="I476" s="16">
        <f t="shared" si="66"/>
        <v>33.770446496644936</v>
      </c>
      <c r="J476" s="11">
        <v>0.99750000000000005</v>
      </c>
      <c r="K476" s="12">
        <f t="shared" si="61"/>
        <v>8.1378200026673859E-3</v>
      </c>
      <c r="L476" s="13">
        <v>1</v>
      </c>
      <c r="M476" s="16">
        <f t="shared" si="67"/>
        <v>23.055904281210747</v>
      </c>
    </row>
    <row r="477" spans="1:13" x14ac:dyDescent="0.2">
      <c r="A477">
        <v>475</v>
      </c>
      <c r="B477" s="11">
        <v>0.999</v>
      </c>
      <c r="C477" s="12">
        <f t="shared" si="64"/>
        <v>1.2813145721002114E-2</v>
      </c>
      <c r="D477" s="13">
        <f t="shared" si="62"/>
        <v>2.948210409375001</v>
      </c>
      <c r="E477" s="16">
        <f t="shared" si="65"/>
        <v>49.508221749583036</v>
      </c>
      <c r="F477" s="11">
        <v>0.999</v>
      </c>
      <c r="G477" s="12">
        <f t="shared" ref="G477:G540" si="68">F477*G476</f>
        <v>1.1970175607778299E-2</v>
      </c>
      <c r="H477" s="13">
        <f t="shared" si="63"/>
        <v>2.1441530250000009</v>
      </c>
      <c r="I477" s="16">
        <f t="shared" si="66"/>
        <v>33.796112384884132</v>
      </c>
      <c r="J477" s="11">
        <v>0.99750000000000005</v>
      </c>
      <c r="K477" s="12">
        <f t="shared" ref="K477:K540" si="69">J477*K476</f>
        <v>8.1174754526607187E-3</v>
      </c>
      <c r="L477" s="13">
        <v>1</v>
      </c>
      <c r="M477" s="16">
        <f t="shared" si="67"/>
        <v>23.064021756663408</v>
      </c>
    </row>
    <row r="478" spans="1:13" x14ac:dyDescent="0.2">
      <c r="A478">
        <v>476</v>
      </c>
      <c r="B478" s="11">
        <v>0.999</v>
      </c>
      <c r="C478" s="12">
        <f t="shared" si="64"/>
        <v>1.2800332575281112E-2</v>
      </c>
      <c r="D478" s="13">
        <f t="shared" si="62"/>
        <v>2.948210409375001</v>
      </c>
      <c r="E478" s="16">
        <f t="shared" si="65"/>
        <v>49.545959823324942</v>
      </c>
      <c r="F478" s="11">
        <v>0.999</v>
      </c>
      <c r="G478" s="12">
        <f t="shared" si="68"/>
        <v>1.1958205432170521E-2</v>
      </c>
      <c r="H478" s="13">
        <f t="shared" si="63"/>
        <v>2.1441530250000009</v>
      </c>
      <c r="I478" s="16">
        <f t="shared" si="66"/>
        <v>33.821752607235091</v>
      </c>
      <c r="J478" s="11">
        <v>0.99750000000000005</v>
      </c>
      <c r="K478" s="12">
        <f t="shared" si="69"/>
        <v>8.0971817640290676E-3</v>
      </c>
      <c r="L478" s="13">
        <v>1</v>
      </c>
      <c r="M478" s="16">
        <f t="shared" si="67"/>
        <v>23.072118938427437</v>
      </c>
    </row>
    <row r="479" spans="1:13" x14ac:dyDescent="0.2">
      <c r="A479">
        <v>477</v>
      </c>
      <c r="B479" s="11">
        <v>0.999</v>
      </c>
      <c r="C479" s="12">
        <f t="shared" si="64"/>
        <v>1.278753224270583E-2</v>
      </c>
      <c r="D479" s="13">
        <f t="shared" si="62"/>
        <v>2.948210409375001</v>
      </c>
      <c r="E479" s="16">
        <f t="shared" si="65"/>
        <v>49.583660158993105</v>
      </c>
      <c r="F479" s="11">
        <v>0.999</v>
      </c>
      <c r="G479" s="12">
        <f t="shared" si="68"/>
        <v>1.194624722673835E-2</v>
      </c>
      <c r="H479" s="13">
        <f t="shared" si="63"/>
        <v>2.1441530250000009</v>
      </c>
      <c r="I479" s="16">
        <f t="shared" si="66"/>
        <v>33.847367189363702</v>
      </c>
      <c r="J479" s="11">
        <v>0.99750000000000005</v>
      </c>
      <c r="K479" s="12">
        <f t="shared" si="69"/>
        <v>8.0769388096189956E-3</v>
      </c>
      <c r="L479" s="13">
        <v>1</v>
      </c>
      <c r="M479" s="16">
        <f t="shared" si="67"/>
        <v>23.080195877237056</v>
      </c>
    </row>
    <row r="480" spans="1:13" x14ac:dyDescent="0.2">
      <c r="A480">
        <v>478</v>
      </c>
      <c r="B480" s="11">
        <v>0.999</v>
      </c>
      <c r="C480" s="12">
        <f t="shared" si="64"/>
        <v>1.2774744710463125E-2</v>
      </c>
      <c r="D480" s="13">
        <f t="shared" si="62"/>
        <v>2.948210409375001</v>
      </c>
      <c r="E480" s="16">
        <f t="shared" si="65"/>
        <v>49.6213227943256</v>
      </c>
      <c r="F480" s="11">
        <v>0.999</v>
      </c>
      <c r="G480" s="12">
        <f t="shared" si="68"/>
        <v>1.1934300979511613E-2</v>
      </c>
      <c r="H480" s="13">
        <f t="shared" si="63"/>
        <v>2.1441530250000009</v>
      </c>
      <c r="I480" s="16">
        <f t="shared" si="66"/>
        <v>33.872956156910185</v>
      </c>
      <c r="J480" s="11">
        <v>0.99750000000000005</v>
      </c>
      <c r="K480" s="12">
        <f t="shared" si="69"/>
        <v>8.0567464625949485E-3</v>
      </c>
      <c r="L480" s="13">
        <v>1</v>
      </c>
      <c r="M480" s="16">
        <f t="shared" si="67"/>
        <v>23.088252623699653</v>
      </c>
    </row>
    <row r="481" spans="1:13" x14ac:dyDescent="0.2">
      <c r="A481">
        <v>479</v>
      </c>
      <c r="B481" s="11">
        <v>0.999</v>
      </c>
      <c r="C481" s="12">
        <f t="shared" si="64"/>
        <v>1.2761969965752662E-2</v>
      </c>
      <c r="D481" s="13">
        <f t="shared" si="62"/>
        <v>2.948210409375001</v>
      </c>
      <c r="E481" s="16">
        <f t="shared" si="65"/>
        <v>49.658947767022767</v>
      </c>
      <c r="F481" s="11">
        <v>0.999</v>
      </c>
      <c r="G481" s="12">
        <f t="shared" si="68"/>
        <v>1.1922366678532101E-2</v>
      </c>
      <c r="H481" s="13">
        <f t="shared" si="63"/>
        <v>2.1441530250000009</v>
      </c>
      <c r="I481" s="16">
        <f t="shared" si="66"/>
        <v>33.898519535489122</v>
      </c>
      <c r="J481" s="11">
        <v>0.99750000000000005</v>
      </c>
      <c r="K481" s="12">
        <f t="shared" si="69"/>
        <v>8.0366045964384621E-3</v>
      </c>
      <c r="L481" s="13">
        <v>1</v>
      </c>
      <c r="M481" s="16">
        <f t="shared" si="67"/>
        <v>23.09628922829609</v>
      </c>
    </row>
    <row r="482" spans="1:13" x14ac:dyDescent="0.2">
      <c r="A482">
        <v>480</v>
      </c>
      <c r="B482" s="11">
        <v>0.999</v>
      </c>
      <c r="C482" s="12">
        <f t="shared" si="64"/>
        <v>1.274920799578691E-2</v>
      </c>
      <c r="D482" s="13">
        <f t="shared" si="62"/>
        <v>2.948210409375001</v>
      </c>
      <c r="E482" s="16">
        <f t="shared" si="65"/>
        <v>49.696535114747235</v>
      </c>
      <c r="F482" s="11">
        <v>0.999</v>
      </c>
      <c r="G482" s="12">
        <f t="shared" si="68"/>
        <v>1.1910444311853568E-2</v>
      </c>
      <c r="H482" s="13">
        <f t="shared" si="63"/>
        <v>2.1441530250000009</v>
      </c>
      <c r="I482" s="16">
        <f t="shared" si="66"/>
        <v>33.924057350689473</v>
      </c>
      <c r="J482" s="11">
        <v>0.99750000000000005</v>
      </c>
      <c r="K482" s="12">
        <f t="shared" si="69"/>
        <v>8.0165130849473663E-3</v>
      </c>
      <c r="L482" s="13">
        <v>1</v>
      </c>
      <c r="M482" s="16">
        <f t="shared" si="67"/>
        <v>23.104305741381037</v>
      </c>
    </row>
    <row r="483" spans="1:13" x14ac:dyDescent="0.2">
      <c r="A483">
        <v>481</v>
      </c>
      <c r="B483" s="11">
        <v>0.999</v>
      </c>
      <c r="C483" s="12">
        <f t="shared" si="64"/>
        <v>1.2736458787791123E-2</v>
      </c>
      <c r="D483" s="13">
        <f t="shared" ref="D483:D546" si="70">D482</f>
        <v>2.948210409375001</v>
      </c>
      <c r="E483" s="16">
        <f t="shared" si="65"/>
        <v>49.734084875123976</v>
      </c>
      <c r="F483" s="11">
        <v>0.999</v>
      </c>
      <c r="G483" s="12">
        <f t="shared" si="68"/>
        <v>1.1898533867541715E-2</v>
      </c>
      <c r="H483" s="13">
        <f t="shared" ref="H483:H546" si="71">H482</f>
        <v>2.1441530250000009</v>
      </c>
      <c r="I483" s="16">
        <f t="shared" si="66"/>
        <v>33.949569628074627</v>
      </c>
      <c r="J483" s="11">
        <v>0.99750000000000005</v>
      </c>
      <c r="K483" s="12">
        <f t="shared" si="69"/>
        <v>7.9964718022349987E-3</v>
      </c>
      <c r="L483" s="13">
        <v>1</v>
      </c>
      <c r="M483" s="16">
        <f t="shared" si="67"/>
        <v>23.112302213183273</v>
      </c>
    </row>
    <row r="484" spans="1:13" x14ac:dyDescent="0.2">
      <c r="A484">
        <v>482</v>
      </c>
      <c r="B484" s="11">
        <v>0.999</v>
      </c>
      <c r="C484" s="12">
        <f t="shared" si="64"/>
        <v>1.2723722329003331E-2</v>
      </c>
      <c r="D484" s="13">
        <f t="shared" si="70"/>
        <v>2.948210409375001</v>
      </c>
      <c r="E484" s="16">
        <f t="shared" si="65"/>
        <v>49.771597085740339</v>
      </c>
      <c r="F484" s="11">
        <v>0.999</v>
      </c>
      <c r="G484" s="12">
        <f t="shared" si="68"/>
        <v>1.1886635333674173E-2</v>
      </c>
      <c r="H484" s="13">
        <f t="shared" si="71"/>
        <v>2.1441530250000009</v>
      </c>
      <c r="I484" s="16">
        <f t="shared" si="66"/>
        <v>33.975056393182399</v>
      </c>
      <c r="J484" s="11">
        <v>0.99750000000000005</v>
      </c>
      <c r="K484" s="12">
        <f t="shared" si="69"/>
        <v>7.9764806227294108E-3</v>
      </c>
      <c r="L484" s="13">
        <v>1</v>
      </c>
      <c r="M484" s="16">
        <f t="shared" si="67"/>
        <v>23.120278693806004</v>
      </c>
    </row>
    <row r="485" spans="1:13" x14ac:dyDescent="0.2">
      <c r="A485">
        <v>483</v>
      </c>
      <c r="B485" s="11">
        <v>0.999</v>
      </c>
      <c r="C485" s="12">
        <f t="shared" si="64"/>
        <v>1.2710998606674328E-2</v>
      </c>
      <c r="D485" s="13">
        <f t="shared" si="70"/>
        <v>2.948210409375001</v>
      </c>
      <c r="E485" s="16">
        <f t="shared" si="65"/>
        <v>49.809071784146084</v>
      </c>
      <c r="F485" s="11">
        <v>0.999</v>
      </c>
      <c r="G485" s="12">
        <f t="shared" si="68"/>
        <v>1.1874748698340499E-2</v>
      </c>
      <c r="H485" s="13">
        <f t="shared" si="71"/>
        <v>2.1441530250000009</v>
      </c>
      <c r="I485" s="16">
        <f t="shared" si="66"/>
        <v>34.00051767152506</v>
      </c>
      <c r="J485" s="11">
        <v>0.99750000000000005</v>
      </c>
      <c r="K485" s="12">
        <f t="shared" si="69"/>
        <v>7.9565394211725884E-3</v>
      </c>
      <c r="L485" s="13">
        <v>1</v>
      </c>
      <c r="M485" s="16">
        <f t="shared" si="67"/>
        <v>23.128235233227176</v>
      </c>
    </row>
    <row r="486" spans="1:13" x14ac:dyDescent="0.2">
      <c r="A486">
        <v>484</v>
      </c>
      <c r="B486" s="11">
        <v>0.999</v>
      </c>
      <c r="C486" s="12">
        <f t="shared" si="64"/>
        <v>1.2698287608067654E-2</v>
      </c>
      <c r="D486" s="13">
        <f t="shared" si="70"/>
        <v>2.948210409375001</v>
      </c>
      <c r="E486" s="16">
        <f t="shared" si="65"/>
        <v>49.846509007853427</v>
      </c>
      <c r="F486" s="11">
        <v>0.999</v>
      </c>
      <c r="G486" s="12">
        <f t="shared" si="68"/>
        <v>1.186287394964216E-2</v>
      </c>
      <c r="H486" s="13">
        <f t="shared" si="71"/>
        <v>2.1441530250000009</v>
      </c>
      <c r="I486" s="16">
        <f t="shared" si="66"/>
        <v>34.02595348858938</v>
      </c>
      <c r="J486" s="11">
        <v>0.99750000000000005</v>
      </c>
      <c r="K486" s="12">
        <f t="shared" si="69"/>
        <v>7.9366480726196578E-3</v>
      </c>
      <c r="L486" s="13">
        <v>1</v>
      </c>
      <c r="M486" s="16">
        <f t="shared" si="67"/>
        <v>23.136171881299795</v>
      </c>
    </row>
    <row r="487" spans="1:13" x14ac:dyDescent="0.2">
      <c r="A487">
        <v>485</v>
      </c>
      <c r="B487" s="11">
        <v>0.999</v>
      </c>
      <c r="C487" s="12">
        <f t="shared" si="64"/>
        <v>1.2685589320459587E-2</v>
      </c>
      <c r="D487" s="13">
        <f t="shared" si="70"/>
        <v>2.948210409375001</v>
      </c>
      <c r="E487" s="16">
        <f t="shared" si="65"/>
        <v>49.88390879433706</v>
      </c>
      <c r="F487" s="11">
        <v>0.999</v>
      </c>
      <c r="G487" s="12">
        <f t="shared" si="68"/>
        <v>1.1851011075692518E-2</v>
      </c>
      <c r="H487" s="13">
        <f t="shared" si="71"/>
        <v>2.1441530250000009</v>
      </c>
      <c r="I487" s="16">
        <f t="shared" si="66"/>
        <v>34.051363869836635</v>
      </c>
      <c r="J487" s="11">
        <v>0.99750000000000005</v>
      </c>
      <c r="K487" s="12">
        <f t="shared" si="69"/>
        <v>7.9168064524381097E-3</v>
      </c>
      <c r="L487" s="13">
        <v>1</v>
      </c>
      <c r="M487" s="16">
        <f t="shared" si="67"/>
        <v>23.144088687752234</v>
      </c>
    </row>
    <row r="488" spans="1:13" x14ac:dyDescent="0.2">
      <c r="A488">
        <v>486</v>
      </c>
      <c r="B488" s="11">
        <v>0.999</v>
      </c>
      <c r="C488" s="12">
        <f t="shared" si="64"/>
        <v>1.2672903731139128E-2</v>
      </c>
      <c r="D488" s="13">
        <f t="shared" si="70"/>
        <v>2.948210409375001</v>
      </c>
      <c r="E488" s="16">
        <f t="shared" si="65"/>
        <v>49.921271181034214</v>
      </c>
      <c r="F488" s="11">
        <v>0.999</v>
      </c>
      <c r="G488" s="12">
        <f t="shared" si="68"/>
        <v>1.1839160064616825E-2</v>
      </c>
      <c r="H488" s="13">
        <f t="shared" si="71"/>
        <v>2.1441530250000009</v>
      </c>
      <c r="I488" s="16">
        <f t="shared" si="66"/>
        <v>34.076748840702642</v>
      </c>
      <c r="J488" s="11">
        <v>0.99750000000000005</v>
      </c>
      <c r="K488" s="12">
        <f t="shared" si="69"/>
        <v>7.8970144363070156E-3</v>
      </c>
      <c r="L488" s="13">
        <v>1</v>
      </c>
      <c r="M488" s="16">
        <f t="shared" si="67"/>
        <v>23.15198570218854</v>
      </c>
    </row>
    <row r="489" spans="1:13" x14ac:dyDescent="0.2">
      <c r="A489">
        <v>487</v>
      </c>
      <c r="B489" s="11">
        <v>0.999</v>
      </c>
      <c r="C489" s="12">
        <f t="shared" si="64"/>
        <v>1.2660230827407989E-2</v>
      </c>
      <c r="D489" s="13">
        <f t="shared" si="70"/>
        <v>2.948210409375001</v>
      </c>
      <c r="E489" s="16">
        <f t="shared" si="65"/>
        <v>49.958596205344669</v>
      </c>
      <c r="F489" s="11">
        <v>0.999</v>
      </c>
      <c r="G489" s="12">
        <f t="shared" si="68"/>
        <v>1.1827320904552208E-2</v>
      </c>
      <c r="H489" s="13">
        <f t="shared" si="71"/>
        <v>2.1441530250000009</v>
      </c>
      <c r="I489" s="16">
        <f t="shared" si="66"/>
        <v>34.102108426597781</v>
      </c>
      <c r="J489" s="11">
        <v>0.99750000000000005</v>
      </c>
      <c r="K489" s="12">
        <f t="shared" si="69"/>
        <v>7.8772719002162487E-3</v>
      </c>
      <c r="L489" s="13">
        <v>1</v>
      </c>
      <c r="M489" s="16">
        <f t="shared" si="67"/>
        <v>23.159862974088757</v>
      </c>
    </row>
    <row r="490" spans="1:13" x14ac:dyDescent="0.2">
      <c r="A490">
        <v>488</v>
      </c>
      <c r="B490" s="11">
        <v>0.999</v>
      </c>
      <c r="C490" s="12">
        <f t="shared" si="64"/>
        <v>1.264757059658058E-2</v>
      </c>
      <c r="D490" s="13">
        <f t="shared" si="70"/>
        <v>2.948210409375001</v>
      </c>
      <c r="E490" s="16">
        <f t="shared" si="65"/>
        <v>49.995883904630816</v>
      </c>
      <c r="F490" s="11">
        <v>0.999</v>
      </c>
      <c r="G490" s="12">
        <f t="shared" si="68"/>
        <v>1.1815493583647656E-2</v>
      </c>
      <c r="H490" s="13">
        <f t="shared" si="71"/>
        <v>2.1441530250000009</v>
      </c>
      <c r="I490" s="16">
        <f t="shared" si="66"/>
        <v>34.127442652907028</v>
      </c>
      <c r="J490" s="11">
        <v>0.99750000000000005</v>
      </c>
      <c r="K490" s="12">
        <f t="shared" si="69"/>
        <v>7.8575787204657084E-3</v>
      </c>
      <c r="L490" s="13">
        <v>1</v>
      </c>
      <c r="M490" s="16">
        <f t="shared" si="67"/>
        <v>23.167720552809222</v>
      </c>
    </row>
    <row r="491" spans="1:13" x14ac:dyDescent="0.2">
      <c r="A491">
        <v>489</v>
      </c>
      <c r="B491" s="11">
        <v>0.999</v>
      </c>
      <c r="C491" s="12">
        <f t="shared" si="64"/>
        <v>1.2634923025983999E-2</v>
      </c>
      <c r="D491" s="13">
        <f t="shared" si="70"/>
        <v>2.948210409375001</v>
      </c>
      <c r="E491" s="16">
        <f t="shared" si="65"/>
        <v>50.033134316217676</v>
      </c>
      <c r="F491" s="11">
        <v>0.999</v>
      </c>
      <c r="G491" s="12">
        <f t="shared" si="68"/>
        <v>1.1803678090064008E-2</v>
      </c>
      <c r="H491" s="13">
        <f t="shared" si="71"/>
        <v>2.1441530250000009</v>
      </c>
      <c r="I491" s="16">
        <f t="shared" si="66"/>
        <v>34.152751544989968</v>
      </c>
      <c r="J491" s="11">
        <v>0.99750000000000005</v>
      </c>
      <c r="K491" s="12">
        <f t="shared" si="69"/>
        <v>7.8379347736645451E-3</v>
      </c>
      <c r="L491" s="13">
        <v>1</v>
      </c>
      <c r="M491" s="16">
        <f t="shared" si="67"/>
        <v>23.175558487582887</v>
      </c>
    </row>
    <row r="492" spans="1:13" x14ac:dyDescent="0.2">
      <c r="A492">
        <v>490</v>
      </c>
      <c r="B492" s="11">
        <v>0.999</v>
      </c>
      <c r="C492" s="12">
        <f t="shared" si="64"/>
        <v>1.2622288102958014E-2</v>
      </c>
      <c r="D492" s="13">
        <f t="shared" si="70"/>
        <v>2.948210409375001</v>
      </c>
      <c r="E492" s="16">
        <f t="shared" si="65"/>
        <v>50.07034747739295</v>
      </c>
      <c r="F492" s="11">
        <v>0.999</v>
      </c>
      <c r="G492" s="12">
        <f t="shared" si="68"/>
        <v>1.1791874411973944E-2</v>
      </c>
      <c r="H492" s="13">
        <f t="shared" si="71"/>
        <v>2.1441530250000009</v>
      </c>
      <c r="I492" s="16">
        <f t="shared" si="66"/>
        <v>34.178035128180824</v>
      </c>
      <c r="J492" s="11">
        <v>0.99750000000000005</v>
      </c>
      <c r="K492" s="12">
        <f t="shared" si="69"/>
        <v>7.8183399367303848E-3</v>
      </c>
      <c r="L492" s="13">
        <v>1</v>
      </c>
      <c r="M492" s="16">
        <f t="shared" si="67"/>
        <v>23.183376827519616</v>
      </c>
    </row>
    <row r="493" spans="1:13" x14ac:dyDescent="0.2">
      <c r="A493">
        <v>491</v>
      </c>
      <c r="B493" s="11">
        <v>0.999</v>
      </c>
      <c r="C493" s="12">
        <f t="shared" si="64"/>
        <v>1.2609665814855056E-2</v>
      </c>
      <c r="D493" s="13">
        <f t="shared" si="70"/>
        <v>2.948210409375001</v>
      </c>
      <c r="E493" s="16">
        <f t="shared" si="65"/>
        <v>50.107523425407045</v>
      </c>
      <c r="F493" s="11">
        <v>0.999</v>
      </c>
      <c r="G493" s="12">
        <f t="shared" si="68"/>
        <v>1.178008253756197E-2</v>
      </c>
      <c r="H493" s="13">
        <f t="shared" si="71"/>
        <v>2.1441530250000009</v>
      </c>
      <c r="I493" s="16">
        <f t="shared" si="66"/>
        <v>34.203293427788488</v>
      </c>
      <c r="J493" s="11">
        <v>0.99750000000000005</v>
      </c>
      <c r="K493" s="12">
        <f t="shared" si="69"/>
        <v>7.7987940868885592E-3</v>
      </c>
      <c r="L493" s="13">
        <v>1</v>
      </c>
      <c r="M493" s="16">
        <f t="shared" si="67"/>
        <v>23.191175621606504</v>
      </c>
    </row>
    <row r="494" spans="1:13" x14ac:dyDescent="0.2">
      <c r="A494">
        <v>492</v>
      </c>
      <c r="B494" s="11">
        <v>0.999</v>
      </c>
      <c r="C494" s="12">
        <f t="shared" si="64"/>
        <v>1.2597056149040201E-2</v>
      </c>
      <c r="D494" s="13">
        <f t="shared" si="70"/>
        <v>2.948210409375001</v>
      </c>
      <c r="E494" s="16">
        <f t="shared" si="65"/>
        <v>50.144662197473124</v>
      </c>
      <c r="F494" s="11">
        <v>0.999</v>
      </c>
      <c r="G494" s="12">
        <f t="shared" si="68"/>
        <v>1.1768302455024408E-2</v>
      </c>
      <c r="H494" s="13">
        <f t="shared" si="71"/>
        <v>2.1441530250000009</v>
      </c>
      <c r="I494" s="16">
        <f t="shared" si="66"/>
        <v>34.228526469096543</v>
      </c>
      <c r="J494" s="11">
        <v>0.99750000000000005</v>
      </c>
      <c r="K494" s="12">
        <f t="shared" si="69"/>
        <v>7.7792971016713381E-3</v>
      </c>
      <c r="L494" s="13">
        <v>1</v>
      </c>
      <c r="M494" s="16">
        <f t="shared" si="67"/>
        <v>23.198954918708175</v>
      </c>
    </row>
    <row r="495" spans="1:13" x14ac:dyDescent="0.2">
      <c r="A495">
        <v>493</v>
      </c>
      <c r="B495" s="11">
        <v>0.999</v>
      </c>
      <c r="C495" s="12">
        <f t="shared" si="64"/>
        <v>1.2584459092891161E-2</v>
      </c>
      <c r="D495" s="13">
        <f t="shared" si="70"/>
        <v>2.948210409375001</v>
      </c>
      <c r="E495" s="16">
        <f t="shared" si="65"/>
        <v>50.181763830767139</v>
      </c>
      <c r="F495" s="11">
        <v>0.999</v>
      </c>
      <c r="G495" s="12">
        <f t="shared" si="68"/>
        <v>1.1756534152569383E-2</v>
      </c>
      <c r="H495" s="13">
        <f t="shared" si="71"/>
        <v>2.1441530250000009</v>
      </c>
      <c r="I495" s="16">
        <f t="shared" si="66"/>
        <v>34.253734277363293</v>
      </c>
      <c r="J495" s="11">
        <v>0.99750000000000005</v>
      </c>
      <c r="K495" s="12">
        <f t="shared" si="69"/>
        <v>7.7598488589171602E-3</v>
      </c>
      <c r="L495" s="13">
        <v>1</v>
      </c>
      <c r="M495" s="16">
        <f t="shared" si="67"/>
        <v>23.206714767567092</v>
      </c>
    </row>
    <row r="496" spans="1:13" x14ac:dyDescent="0.2">
      <c r="A496">
        <v>494</v>
      </c>
      <c r="B496" s="11">
        <v>0.999</v>
      </c>
      <c r="C496" s="12">
        <f t="shared" si="64"/>
        <v>1.2571874633798269E-2</v>
      </c>
      <c r="D496" s="13">
        <f t="shared" si="70"/>
        <v>2.948210409375001</v>
      </c>
      <c r="E496" s="16">
        <f t="shared" si="65"/>
        <v>50.218828362427857</v>
      </c>
      <c r="F496" s="11">
        <v>0.999</v>
      </c>
      <c r="G496" s="12">
        <f t="shared" si="68"/>
        <v>1.1744777618416814E-2</v>
      </c>
      <c r="H496" s="13">
        <f t="shared" si="71"/>
        <v>2.1441530250000009</v>
      </c>
      <c r="I496" s="16">
        <f t="shared" si="66"/>
        <v>34.278916877821771</v>
      </c>
      <c r="J496" s="11">
        <v>0.99750000000000005</v>
      </c>
      <c r="K496" s="12">
        <f t="shared" si="69"/>
        <v>7.7404492367698675E-3</v>
      </c>
      <c r="L496" s="13">
        <v>1</v>
      </c>
      <c r="M496" s="16">
        <f t="shared" si="67"/>
        <v>23.214455216803863</v>
      </c>
    </row>
    <row r="497" spans="1:13" x14ac:dyDescent="0.2">
      <c r="A497">
        <v>495</v>
      </c>
      <c r="B497" s="11">
        <v>0.999</v>
      </c>
      <c r="C497" s="12">
        <f t="shared" si="64"/>
        <v>1.255930275916447E-2</v>
      </c>
      <c r="D497" s="13">
        <f t="shared" si="70"/>
        <v>2.948210409375001</v>
      </c>
      <c r="E497" s="16">
        <f t="shared" si="65"/>
        <v>50.255855829556914</v>
      </c>
      <c r="F497" s="11">
        <v>0.999</v>
      </c>
      <c r="G497" s="12">
        <f t="shared" si="68"/>
        <v>1.1733032840798397E-2</v>
      </c>
      <c r="H497" s="13">
        <f t="shared" si="71"/>
        <v>2.1441530250000009</v>
      </c>
      <c r="I497" s="16">
        <f t="shared" si="66"/>
        <v>34.304074295679797</v>
      </c>
      <c r="J497" s="11">
        <v>0.99750000000000005</v>
      </c>
      <c r="K497" s="12">
        <f t="shared" si="69"/>
        <v>7.721098113677943E-3</v>
      </c>
      <c r="L497" s="13">
        <v>1</v>
      </c>
      <c r="M497" s="16">
        <f t="shared" si="67"/>
        <v>23.22217631491754</v>
      </c>
    </row>
    <row r="498" spans="1:13" x14ac:dyDescent="0.2">
      <c r="A498">
        <v>496</v>
      </c>
      <c r="B498" s="11">
        <v>0.999</v>
      </c>
      <c r="C498" s="12">
        <f t="shared" si="64"/>
        <v>1.2546743456405307E-2</v>
      </c>
      <c r="D498" s="13">
        <f t="shared" si="70"/>
        <v>2.948210409375001</v>
      </c>
      <c r="E498" s="16">
        <f t="shared" si="65"/>
        <v>50.292846269218849</v>
      </c>
      <c r="F498" s="11">
        <v>0.999</v>
      </c>
      <c r="G498" s="12">
        <f t="shared" si="68"/>
        <v>1.1721299807957599E-2</v>
      </c>
      <c r="H498" s="13">
        <f t="shared" si="71"/>
        <v>2.1441530250000009</v>
      </c>
      <c r="I498" s="16">
        <f t="shared" si="66"/>
        <v>34.329206556119964</v>
      </c>
      <c r="J498" s="11">
        <v>0.99750000000000005</v>
      </c>
      <c r="K498" s="12">
        <f t="shared" si="69"/>
        <v>7.7017953683937487E-3</v>
      </c>
      <c r="L498" s="13">
        <v>1</v>
      </c>
      <c r="M498" s="16">
        <f t="shared" si="67"/>
        <v>23.229878110285934</v>
      </c>
    </row>
    <row r="499" spans="1:13" x14ac:dyDescent="0.2">
      <c r="A499">
        <v>497</v>
      </c>
      <c r="B499" s="11">
        <v>0.999</v>
      </c>
      <c r="C499" s="12">
        <f t="shared" si="64"/>
        <v>1.2534196712948902E-2</v>
      </c>
      <c r="D499" s="13">
        <f t="shared" si="70"/>
        <v>2.948210409375001</v>
      </c>
      <c r="E499" s="16">
        <f t="shared" si="65"/>
        <v>50.329799718441116</v>
      </c>
      <c r="F499" s="11">
        <v>0.999</v>
      </c>
      <c r="G499" s="12">
        <f t="shared" si="68"/>
        <v>1.1709578508149642E-2</v>
      </c>
      <c r="H499" s="13">
        <f t="shared" si="71"/>
        <v>2.1441530250000009</v>
      </c>
      <c r="I499" s="16">
        <f t="shared" si="66"/>
        <v>34.35431368429969</v>
      </c>
      <c r="J499" s="11">
        <v>0.99750000000000005</v>
      </c>
      <c r="K499" s="12">
        <f t="shared" si="69"/>
        <v>7.6825408799727646E-3</v>
      </c>
      <c r="L499" s="13">
        <v>1</v>
      </c>
      <c r="M499" s="16">
        <f t="shared" si="67"/>
        <v>23.237560651165907</v>
      </c>
    </row>
    <row r="500" spans="1:13" x14ac:dyDescent="0.2">
      <c r="A500">
        <v>498</v>
      </c>
      <c r="B500" s="11">
        <v>0.999</v>
      </c>
      <c r="C500" s="12">
        <f t="shared" si="64"/>
        <v>1.2521662516235953E-2</v>
      </c>
      <c r="D500" s="13">
        <f t="shared" si="70"/>
        <v>2.948210409375001</v>
      </c>
      <c r="E500" s="16">
        <f t="shared" si="65"/>
        <v>50.366716214214165</v>
      </c>
      <c r="F500" s="11">
        <v>0.999</v>
      </c>
      <c r="G500" s="12">
        <f t="shared" si="68"/>
        <v>1.1697868929641492E-2</v>
      </c>
      <c r="H500" s="13">
        <f t="shared" si="71"/>
        <v>2.1441530250000009</v>
      </c>
      <c r="I500" s="16">
        <f t="shared" si="66"/>
        <v>34.379395705351236</v>
      </c>
      <c r="J500" s="11">
        <v>0.99750000000000005</v>
      </c>
      <c r="K500" s="12">
        <f t="shared" si="69"/>
        <v>7.6633345277728332E-3</v>
      </c>
      <c r="L500" s="13">
        <v>1</v>
      </c>
      <c r="M500" s="16">
        <f t="shared" si="67"/>
        <v>23.245223985693681</v>
      </c>
    </row>
    <row r="501" spans="1:13" x14ac:dyDescent="0.2">
      <c r="A501">
        <v>499</v>
      </c>
      <c r="B501" s="11">
        <v>0.999</v>
      </c>
      <c r="C501" s="12">
        <f t="shared" si="64"/>
        <v>1.2509140853719717E-2</v>
      </c>
      <c r="D501" s="13">
        <f t="shared" si="70"/>
        <v>2.948210409375001</v>
      </c>
      <c r="E501" s="16">
        <f t="shared" si="65"/>
        <v>50.403595793491441</v>
      </c>
      <c r="F501" s="11">
        <v>0.999</v>
      </c>
      <c r="G501" s="12">
        <f t="shared" si="68"/>
        <v>1.1686171060711851E-2</v>
      </c>
      <c r="H501" s="13">
        <f t="shared" si="71"/>
        <v>2.1441530250000009</v>
      </c>
      <c r="I501" s="16">
        <f t="shared" si="66"/>
        <v>34.404452644381728</v>
      </c>
      <c r="J501" s="11">
        <v>0.99750000000000005</v>
      </c>
      <c r="K501" s="12">
        <f t="shared" si="69"/>
        <v>7.6441761914534017E-3</v>
      </c>
      <c r="L501" s="13">
        <v>1</v>
      </c>
      <c r="M501" s="16">
        <f t="shared" si="67"/>
        <v>23.252868161885132</v>
      </c>
    </row>
    <row r="502" spans="1:13" x14ac:dyDescent="0.2">
      <c r="A502">
        <v>500</v>
      </c>
      <c r="B502" s="11">
        <v>0.999</v>
      </c>
      <c r="C502" s="12">
        <f t="shared" si="64"/>
        <v>1.2496631712865996E-2</v>
      </c>
      <c r="D502" s="13">
        <f t="shared" si="70"/>
        <v>2.948210409375001</v>
      </c>
      <c r="E502" s="16">
        <f t="shared" si="65"/>
        <v>50.44043849318944</v>
      </c>
      <c r="F502" s="11">
        <v>0.999</v>
      </c>
      <c r="G502" s="12">
        <f t="shared" si="68"/>
        <v>1.167448488965114E-2</v>
      </c>
      <c r="H502" s="13">
        <f t="shared" si="71"/>
        <v>2.1441530250000009</v>
      </c>
      <c r="I502" s="16">
        <f t="shared" si="66"/>
        <v>34.429484526473189</v>
      </c>
      <c r="J502" s="11">
        <v>0.99750000000000005</v>
      </c>
      <c r="K502" s="12">
        <f t="shared" si="69"/>
        <v>7.6250657509747688E-3</v>
      </c>
      <c r="L502" s="13">
        <v>1</v>
      </c>
      <c r="M502" s="16">
        <f t="shared" si="67"/>
        <v>23.260493227636108</v>
      </c>
    </row>
    <row r="503" spans="1:13" x14ac:dyDescent="0.2">
      <c r="A503">
        <v>501</v>
      </c>
      <c r="B503" s="11">
        <v>0.999</v>
      </c>
      <c r="C503" s="12">
        <f t="shared" si="64"/>
        <v>1.248413508115313E-2</v>
      </c>
      <c r="D503" s="13">
        <f t="shared" si="70"/>
        <v>2.948210409375001</v>
      </c>
      <c r="E503" s="16">
        <f t="shared" si="65"/>
        <v>50.477244350187739</v>
      </c>
      <c r="F503" s="11">
        <v>0.999</v>
      </c>
      <c r="G503" s="12">
        <f t="shared" si="68"/>
        <v>1.1662810404761489E-2</v>
      </c>
      <c r="H503" s="13">
        <f t="shared" si="71"/>
        <v>2.1441530250000009</v>
      </c>
      <c r="I503" s="16">
        <f t="shared" si="66"/>
        <v>34.454491376682562</v>
      </c>
      <c r="J503" s="11">
        <v>0.99750000000000005</v>
      </c>
      <c r="K503" s="12">
        <f t="shared" si="69"/>
        <v>7.6060030865973327E-3</v>
      </c>
      <c r="L503" s="13">
        <v>1</v>
      </c>
      <c r="M503" s="16">
        <f t="shared" si="67"/>
        <v>23.268099230722704</v>
      </c>
    </row>
    <row r="504" spans="1:13" x14ac:dyDescent="0.2">
      <c r="A504">
        <v>502</v>
      </c>
      <c r="B504" s="11">
        <v>0.999</v>
      </c>
      <c r="C504" s="12">
        <f t="shared" si="64"/>
        <v>1.2471650946071977E-2</v>
      </c>
      <c r="D504" s="13">
        <f t="shared" si="70"/>
        <v>2.948210409375001</v>
      </c>
      <c r="E504" s="16">
        <f t="shared" si="65"/>
        <v>50.514013401329038</v>
      </c>
      <c r="F504" s="11">
        <v>0.999</v>
      </c>
      <c r="G504" s="12">
        <f t="shared" si="68"/>
        <v>1.1651147594356728E-2</v>
      </c>
      <c r="H504" s="13">
        <f t="shared" si="71"/>
        <v>2.1441530250000009</v>
      </c>
      <c r="I504" s="16">
        <f t="shared" si="66"/>
        <v>34.479473220041726</v>
      </c>
      <c r="J504" s="11">
        <v>0.99750000000000005</v>
      </c>
      <c r="K504" s="12">
        <f t="shared" si="69"/>
        <v>7.5869880788808396E-3</v>
      </c>
      <c r="L504" s="13">
        <v>1</v>
      </c>
      <c r="M504" s="16">
        <f t="shared" si="67"/>
        <v>23.275686218801585</v>
      </c>
    </row>
    <row r="505" spans="1:13" x14ac:dyDescent="0.2">
      <c r="A505">
        <v>503</v>
      </c>
      <c r="B505" s="11">
        <v>0.999</v>
      </c>
      <c r="C505" s="12">
        <f t="shared" si="64"/>
        <v>1.2459179295125905E-2</v>
      </c>
      <c r="D505" s="13">
        <f t="shared" si="70"/>
        <v>2.948210409375001</v>
      </c>
      <c r="E505" s="16">
        <f t="shared" si="65"/>
        <v>50.550745683419194</v>
      </c>
      <c r="F505" s="11">
        <v>0.999</v>
      </c>
      <c r="G505" s="12">
        <f t="shared" si="68"/>
        <v>1.1639496446762371E-2</v>
      </c>
      <c r="H505" s="13">
        <f t="shared" si="71"/>
        <v>2.1441530250000009</v>
      </c>
      <c r="I505" s="16">
        <f t="shared" si="66"/>
        <v>34.50443008155753</v>
      </c>
      <c r="J505" s="11">
        <v>0.99750000000000005</v>
      </c>
      <c r="K505" s="12">
        <f t="shared" si="69"/>
        <v>7.5680206086836382E-3</v>
      </c>
      <c r="L505" s="13">
        <v>1</v>
      </c>
      <c r="M505" s="16">
        <f t="shared" si="67"/>
        <v>23.283254239410269</v>
      </c>
    </row>
    <row r="506" spans="1:13" x14ac:dyDescent="0.2">
      <c r="A506">
        <v>504</v>
      </c>
      <c r="B506" s="11">
        <v>0.999</v>
      </c>
      <c r="C506" s="12">
        <f t="shared" si="64"/>
        <v>1.2446720115830779E-2</v>
      </c>
      <c r="D506" s="13">
        <f t="shared" si="70"/>
        <v>2.948210409375001</v>
      </c>
      <c r="E506" s="16">
        <f t="shared" si="65"/>
        <v>50.587441233227267</v>
      </c>
      <c r="F506" s="11">
        <v>0.999</v>
      </c>
      <c r="G506" s="12">
        <f t="shared" si="68"/>
        <v>1.1627856950315608E-2</v>
      </c>
      <c r="H506" s="13">
        <f t="shared" si="71"/>
        <v>2.1441530250000009</v>
      </c>
      <c r="I506" s="16">
        <f t="shared" si="66"/>
        <v>34.529361986211818</v>
      </c>
      <c r="J506" s="11">
        <v>0.99750000000000005</v>
      </c>
      <c r="K506" s="12">
        <f t="shared" si="69"/>
        <v>7.5491005571619299E-3</v>
      </c>
      <c r="L506" s="13">
        <v>1</v>
      </c>
      <c r="M506" s="16">
        <f t="shared" si="67"/>
        <v>23.290803339967432</v>
      </c>
    </row>
    <row r="507" spans="1:13" x14ac:dyDescent="0.2">
      <c r="A507">
        <v>505</v>
      </c>
      <c r="B507" s="11">
        <v>0.999</v>
      </c>
      <c r="C507" s="12">
        <f t="shared" si="64"/>
        <v>1.2434273395714948E-2</v>
      </c>
      <c r="D507" s="13">
        <f t="shared" si="70"/>
        <v>2.948210409375001</v>
      </c>
      <c r="E507" s="16">
        <f t="shared" si="65"/>
        <v>50.62410008748553</v>
      </c>
      <c r="F507" s="11">
        <v>0.999</v>
      </c>
      <c r="G507" s="12">
        <f t="shared" si="68"/>
        <v>1.1616229093365292E-2</v>
      </c>
      <c r="H507" s="13">
        <f t="shared" si="71"/>
        <v>2.1441530250000009</v>
      </c>
      <c r="I507" s="16">
        <f t="shared" si="66"/>
        <v>34.554268958961451</v>
      </c>
      <c r="J507" s="11">
        <v>0.99750000000000005</v>
      </c>
      <c r="K507" s="12">
        <f t="shared" si="69"/>
        <v>7.5302278057690257E-3</v>
      </c>
      <c r="L507" s="13">
        <v>1</v>
      </c>
      <c r="M507" s="16">
        <f t="shared" si="67"/>
        <v>23.298333567773202</v>
      </c>
    </row>
    <row r="508" spans="1:13" x14ac:dyDescent="0.2">
      <c r="A508">
        <v>506</v>
      </c>
      <c r="B508" s="11">
        <v>0.999</v>
      </c>
      <c r="C508" s="12">
        <f t="shared" si="64"/>
        <v>1.2421839122319233E-2</v>
      </c>
      <c r="D508" s="13">
        <f t="shared" si="70"/>
        <v>2.948210409375001</v>
      </c>
      <c r="E508" s="16">
        <f t="shared" si="65"/>
        <v>50.66072228288953</v>
      </c>
      <c r="F508" s="11">
        <v>0.999</v>
      </c>
      <c r="G508" s="12">
        <f t="shared" si="68"/>
        <v>1.1604612864271927E-2</v>
      </c>
      <c r="H508" s="13">
        <f t="shared" si="71"/>
        <v>2.1441530250000009</v>
      </c>
      <c r="I508" s="16">
        <f t="shared" si="66"/>
        <v>34.579151024738337</v>
      </c>
      <c r="J508" s="11">
        <v>0.99750000000000005</v>
      </c>
      <c r="K508" s="12">
        <f t="shared" si="69"/>
        <v>7.5114022362546039E-3</v>
      </c>
      <c r="L508" s="13">
        <v>1</v>
      </c>
      <c r="M508" s="16">
        <f t="shared" si="67"/>
        <v>23.305844970009456</v>
      </c>
    </row>
    <row r="509" spans="1:13" x14ac:dyDescent="0.2">
      <c r="A509">
        <v>507</v>
      </c>
      <c r="B509" s="11">
        <v>0.999</v>
      </c>
      <c r="C509" s="12">
        <f t="shared" si="64"/>
        <v>1.2409417283196915E-2</v>
      </c>
      <c r="D509" s="13">
        <f t="shared" si="70"/>
        <v>2.948210409375001</v>
      </c>
      <c r="E509" s="16">
        <f t="shared" si="65"/>
        <v>50.697307856098128</v>
      </c>
      <c r="F509" s="11">
        <v>0.999</v>
      </c>
      <c r="G509" s="12">
        <f t="shared" si="68"/>
        <v>1.1593008251407655E-2</v>
      </c>
      <c r="H509" s="13">
        <f t="shared" si="71"/>
        <v>2.1441530250000009</v>
      </c>
      <c r="I509" s="16">
        <f t="shared" si="66"/>
        <v>34.604008208449443</v>
      </c>
      <c r="J509" s="11">
        <v>0.99750000000000005</v>
      </c>
      <c r="K509" s="12">
        <f t="shared" si="69"/>
        <v>7.492623730663968E-3</v>
      </c>
      <c r="L509" s="13">
        <v>1</v>
      </c>
      <c r="M509" s="16">
        <f t="shared" si="67"/>
        <v>23.313337593740119</v>
      </c>
    </row>
    <row r="510" spans="1:13" x14ac:dyDescent="0.2">
      <c r="A510">
        <v>508</v>
      </c>
      <c r="B510" s="11">
        <v>0.999</v>
      </c>
      <c r="C510" s="12">
        <f t="shared" si="64"/>
        <v>1.2397007865913717E-2</v>
      </c>
      <c r="D510" s="13">
        <f t="shared" si="70"/>
        <v>2.948210409375001</v>
      </c>
      <c r="E510" s="16">
        <f t="shared" si="65"/>
        <v>50.73385684373352</v>
      </c>
      <c r="F510" s="11">
        <v>0.999</v>
      </c>
      <c r="G510" s="12">
        <f t="shared" si="68"/>
        <v>1.1581415243156248E-2</v>
      </c>
      <c r="H510" s="13">
        <f t="shared" si="71"/>
        <v>2.1441530250000009</v>
      </c>
      <c r="I510" s="16">
        <f t="shared" si="66"/>
        <v>34.628840534976838</v>
      </c>
      <c r="J510" s="11">
        <v>0.99750000000000005</v>
      </c>
      <c r="K510" s="12">
        <f t="shared" si="69"/>
        <v>7.4738921713373083E-3</v>
      </c>
      <c r="L510" s="13">
        <v>1</v>
      </c>
      <c r="M510" s="16">
        <f t="shared" si="67"/>
        <v>23.320811485911456</v>
      </c>
    </row>
    <row r="511" spans="1:13" x14ac:dyDescent="0.2">
      <c r="A511">
        <v>509</v>
      </c>
      <c r="B511" s="11">
        <v>0.999</v>
      </c>
      <c r="C511" s="12">
        <f t="shared" si="64"/>
        <v>1.2384610858047804E-2</v>
      </c>
      <c r="D511" s="13">
        <f t="shared" si="70"/>
        <v>2.948210409375001</v>
      </c>
      <c r="E511" s="16">
        <f t="shared" si="65"/>
        <v>50.770369282381274</v>
      </c>
      <c r="F511" s="11">
        <v>0.999</v>
      </c>
      <c r="G511" s="12">
        <f t="shared" si="68"/>
        <v>1.1569833827913092E-2</v>
      </c>
      <c r="H511" s="13">
        <f t="shared" si="71"/>
        <v>2.1441530250000009</v>
      </c>
      <c r="I511" s="16">
        <f t="shared" si="66"/>
        <v>34.653648029177702</v>
      </c>
      <c r="J511" s="11">
        <v>0.99750000000000005</v>
      </c>
      <c r="K511" s="12">
        <f t="shared" si="69"/>
        <v>7.4552074409089657E-3</v>
      </c>
      <c r="L511" s="13">
        <v>1</v>
      </c>
      <c r="M511" s="16">
        <f t="shared" si="67"/>
        <v>23.328266693352365</v>
      </c>
    </row>
    <row r="512" spans="1:13" x14ac:dyDescent="0.2">
      <c r="A512">
        <v>510</v>
      </c>
      <c r="B512" s="11">
        <v>0.999</v>
      </c>
      <c r="C512" s="12">
        <f t="shared" si="64"/>
        <v>1.2372226247189757E-2</v>
      </c>
      <c r="D512" s="13">
        <f t="shared" si="70"/>
        <v>2.948210409375001</v>
      </c>
      <c r="E512" s="16">
        <f t="shared" si="65"/>
        <v>50.806845208590381</v>
      </c>
      <c r="F512" s="11">
        <v>0.999</v>
      </c>
      <c r="G512" s="12">
        <f t="shared" si="68"/>
        <v>1.155826399408518E-2</v>
      </c>
      <c r="H512" s="13">
        <f t="shared" si="71"/>
        <v>2.1441530250000009</v>
      </c>
      <c r="I512" s="16">
        <f t="shared" si="66"/>
        <v>34.678430715884367</v>
      </c>
      <c r="J512" s="11">
        <v>0.99750000000000005</v>
      </c>
      <c r="K512" s="12">
        <f t="shared" si="69"/>
        <v>7.4365694223066936E-3</v>
      </c>
      <c r="L512" s="13">
        <v>1</v>
      </c>
      <c r="M512" s="16">
        <f t="shared" si="67"/>
        <v>23.335703262774672</v>
      </c>
    </row>
    <row r="513" spans="1:13" x14ac:dyDescent="0.2">
      <c r="A513">
        <v>511</v>
      </c>
      <c r="B513" s="11">
        <v>0.999</v>
      </c>
      <c r="C513" s="12">
        <f t="shared" si="64"/>
        <v>1.2359854020942567E-2</v>
      </c>
      <c r="D513" s="13">
        <f t="shared" si="70"/>
        <v>2.948210409375001</v>
      </c>
      <c r="E513" s="16">
        <f t="shared" si="65"/>
        <v>50.84328465887328</v>
      </c>
      <c r="F513" s="11">
        <v>0.999</v>
      </c>
      <c r="G513" s="12">
        <f t="shared" si="68"/>
        <v>1.1546705730091094E-2</v>
      </c>
      <c r="H513" s="13">
        <f t="shared" si="71"/>
        <v>2.1441530250000009</v>
      </c>
      <c r="I513" s="16">
        <f t="shared" si="66"/>
        <v>34.703188619904324</v>
      </c>
      <c r="J513" s="11">
        <v>0.99750000000000005</v>
      </c>
      <c r="K513" s="12">
        <f t="shared" si="69"/>
        <v>7.4179779987509275E-3</v>
      </c>
      <c r="L513" s="13">
        <v>1</v>
      </c>
      <c r="M513" s="16">
        <f t="shared" si="67"/>
        <v>23.343121240773424</v>
      </c>
    </row>
    <row r="514" spans="1:13" x14ac:dyDescent="0.2">
      <c r="A514">
        <v>512</v>
      </c>
      <c r="B514" s="11">
        <v>0.999</v>
      </c>
      <c r="C514" s="12">
        <f t="shared" si="64"/>
        <v>1.2347494166921625E-2</v>
      </c>
      <c r="D514" s="13">
        <f t="shared" si="70"/>
        <v>2.948210409375001</v>
      </c>
      <c r="E514" s="16">
        <f t="shared" si="65"/>
        <v>50.879687669705895</v>
      </c>
      <c r="F514" s="11">
        <v>0.999</v>
      </c>
      <c r="G514" s="12">
        <f t="shared" si="68"/>
        <v>1.1535159024361002E-2</v>
      </c>
      <c r="H514" s="13">
        <f t="shared" si="71"/>
        <v>2.1441530250000009</v>
      </c>
      <c r="I514" s="16">
        <f t="shared" si="66"/>
        <v>34.727921766020266</v>
      </c>
      <c r="J514" s="11">
        <v>0.99750000000000005</v>
      </c>
      <c r="K514" s="12">
        <f t="shared" si="69"/>
        <v>7.3994330537540502E-3</v>
      </c>
      <c r="L514" s="13">
        <v>1</v>
      </c>
      <c r="M514" s="16">
        <f t="shared" si="67"/>
        <v>23.350520673827177</v>
      </c>
    </row>
    <row r="515" spans="1:13" x14ac:dyDescent="0.2">
      <c r="A515">
        <v>513</v>
      </c>
      <c r="B515" s="11">
        <v>0.999</v>
      </c>
      <c r="C515" s="12">
        <f t="shared" si="64"/>
        <v>1.2335146672754703E-2</v>
      </c>
      <c r="D515" s="13">
        <f t="shared" si="70"/>
        <v>2.948210409375001</v>
      </c>
      <c r="E515" s="16">
        <f t="shared" si="65"/>
        <v>50.916054277527678</v>
      </c>
      <c r="F515" s="11">
        <v>0.999</v>
      </c>
      <c r="G515" s="12">
        <f t="shared" si="68"/>
        <v>1.1523623865336641E-2</v>
      </c>
      <c r="H515" s="13">
        <f t="shared" si="71"/>
        <v>2.1441530250000009</v>
      </c>
      <c r="I515" s="16">
        <f t="shared" si="66"/>
        <v>34.752630178990088</v>
      </c>
      <c r="J515" s="11">
        <v>0.99750000000000005</v>
      </c>
      <c r="K515" s="12">
        <f t="shared" si="69"/>
        <v>7.3809344711196654E-3</v>
      </c>
      <c r="L515" s="13">
        <v>1</v>
      </c>
      <c r="M515" s="16">
        <f t="shared" si="67"/>
        <v>23.357901608298295</v>
      </c>
    </row>
    <row r="516" spans="1:13" x14ac:dyDescent="0.2">
      <c r="A516">
        <v>514</v>
      </c>
      <c r="B516" s="11">
        <v>0.999</v>
      </c>
      <c r="C516" s="12">
        <f t="shared" si="64"/>
        <v>1.2322811526081948E-2</v>
      </c>
      <c r="D516" s="13">
        <f t="shared" si="70"/>
        <v>2.948210409375001</v>
      </c>
      <c r="E516" s="16">
        <f t="shared" si="65"/>
        <v>50.952384518741638</v>
      </c>
      <c r="F516" s="11">
        <v>0.999</v>
      </c>
      <c r="G516" s="12">
        <f t="shared" si="68"/>
        <v>1.1512100241471304E-2</v>
      </c>
      <c r="H516" s="13">
        <f t="shared" si="71"/>
        <v>2.1441530250000009</v>
      </c>
      <c r="I516" s="16">
        <f t="shared" si="66"/>
        <v>34.777313883546945</v>
      </c>
      <c r="J516" s="11">
        <v>0.99750000000000005</v>
      </c>
      <c r="K516" s="12">
        <f t="shared" si="69"/>
        <v>7.3624821349418668E-3</v>
      </c>
      <c r="L516" s="13">
        <v>1</v>
      </c>
      <c r="M516" s="16">
        <f t="shared" si="67"/>
        <v>23.365264090433236</v>
      </c>
    </row>
    <row r="517" spans="1:13" x14ac:dyDescent="0.2">
      <c r="A517">
        <v>515</v>
      </c>
      <c r="B517" s="11">
        <v>0.999</v>
      </c>
      <c r="C517" s="12">
        <f t="shared" ref="C517:C580" si="72">B517*C516</f>
        <v>1.2310488714555866E-2</v>
      </c>
      <c r="D517" s="13">
        <f t="shared" si="70"/>
        <v>2.948210409375001</v>
      </c>
      <c r="E517" s="16">
        <f t="shared" ref="E517:E580" si="73">C517*D517+E516</f>
        <v>50.988678429714383</v>
      </c>
      <c r="F517" s="11">
        <v>0.999</v>
      </c>
      <c r="G517" s="12">
        <f t="shared" si="68"/>
        <v>1.1500588141229832E-2</v>
      </c>
      <c r="H517" s="13">
        <f t="shared" si="71"/>
        <v>2.1441530250000009</v>
      </c>
      <c r="I517" s="16">
        <f t="shared" ref="I517:I580" si="74">G517*H517+I516</f>
        <v>34.801972904399243</v>
      </c>
      <c r="J517" s="11">
        <v>0.99750000000000005</v>
      </c>
      <c r="K517" s="12">
        <f t="shared" si="69"/>
        <v>7.3440759296045125E-3</v>
      </c>
      <c r="L517" s="13">
        <v>1</v>
      </c>
      <c r="M517" s="16">
        <f t="shared" ref="M517:M580" si="75">K517*L517+M516</f>
        <v>23.372608166362841</v>
      </c>
    </row>
    <row r="518" spans="1:13" x14ac:dyDescent="0.2">
      <c r="A518">
        <v>516</v>
      </c>
      <c r="B518" s="11">
        <v>0.999</v>
      </c>
      <c r="C518" s="12">
        <f t="shared" si="72"/>
        <v>1.2298178225841309E-2</v>
      </c>
      <c r="D518" s="13">
        <f t="shared" si="70"/>
        <v>2.948210409375001</v>
      </c>
      <c r="E518" s="16">
        <f t="shared" si="73"/>
        <v>51.024936046776155</v>
      </c>
      <c r="F518" s="11">
        <v>0.999</v>
      </c>
      <c r="G518" s="12">
        <f t="shared" si="68"/>
        <v>1.1489087553088603E-2</v>
      </c>
      <c r="H518" s="13">
        <f t="shared" si="71"/>
        <v>2.1441530250000009</v>
      </c>
      <c r="I518" s="16">
        <f t="shared" si="74"/>
        <v>34.826607266230688</v>
      </c>
      <c r="J518" s="11">
        <v>0.99750000000000005</v>
      </c>
      <c r="K518" s="12">
        <f t="shared" si="69"/>
        <v>7.3257157397805016E-3</v>
      </c>
      <c r="L518" s="13">
        <v>1</v>
      </c>
      <c r="M518" s="16">
        <f t="shared" si="75"/>
        <v>23.379933882102623</v>
      </c>
    </row>
    <row r="519" spans="1:13" x14ac:dyDescent="0.2">
      <c r="A519">
        <v>517</v>
      </c>
      <c r="B519" s="11">
        <v>0.999</v>
      </c>
      <c r="C519" s="12">
        <f t="shared" si="72"/>
        <v>1.2285880047615468E-2</v>
      </c>
      <c r="D519" s="13">
        <f t="shared" si="70"/>
        <v>2.948210409375001</v>
      </c>
      <c r="E519" s="16">
        <f t="shared" si="73"/>
        <v>51.061157406220865</v>
      </c>
      <c r="F519" s="11">
        <v>0.999</v>
      </c>
      <c r="G519" s="12">
        <f t="shared" si="68"/>
        <v>1.1477598465535515E-2</v>
      </c>
      <c r="H519" s="13">
        <f t="shared" si="71"/>
        <v>2.1441530250000009</v>
      </c>
      <c r="I519" s="16">
        <f t="shared" si="74"/>
        <v>34.851216993700305</v>
      </c>
      <c r="J519" s="11">
        <v>0.99750000000000005</v>
      </c>
      <c r="K519" s="12">
        <f t="shared" si="69"/>
        <v>7.3074014504310508E-3</v>
      </c>
      <c r="L519" s="13">
        <v>1</v>
      </c>
      <c r="M519" s="16">
        <f t="shared" si="75"/>
        <v>23.387241283553053</v>
      </c>
    </row>
    <row r="520" spans="1:13" x14ac:dyDescent="0.2">
      <c r="A520">
        <v>518</v>
      </c>
      <c r="B520" s="11">
        <v>0.999</v>
      </c>
      <c r="C520" s="12">
        <f t="shared" si="72"/>
        <v>1.2273594167567852E-2</v>
      </c>
      <c r="D520" s="13">
        <f t="shared" si="70"/>
        <v>2.948210409375001</v>
      </c>
      <c r="E520" s="16">
        <f t="shared" si="73"/>
        <v>51.09734254430613</v>
      </c>
      <c r="F520" s="11">
        <v>0.999</v>
      </c>
      <c r="G520" s="12">
        <f t="shared" si="68"/>
        <v>1.146612086706998E-2</v>
      </c>
      <c r="H520" s="13">
        <f t="shared" si="71"/>
        <v>2.1441530250000009</v>
      </c>
      <c r="I520" s="16">
        <f t="shared" si="74"/>
        <v>34.875802111442447</v>
      </c>
      <c r="J520" s="11">
        <v>0.99750000000000005</v>
      </c>
      <c r="K520" s="12">
        <f t="shared" si="69"/>
        <v>7.2891329468049732E-3</v>
      </c>
      <c r="L520" s="13">
        <v>1</v>
      </c>
      <c r="M520" s="16">
        <f t="shared" si="75"/>
        <v>23.394530416499858</v>
      </c>
    </row>
    <row r="521" spans="1:13" x14ac:dyDescent="0.2">
      <c r="A521">
        <v>519</v>
      </c>
      <c r="B521" s="11">
        <v>0.999</v>
      </c>
      <c r="C521" s="12">
        <f t="shared" si="72"/>
        <v>1.2261320573400285E-2</v>
      </c>
      <c r="D521" s="13">
        <f t="shared" si="70"/>
        <v>2.948210409375001</v>
      </c>
      <c r="E521" s="16">
        <f t="shared" si="73"/>
        <v>51.13349149725331</v>
      </c>
      <c r="F521" s="11">
        <v>0.999</v>
      </c>
      <c r="G521" s="12">
        <f t="shared" si="68"/>
        <v>1.145465474620291E-2</v>
      </c>
      <c r="H521" s="13">
        <f t="shared" si="71"/>
        <v>2.1441530250000009</v>
      </c>
      <c r="I521" s="16">
        <f t="shared" si="74"/>
        <v>34.900362644066846</v>
      </c>
      <c r="J521" s="11">
        <v>0.99750000000000005</v>
      </c>
      <c r="K521" s="12">
        <f t="shared" si="69"/>
        <v>7.2709101144379611E-3</v>
      </c>
      <c r="L521" s="13">
        <v>1</v>
      </c>
      <c r="M521" s="16">
        <f t="shared" si="75"/>
        <v>23.401801326614297</v>
      </c>
    </row>
    <row r="522" spans="1:13" x14ac:dyDescent="0.2">
      <c r="A522">
        <v>520</v>
      </c>
      <c r="B522" s="11">
        <v>0.999</v>
      </c>
      <c r="C522" s="12">
        <f t="shared" si="72"/>
        <v>1.2249059252826884E-2</v>
      </c>
      <c r="D522" s="13">
        <f t="shared" si="70"/>
        <v>2.948210409375001</v>
      </c>
      <c r="E522" s="16">
        <f t="shared" si="73"/>
        <v>51.169604301247546</v>
      </c>
      <c r="F522" s="11">
        <v>0.999</v>
      </c>
      <c r="G522" s="12">
        <f t="shared" si="68"/>
        <v>1.1443200091456707E-2</v>
      </c>
      <c r="H522" s="13">
        <f t="shared" si="71"/>
        <v>2.1441530250000009</v>
      </c>
      <c r="I522" s="16">
        <f t="shared" si="74"/>
        <v>34.924898616158622</v>
      </c>
      <c r="J522" s="11">
        <v>0.99750000000000005</v>
      </c>
      <c r="K522" s="12">
        <f t="shared" si="69"/>
        <v>7.2527328391518665E-3</v>
      </c>
      <c r="L522" s="13">
        <v>1</v>
      </c>
      <c r="M522" s="16">
        <f t="shared" si="75"/>
        <v>23.40905405945345</v>
      </c>
    </row>
    <row r="523" spans="1:13" x14ac:dyDescent="0.2">
      <c r="A523">
        <v>521</v>
      </c>
      <c r="B523" s="11">
        <v>0.999</v>
      </c>
      <c r="C523" s="12">
        <f t="shared" si="72"/>
        <v>1.2236810193574057E-2</v>
      </c>
      <c r="D523" s="13">
        <f t="shared" si="70"/>
        <v>2.948210409375001</v>
      </c>
      <c r="E523" s="16">
        <f t="shared" si="73"/>
        <v>51.205680992437784</v>
      </c>
      <c r="F523" s="11">
        <v>0.999</v>
      </c>
      <c r="G523" s="12">
        <f t="shared" si="68"/>
        <v>1.143175689136525E-2</v>
      </c>
      <c r="H523" s="13">
        <f t="shared" si="71"/>
        <v>2.1441530250000009</v>
      </c>
      <c r="I523" s="16">
        <f t="shared" si="74"/>
        <v>34.94941005227831</v>
      </c>
      <c r="J523" s="11">
        <v>0.99750000000000005</v>
      </c>
      <c r="K523" s="12">
        <f t="shared" si="69"/>
        <v>7.234601007053987E-3</v>
      </c>
      <c r="L523" s="13">
        <v>1</v>
      </c>
      <c r="M523" s="16">
        <f t="shared" si="75"/>
        <v>23.416288660460502</v>
      </c>
    </row>
    <row r="524" spans="1:13" x14ac:dyDescent="0.2">
      <c r="A524">
        <v>522</v>
      </c>
      <c r="B524" s="11">
        <v>0.999</v>
      </c>
      <c r="C524" s="12">
        <f t="shared" si="72"/>
        <v>1.2224573383380483E-2</v>
      </c>
      <c r="D524" s="13">
        <f t="shared" si="70"/>
        <v>2.948210409375001</v>
      </c>
      <c r="E524" s="16">
        <f t="shared" si="73"/>
        <v>51.241721606936835</v>
      </c>
      <c r="F524" s="11">
        <v>0.999</v>
      </c>
      <c r="G524" s="12">
        <f t="shared" si="68"/>
        <v>1.1420325134473885E-2</v>
      </c>
      <c r="H524" s="13">
        <f t="shared" si="71"/>
        <v>2.1441530250000009</v>
      </c>
      <c r="I524" s="16">
        <f t="shared" si="74"/>
        <v>34.973896976961875</v>
      </c>
      <c r="J524" s="11">
        <v>0.99750000000000005</v>
      </c>
      <c r="K524" s="12">
        <f t="shared" si="69"/>
        <v>7.2165145045363522E-3</v>
      </c>
      <c r="L524" s="13">
        <v>1</v>
      </c>
      <c r="M524" s="16">
        <f t="shared" si="75"/>
        <v>23.423505174965037</v>
      </c>
    </row>
    <row r="525" spans="1:13" x14ac:dyDescent="0.2">
      <c r="A525">
        <v>523</v>
      </c>
      <c r="B525" s="11">
        <v>0.999</v>
      </c>
      <c r="C525" s="12">
        <f t="shared" si="72"/>
        <v>1.2212348809997102E-2</v>
      </c>
      <c r="D525" s="13">
        <f t="shared" si="70"/>
        <v>2.948210409375001</v>
      </c>
      <c r="E525" s="16">
        <f t="shared" si="73"/>
        <v>51.277726180821389</v>
      </c>
      <c r="F525" s="11">
        <v>0.999</v>
      </c>
      <c r="G525" s="12">
        <f t="shared" si="68"/>
        <v>1.1408904809339411E-2</v>
      </c>
      <c r="H525" s="13">
        <f t="shared" si="71"/>
        <v>2.1441530250000009</v>
      </c>
      <c r="I525" s="16">
        <f t="shared" si="74"/>
        <v>34.99835941472076</v>
      </c>
      <c r="J525" s="11">
        <v>0.99750000000000005</v>
      </c>
      <c r="K525" s="12">
        <f t="shared" si="69"/>
        <v>7.1984732182750113E-3</v>
      </c>
      <c r="L525" s="13">
        <v>1</v>
      </c>
      <c r="M525" s="16">
        <f t="shared" si="75"/>
        <v>23.430703648183311</v>
      </c>
    </row>
    <row r="526" spans="1:13" x14ac:dyDescent="0.2">
      <c r="A526">
        <v>524</v>
      </c>
      <c r="B526" s="11">
        <v>0.999</v>
      </c>
      <c r="C526" s="12">
        <f t="shared" si="72"/>
        <v>1.2200136461187104E-2</v>
      </c>
      <c r="D526" s="13">
        <f t="shared" si="70"/>
        <v>2.948210409375001</v>
      </c>
      <c r="E526" s="16">
        <f t="shared" si="73"/>
        <v>51.313694750132058</v>
      </c>
      <c r="F526" s="11">
        <v>0.999</v>
      </c>
      <c r="G526" s="12">
        <f t="shared" si="68"/>
        <v>1.1397495904530071E-2</v>
      </c>
      <c r="H526" s="13">
        <f t="shared" si="71"/>
        <v>2.1441530250000009</v>
      </c>
      <c r="I526" s="16">
        <f t="shared" si="74"/>
        <v>35.02279739004188</v>
      </c>
      <c r="J526" s="11">
        <v>0.99750000000000005</v>
      </c>
      <c r="K526" s="12">
        <f t="shared" si="69"/>
        <v>7.180477035229324E-3</v>
      </c>
      <c r="L526" s="13">
        <v>1</v>
      </c>
      <c r="M526" s="16">
        <f t="shared" si="75"/>
        <v>23.437884125218542</v>
      </c>
    </row>
    <row r="527" spans="1:13" x14ac:dyDescent="0.2">
      <c r="A527">
        <v>525</v>
      </c>
      <c r="B527" s="11">
        <v>0.999</v>
      </c>
      <c r="C527" s="12">
        <f t="shared" si="72"/>
        <v>1.2187936324725918E-2</v>
      </c>
      <c r="D527" s="13">
        <f t="shared" si="70"/>
        <v>2.948210409375001</v>
      </c>
      <c r="E527" s="16">
        <f t="shared" si="73"/>
        <v>51.349627350873412</v>
      </c>
      <c r="F527" s="11">
        <v>0.999</v>
      </c>
      <c r="G527" s="12">
        <f t="shared" si="68"/>
        <v>1.138609840862554E-2</v>
      </c>
      <c r="H527" s="13">
        <f t="shared" si="71"/>
        <v>2.1441530250000009</v>
      </c>
      <c r="I527" s="16">
        <f t="shared" si="74"/>
        <v>35.047210927387681</v>
      </c>
      <c r="J527" s="11">
        <v>0.99750000000000005</v>
      </c>
      <c r="K527" s="12">
        <f t="shared" si="69"/>
        <v>7.1625258426412514E-3</v>
      </c>
      <c r="L527" s="13">
        <v>1</v>
      </c>
      <c r="M527" s="16">
        <f t="shared" si="75"/>
        <v>23.445046651061183</v>
      </c>
    </row>
    <row r="528" spans="1:13" x14ac:dyDescent="0.2">
      <c r="A528">
        <v>526</v>
      </c>
      <c r="B528" s="11">
        <v>0.999</v>
      </c>
      <c r="C528" s="12">
        <f t="shared" si="72"/>
        <v>1.2175748388401192E-2</v>
      </c>
      <c r="D528" s="13">
        <f t="shared" si="70"/>
        <v>2.948210409375001</v>
      </c>
      <c r="E528" s="16">
        <f t="shared" si="73"/>
        <v>51.385524019014028</v>
      </c>
      <c r="F528" s="11">
        <v>0.999</v>
      </c>
      <c r="G528" s="12">
        <f t="shared" si="68"/>
        <v>1.1374712310216915E-2</v>
      </c>
      <c r="H528" s="13">
        <f t="shared" si="71"/>
        <v>2.1441530250000009</v>
      </c>
      <c r="I528" s="16">
        <f t="shared" si="74"/>
        <v>35.071600051196135</v>
      </c>
      <c r="J528" s="11">
        <v>0.99750000000000005</v>
      </c>
      <c r="K528" s="12">
        <f t="shared" si="69"/>
        <v>7.1446195280346486E-3</v>
      </c>
      <c r="L528" s="13">
        <v>1</v>
      </c>
      <c r="M528" s="16">
        <f t="shared" si="75"/>
        <v>23.452191270589218</v>
      </c>
    </row>
    <row r="529" spans="1:13" x14ac:dyDescent="0.2">
      <c r="A529">
        <v>527</v>
      </c>
      <c r="B529" s="11">
        <v>0.999</v>
      </c>
      <c r="C529" s="12">
        <f t="shared" si="72"/>
        <v>1.216357264001279E-2</v>
      </c>
      <c r="D529" s="13">
        <f t="shared" si="70"/>
        <v>2.948210409375001</v>
      </c>
      <c r="E529" s="16">
        <f t="shared" si="73"/>
        <v>51.421384790486499</v>
      </c>
      <c r="F529" s="11">
        <v>0.999</v>
      </c>
      <c r="G529" s="12">
        <f t="shared" si="68"/>
        <v>1.1363337597906698E-2</v>
      </c>
      <c r="H529" s="13">
        <f t="shared" si="71"/>
        <v>2.1441530250000009</v>
      </c>
      <c r="I529" s="16">
        <f t="shared" si="74"/>
        <v>35.095964785880781</v>
      </c>
      <c r="J529" s="11">
        <v>0.99750000000000005</v>
      </c>
      <c r="K529" s="12">
        <f t="shared" si="69"/>
        <v>7.1267579792145628E-3</v>
      </c>
      <c r="L529" s="13">
        <v>1</v>
      </c>
      <c r="M529" s="16">
        <f t="shared" si="75"/>
        <v>23.459318028568433</v>
      </c>
    </row>
    <row r="530" spans="1:13" x14ac:dyDescent="0.2">
      <c r="A530">
        <v>528</v>
      </c>
      <c r="B530" s="11">
        <v>0.999</v>
      </c>
      <c r="C530" s="12">
        <f t="shared" si="72"/>
        <v>1.2151409067372778E-2</v>
      </c>
      <c r="D530" s="13">
        <f t="shared" si="70"/>
        <v>2.948210409375001</v>
      </c>
      <c r="E530" s="16">
        <f t="shared" si="73"/>
        <v>51.457209701187502</v>
      </c>
      <c r="F530" s="11">
        <v>0.999</v>
      </c>
      <c r="G530" s="12">
        <f t="shared" si="68"/>
        <v>1.1351974260308791E-2</v>
      </c>
      <c r="H530" s="13">
        <f t="shared" si="71"/>
        <v>2.1441530250000009</v>
      </c>
      <c r="I530" s="16">
        <f t="shared" si="74"/>
        <v>35.120305155830742</v>
      </c>
      <c r="J530" s="11">
        <v>0.99750000000000005</v>
      </c>
      <c r="K530" s="12">
        <f t="shared" si="69"/>
        <v>7.1089410842665266E-3</v>
      </c>
      <c r="L530" s="13">
        <v>1</v>
      </c>
      <c r="M530" s="16">
        <f t="shared" si="75"/>
        <v>23.466426969652698</v>
      </c>
    </row>
    <row r="531" spans="1:13" x14ac:dyDescent="0.2">
      <c r="A531">
        <v>529</v>
      </c>
      <c r="B531" s="11">
        <v>0.999</v>
      </c>
      <c r="C531" s="12">
        <f t="shared" si="72"/>
        <v>1.2139257658305405E-2</v>
      </c>
      <c r="D531" s="13">
        <f t="shared" si="70"/>
        <v>2.948210409375001</v>
      </c>
      <c r="E531" s="16">
        <f t="shared" si="73"/>
        <v>51.4929987869778</v>
      </c>
      <c r="F531" s="11">
        <v>0.999</v>
      </c>
      <c r="G531" s="12">
        <f t="shared" si="68"/>
        <v>1.1340622286048482E-2</v>
      </c>
      <c r="H531" s="13">
        <f t="shared" si="71"/>
        <v>2.1441530250000009</v>
      </c>
      <c r="I531" s="16">
        <f t="shared" si="74"/>
        <v>35.144621185410756</v>
      </c>
      <c r="J531" s="11">
        <v>0.99750000000000005</v>
      </c>
      <c r="K531" s="12">
        <f t="shared" si="69"/>
        <v>7.0911687315558603E-3</v>
      </c>
      <c r="L531" s="13">
        <v>1</v>
      </c>
      <c r="M531" s="16">
        <f t="shared" si="75"/>
        <v>23.473518138384254</v>
      </c>
    </row>
    <row r="532" spans="1:13" x14ac:dyDescent="0.2">
      <c r="A532">
        <v>530</v>
      </c>
      <c r="B532" s="11">
        <v>0.999</v>
      </c>
      <c r="C532" s="12">
        <f t="shared" si="72"/>
        <v>1.21271184006471E-2</v>
      </c>
      <c r="D532" s="13">
        <f t="shared" si="70"/>
        <v>2.948210409375001</v>
      </c>
      <c r="E532" s="16">
        <f t="shared" si="73"/>
        <v>51.528752083682313</v>
      </c>
      <c r="F532" s="11">
        <v>0.999</v>
      </c>
      <c r="G532" s="12">
        <f t="shared" si="68"/>
        <v>1.1329281663762434E-2</v>
      </c>
      <c r="H532" s="13">
        <f t="shared" si="71"/>
        <v>2.1441530250000009</v>
      </c>
      <c r="I532" s="16">
        <f t="shared" si="74"/>
        <v>35.168912898961189</v>
      </c>
      <c r="J532" s="11">
        <v>0.99750000000000005</v>
      </c>
      <c r="K532" s="12">
        <f t="shared" si="69"/>
        <v>7.0734408097269707E-3</v>
      </c>
      <c r="L532" s="13">
        <v>1</v>
      </c>
      <c r="M532" s="16">
        <f t="shared" si="75"/>
        <v>23.48059157919398</v>
      </c>
    </row>
    <row r="533" spans="1:13" x14ac:dyDescent="0.2">
      <c r="A533">
        <v>531</v>
      </c>
      <c r="B533" s="11">
        <v>0.999</v>
      </c>
      <c r="C533" s="12">
        <f t="shared" si="72"/>
        <v>1.2114991282246452E-2</v>
      </c>
      <c r="D533" s="13">
        <f t="shared" si="70"/>
        <v>2.948210409375001</v>
      </c>
      <c r="E533" s="16">
        <f t="shared" si="73"/>
        <v>51.564469627090119</v>
      </c>
      <c r="F533" s="11">
        <v>0.999</v>
      </c>
      <c r="G533" s="12">
        <f t="shared" si="68"/>
        <v>1.1317952382098671E-2</v>
      </c>
      <c r="H533" s="13">
        <f t="shared" si="71"/>
        <v>2.1441530250000009</v>
      </c>
      <c r="I533" s="16">
        <f t="shared" si="74"/>
        <v>35.193180320798071</v>
      </c>
      <c r="J533" s="11">
        <v>0.99750000000000005</v>
      </c>
      <c r="K533" s="12">
        <f t="shared" si="69"/>
        <v>7.0557572077026539E-3</v>
      </c>
      <c r="L533" s="13">
        <v>1</v>
      </c>
      <c r="M533" s="16">
        <f t="shared" si="75"/>
        <v>23.487647336401682</v>
      </c>
    </row>
    <row r="534" spans="1:13" x14ac:dyDescent="0.2">
      <c r="A534">
        <v>532</v>
      </c>
      <c r="B534" s="11">
        <v>0.999</v>
      </c>
      <c r="C534" s="12">
        <f t="shared" si="72"/>
        <v>1.2102876290964206E-2</v>
      </c>
      <c r="D534" s="13">
        <f t="shared" si="70"/>
        <v>2.948210409375001</v>
      </c>
      <c r="E534" s="16">
        <f t="shared" si="73"/>
        <v>51.60015145295452</v>
      </c>
      <c r="F534" s="11">
        <v>0.999</v>
      </c>
      <c r="G534" s="12">
        <f t="shared" si="68"/>
        <v>1.1306634429716573E-2</v>
      </c>
      <c r="H534" s="13">
        <f t="shared" si="71"/>
        <v>2.1441530250000009</v>
      </c>
      <c r="I534" s="16">
        <f t="shared" si="74"/>
        <v>35.217423475213117</v>
      </c>
      <c r="J534" s="11">
        <v>0.99750000000000005</v>
      </c>
      <c r="K534" s="12">
        <f t="shared" si="69"/>
        <v>7.038117814683398E-3</v>
      </c>
      <c r="L534" s="13">
        <v>1</v>
      </c>
      <c r="M534" s="16">
        <f t="shared" si="75"/>
        <v>23.494685454216366</v>
      </c>
    </row>
    <row r="535" spans="1:13" x14ac:dyDescent="0.2">
      <c r="A535">
        <v>533</v>
      </c>
      <c r="B535" s="11">
        <v>0.999</v>
      </c>
      <c r="C535" s="12">
        <f t="shared" si="72"/>
        <v>1.2090773414673243E-2</v>
      </c>
      <c r="D535" s="13">
        <f t="shared" si="70"/>
        <v>2.948210409375001</v>
      </c>
      <c r="E535" s="16">
        <f t="shared" si="73"/>
        <v>51.635797596993058</v>
      </c>
      <c r="F535" s="11">
        <v>0.999</v>
      </c>
      <c r="G535" s="12">
        <f t="shared" si="68"/>
        <v>1.1295327795286856E-2</v>
      </c>
      <c r="H535" s="13">
        <f t="shared" si="71"/>
        <v>2.1441530250000009</v>
      </c>
      <c r="I535" s="16">
        <f t="shared" si="74"/>
        <v>35.24164238647375</v>
      </c>
      <c r="J535" s="11">
        <v>0.99750000000000005</v>
      </c>
      <c r="K535" s="12">
        <f t="shared" si="69"/>
        <v>7.02052252014669E-3</v>
      </c>
      <c r="L535" s="13">
        <v>1</v>
      </c>
      <c r="M535" s="16">
        <f t="shared" si="75"/>
        <v>23.501705976736513</v>
      </c>
    </row>
    <row r="536" spans="1:13" x14ac:dyDescent="0.2">
      <c r="A536">
        <v>534</v>
      </c>
      <c r="B536" s="11">
        <v>0.999</v>
      </c>
      <c r="C536" s="12">
        <f t="shared" si="72"/>
        <v>1.2078682641258569E-2</v>
      </c>
      <c r="D536" s="13">
        <f t="shared" si="70"/>
        <v>2.948210409375001</v>
      </c>
      <c r="E536" s="16">
        <f t="shared" si="73"/>
        <v>51.671408094887553</v>
      </c>
      <c r="F536" s="11">
        <v>0.999</v>
      </c>
      <c r="G536" s="12">
        <f t="shared" si="68"/>
        <v>1.1284032467491569E-2</v>
      </c>
      <c r="H536" s="13">
        <f t="shared" si="71"/>
        <v>2.1441530250000009</v>
      </c>
      <c r="I536" s="16">
        <f t="shared" si="74"/>
        <v>35.265837078823118</v>
      </c>
      <c r="J536" s="11">
        <v>0.99750000000000005</v>
      </c>
      <c r="K536" s="12">
        <f t="shared" si="69"/>
        <v>7.0029712138463237E-3</v>
      </c>
      <c r="L536" s="13">
        <v>1</v>
      </c>
      <c r="M536" s="16">
        <f t="shared" si="75"/>
        <v>23.50870894795036</v>
      </c>
    </row>
    <row r="537" spans="1:13" x14ac:dyDescent="0.2">
      <c r="A537">
        <v>535</v>
      </c>
      <c r="B537" s="11">
        <v>0.999</v>
      </c>
      <c r="C537" s="12">
        <f t="shared" si="72"/>
        <v>1.2066603958617311E-2</v>
      </c>
      <c r="D537" s="13">
        <f t="shared" si="70"/>
        <v>2.948210409375001</v>
      </c>
      <c r="E537" s="16">
        <f t="shared" si="73"/>
        <v>51.706982982284153</v>
      </c>
      <c r="F537" s="11">
        <v>0.999</v>
      </c>
      <c r="G537" s="12">
        <f t="shared" si="68"/>
        <v>1.1272748435024078E-2</v>
      </c>
      <c r="H537" s="13">
        <f t="shared" si="71"/>
        <v>2.1441530250000009</v>
      </c>
      <c r="I537" s="16">
        <f t="shared" si="74"/>
        <v>35.290007576480136</v>
      </c>
      <c r="J537" s="11">
        <v>0.99750000000000005</v>
      </c>
      <c r="K537" s="12">
        <f t="shared" si="69"/>
        <v>6.9854637858117082E-3</v>
      </c>
      <c r="L537" s="13">
        <v>1</v>
      </c>
      <c r="M537" s="16">
        <f t="shared" si="75"/>
        <v>23.51569441173617</v>
      </c>
    </row>
    <row r="538" spans="1:13" x14ac:dyDescent="0.2">
      <c r="A538">
        <v>536</v>
      </c>
      <c r="B538" s="11">
        <v>0.999</v>
      </c>
      <c r="C538" s="12">
        <f t="shared" si="72"/>
        <v>1.2054537354658694E-2</v>
      </c>
      <c r="D538" s="13">
        <f t="shared" si="70"/>
        <v>2.948210409375001</v>
      </c>
      <c r="E538" s="16">
        <f t="shared" si="73"/>
        <v>51.742522294793361</v>
      </c>
      <c r="F538" s="11">
        <v>0.999</v>
      </c>
      <c r="G538" s="12">
        <f t="shared" si="68"/>
        <v>1.1261475686589055E-2</v>
      </c>
      <c r="H538" s="13">
        <f t="shared" si="71"/>
        <v>2.1441530250000009</v>
      </c>
      <c r="I538" s="16">
        <f t="shared" si="74"/>
        <v>35.3141539036395</v>
      </c>
      <c r="J538" s="11">
        <v>0.99750000000000005</v>
      </c>
      <c r="K538" s="12">
        <f t="shared" si="69"/>
        <v>6.9680001263471795E-3</v>
      </c>
      <c r="L538" s="13">
        <v>1</v>
      </c>
      <c r="M538" s="16">
        <f t="shared" si="75"/>
        <v>23.522662411862516</v>
      </c>
    </row>
    <row r="539" spans="1:13" x14ac:dyDescent="0.2">
      <c r="A539">
        <v>537</v>
      </c>
      <c r="B539" s="11">
        <v>0.999</v>
      </c>
      <c r="C539" s="12">
        <f t="shared" si="72"/>
        <v>1.2042482817304035E-2</v>
      </c>
      <c r="D539" s="13">
        <f t="shared" si="70"/>
        <v>2.948210409375001</v>
      </c>
      <c r="E539" s="16">
        <f t="shared" si="73"/>
        <v>51.778026067990055</v>
      </c>
      <c r="F539" s="11">
        <v>0.999</v>
      </c>
      <c r="G539" s="12">
        <f t="shared" si="68"/>
        <v>1.1250214210902465E-2</v>
      </c>
      <c r="H539" s="13">
        <f t="shared" si="71"/>
        <v>2.1441530250000009</v>
      </c>
      <c r="I539" s="16">
        <f t="shared" si="74"/>
        <v>35.338276084471701</v>
      </c>
      <c r="J539" s="11">
        <v>0.99750000000000005</v>
      </c>
      <c r="K539" s="12">
        <f t="shared" si="69"/>
        <v>6.9505801260313117E-3</v>
      </c>
      <c r="L539" s="13">
        <v>1</v>
      </c>
      <c r="M539" s="16">
        <f t="shared" si="75"/>
        <v>23.529612991988547</v>
      </c>
    </row>
    <row r="540" spans="1:13" x14ac:dyDescent="0.2">
      <c r="A540">
        <v>538</v>
      </c>
      <c r="B540" s="11">
        <v>0.999</v>
      </c>
      <c r="C540" s="12">
        <f t="shared" si="72"/>
        <v>1.2030440334486732E-2</v>
      </c>
      <c r="D540" s="13">
        <f t="shared" si="70"/>
        <v>2.948210409375001</v>
      </c>
      <c r="E540" s="16">
        <f t="shared" si="73"/>
        <v>51.813494337413552</v>
      </c>
      <c r="F540" s="11">
        <v>0.999</v>
      </c>
      <c r="G540" s="12">
        <f t="shared" si="68"/>
        <v>1.1238963996691562E-2</v>
      </c>
      <c r="H540" s="13">
        <f t="shared" si="71"/>
        <v>2.1441530250000009</v>
      </c>
      <c r="I540" s="16">
        <f t="shared" si="74"/>
        <v>35.362374143123077</v>
      </c>
      <c r="J540" s="11">
        <v>0.99750000000000005</v>
      </c>
      <c r="K540" s="12">
        <f t="shared" si="69"/>
        <v>6.9332036757162336E-3</v>
      </c>
      <c r="L540" s="13">
        <v>1</v>
      </c>
      <c r="M540" s="16">
        <f t="shared" si="75"/>
        <v>23.536546195664261</v>
      </c>
    </row>
    <row r="541" spans="1:13" x14ac:dyDescent="0.2">
      <c r="A541">
        <v>539</v>
      </c>
      <c r="B541" s="11">
        <v>0.999</v>
      </c>
      <c r="C541" s="12">
        <f t="shared" si="72"/>
        <v>1.2018409894152244E-2</v>
      </c>
      <c r="D541" s="13">
        <f t="shared" si="70"/>
        <v>2.948210409375001</v>
      </c>
      <c r="E541" s="16">
        <f t="shared" si="73"/>
        <v>51.848927138567625</v>
      </c>
      <c r="F541" s="11">
        <v>0.999</v>
      </c>
      <c r="G541" s="12">
        <f t="shared" ref="G541:G604" si="76">F541*G540</f>
        <v>1.122772503269487E-2</v>
      </c>
      <c r="H541" s="13">
        <f t="shared" si="71"/>
        <v>2.1441530250000009</v>
      </c>
      <c r="I541" s="16">
        <f t="shared" si="74"/>
        <v>35.3864481037158</v>
      </c>
      <c r="J541" s="11">
        <v>0.99750000000000005</v>
      </c>
      <c r="K541" s="12">
        <f t="shared" ref="K541:K604" si="77">J541*K540</f>
        <v>6.9158706665269432E-3</v>
      </c>
      <c r="L541" s="13">
        <v>1</v>
      </c>
      <c r="M541" s="16">
        <f t="shared" si="75"/>
        <v>23.54346206633079</v>
      </c>
    </row>
    <row r="542" spans="1:13" x14ac:dyDescent="0.2">
      <c r="A542">
        <v>540</v>
      </c>
      <c r="B542" s="11">
        <v>0.999</v>
      </c>
      <c r="C542" s="12">
        <f t="shared" si="72"/>
        <v>1.2006391484258092E-2</v>
      </c>
      <c r="D542" s="13">
        <f t="shared" si="70"/>
        <v>2.948210409375001</v>
      </c>
      <c r="E542" s="16">
        <f t="shared" si="73"/>
        <v>51.884324506920542</v>
      </c>
      <c r="F542" s="11">
        <v>0.999</v>
      </c>
      <c r="G542" s="12">
        <f t="shared" si="76"/>
        <v>1.1216497307662176E-2</v>
      </c>
      <c r="H542" s="13">
        <f t="shared" si="71"/>
        <v>2.1441530250000009</v>
      </c>
      <c r="I542" s="16">
        <f t="shared" si="74"/>
        <v>35.410497990347928</v>
      </c>
      <c r="J542" s="11">
        <v>0.99750000000000005</v>
      </c>
      <c r="K542" s="12">
        <f t="shared" si="77"/>
        <v>6.8985809898606263E-3</v>
      </c>
      <c r="L542" s="13">
        <v>1</v>
      </c>
      <c r="M542" s="16">
        <f t="shared" si="75"/>
        <v>23.550360647320652</v>
      </c>
    </row>
    <row r="543" spans="1:13" x14ac:dyDescent="0.2">
      <c r="A543">
        <v>541</v>
      </c>
      <c r="B543" s="11">
        <v>0.999</v>
      </c>
      <c r="C543" s="12">
        <f t="shared" si="72"/>
        <v>1.1994385092773834E-2</v>
      </c>
      <c r="D543" s="13">
        <f>D542*1.05</f>
        <v>3.0956209298437511</v>
      </c>
      <c r="E543" s="16">
        <f t="shared" si="73"/>
        <v>51.921454576454337</v>
      </c>
      <c r="F543" s="11">
        <v>0.999</v>
      </c>
      <c r="G543" s="12">
        <f t="shared" si="76"/>
        <v>1.1205280810354514E-2</v>
      </c>
      <c r="H543" s="13">
        <f>H542*1.05</f>
        <v>2.2513606762500009</v>
      </c>
      <c r="I543" s="16">
        <f t="shared" si="74"/>
        <v>35.435725118930698</v>
      </c>
      <c r="J543" s="11">
        <v>0.99750000000000005</v>
      </c>
      <c r="K543" s="12">
        <f t="shared" si="77"/>
        <v>6.8813345373859754E-3</v>
      </c>
      <c r="L543" s="13">
        <v>1</v>
      </c>
      <c r="M543" s="16">
        <f t="shared" si="75"/>
        <v>23.557241981858038</v>
      </c>
    </row>
    <row r="544" spans="1:13" x14ac:dyDescent="0.2">
      <c r="A544">
        <v>542</v>
      </c>
      <c r="B544" s="11">
        <v>0.999</v>
      </c>
      <c r="C544" s="12">
        <f t="shared" si="72"/>
        <v>1.198239070768106E-2</v>
      </c>
      <c r="D544" s="13">
        <f t="shared" si="70"/>
        <v>3.0956209298437511</v>
      </c>
      <c r="E544" s="16">
        <f t="shared" si="73"/>
        <v>51.958547515918603</v>
      </c>
      <c r="F544" s="11">
        <v>0.999</v>
      </c>
      <c r="G544" s="12">
        <f t="shared" si="76"/>
        <v>1.119407552954416E-2</v>
      </c>
      <c r="H544" s="13">
        <f t="shared" si="71"/>
        <v>2.2513606762500009</v>
      </c>
      <c r="I544" s="16">
        <f t="shared" si="74"/>
        <v>35.460927020384887</v>
      </c>
      <c r="J544" s="11">
        <v>0.99750000000000005</v>
      </c>
      <c r="K544" s="12">
        <f t="shared" si="77"/>
        <v>6.8641312010425106E-3</v>
      </c>
      <c r="L544" s="13">
        <v>1</v>
      </c>
      <c r="M544" s="16">
        <f t="shared" si="75"/>
        <v>23.564106113059079</v>
      </c>
    </row>
    <row r="545" spans="1:13" x14ac:dyDescent="0.2">
      <c r="A545">
        <v>543</v>
      </c>
      <c r="B545" s="11">
        <v>0.999</v>
      </c>
      <c r="C545" s="12">
        <f t="shared" si="72"/>
        <v>1.197040831697338E-2</v>
      </c>
      <c r="D545" s="13">
        <f t="shared" si="70"/>
        <v>3.0956209298437511</v>
      </c>
      <c r="E545" s="16">
        <f t="shared" si="73"/>
        <v>51.995603362443404</v>
      </c>
      <c r="F545" s="11">
        <v>0.999</v>
      </c>
      <c r="G545" s="12">
        <f t="shared" si="76"/>
        <v>1.1182881454014616E-2</v>
      </c>
      <c r="H545" s="13">
        <f t="shared" si="71"/>
        <v>2.2513606762500009</v>
      </c>
      <c r="I545" s="16">
        <f t="shared" si="74"/>
        <v>35.486103719937617</v>
      </c>
      <c r="J545" s="11">
        <v>0.99750000000000005</v>
      </c>
      <c r="K545" s="12">
        <f t="shared" si="77"/>
        <v>6.8469708730399051E-3</v>
      </c>
      <c r="L545" s="13">
        <v>1</v>
      </c>
      <c r="M545" s="16">
        <f t="shared" si="75"/>
        <v>23.570953083932118</v>
      </c>
    </row>
    <row r="546" spans="1:13" x14ac:dyDescent="0.2">
      <c r="A546">
        <v>544</v>
      </c>
      <c r="B546" s="11">
        <v>0.999</v>
      </c>
      <c r="C546" s="12">
        <f t="shared" si="72"/>
        <v>1.1958437908656406E-2</v>
      </c>
      <c r="D546" s="13">
        <f t="shared" si="70"/>
        <v>3.0956209298437511</v>
      </c>
      <c r="E546" s="16">
        <f t="shared" si="73"/>
        <v>52.032622153121679</v>
      </c>
      <c r="F546" s="11">
        <v>0.999</v>
      </c>
      <c r="G546" s="12">
        <f t="shared" si="76"/>
        <v>1.1171698572560602E-2</v>
      </c>
      <c r="H546" s="13">
        <f t="shared" si="71"/>
        <v>2.2513606762500009</v>
      </c>
      <c r="I546" s="16">
        <f t="shared" si="74"/>
        <v>35.511255242790796</v>
      </c>
      <c r="J546" s="11">
        <v>0.99750000000000005</v>
      </c>
      <c r="K546" s="12">
        <f t="shared" si="77"/>
        <v>6.8298534458573054E-3</v>
      </c>
      <c r="L546" s="13">
        <v>1</v>
      </c>
      <c r="M546" s="16">
        <f t="shared" si="75"/>
        <v>23.577782937377975</v>
      </c>
    </row>
    <row r="547" spans="1:13" x14ac:dyDescent="0.2">
      <c r="A547">
        <v>545</v>
      </c>
      <c r="B547" s="11">
        <v>0.999</v>
      </c>
      <c r="C547" s="12">
        <f t="shared" si="72"/>
        <v>1.1946479470747749E-2</v>
      </c>
      <c r="D547" s="13">
        <f t="shared" ref="D547:D610" si="78">D546</f>
        <v>3.0956209298437511</v>
      </c>
      <c r="E547" s="16">
        <f t="shared" si="73"/>
        <v>52.069603925009275</v>
      </c>
      <c r="F547" s="11">
        <v>0.999</v>
      </c>
      <c r="G547" s="12">
        <f t="shared" si="76"/>
        <v>1.1160526873988042E-2</v>
      </c>
      <c r="H547" s="13">
        <f t="shared" ref="H547:H610" si="79">H546</f>
        <v>2.2513606762500009</v>
      </c>
      <c r="I547" s="16">
        <f t="shared" si="74"/>
        <v>35.536381614121126</v>
      </c>
      <c r="J547" s="11">
        <v>0.99750000000000005</v>
      </c>
      <c r="K547" s="12">
        <f t="shared" si="77"/>
        <v>6.8127788122426623E-3</v>
      </c>
      <c r="L547" s="13">
        <v>1</v>
      </c>
      <c r="M547" s="16">
        <f t="shared" si="75"/>
        <v>23.584595716190218</v>
      </c>
    </row>
    <row r="548" spans="1:13" x14ac:dyDescent="0.2">
      <c r="A548">
        <v>546</v>
      </c>
      <c r="B548" s="11">
        <v>0.999</v>
      </c>
      <c r="C548" s="12">
        <f t="shared" si="72"/>
        <v>1.1934532991277001E-2</v>
      </c>
      <c r="D548" s="13">
        <f t="shared" si="78"/>
        <v>3.0956209298437511</v>
      </c>
      <c r="E548" s="16">
        <f t="shared" si="73"/>
        <v>52.10654871512498</v>
      </c>
      <c r="F548" s="11">
        <v>0.999</v>
      </c>
      <c r="G548" s="12">
        <f t="shared" si="76"/>
        <v>1.1149366347114054E-2</v>
      </c>
      <c r="H548" s="13">
        <f t="shared" si="79"/>
        <v>2.2513606762500009</v>
      </c>
      <c r="I548" s="16">
        <f t="shared" si="74"/>
        <v>35.561482859080122</v>
      </c>
      <c r="J548" s="11">
        <v>0.99750000000000005</v>
      </c>
      <c r="K548" s="12">
        <f t="shared" si="77"/>
        <v>6.7957468652120557E-3</v>
      </c>
      <c r="L548" s="13">
        <v>1</v>
      </c>
      <c r="M548" s="16">
        <f t="shared" si="75"/>
        <v>23.59139146305543</v>
      </c>
    </row>
    <row r="549" spans="1:13" x14ac:dyDescent="0.2">
      <c r="A549">
        <v>547</v>
      </c>
      <c r="B549" s="11">
        <v>0.999</v>
      </c>
      <c r="C549" s="12">
        <f t="shared" si="72"/>
        <v>1.1922598458285723E-2</v>
      </c>
      <c r="D549" s="13">
        <f t="shared" si="78"/>
        <v>3.0956209298437511</v>
      </c>
      <c r="E549" s="16">
        <f t="shared" si="73"/>
        <v>52.143456560450574</v>
      </c>
      <c r="F549" s="11">
        <v>0.999</v>
      </c>
      <c r="G549" s="12">
        <f t="shared" si="76"/>
        <v>1.1138216980766939E-2</v>
      </c>
      <c r="H549" s="13">
        <f t="shared" si="79"/>
        <v>2.2513606762500009</v>
      </c>
      <c r="I549" s="16">
        <f t="shared" si="74"/>
        <v>35.586559002794161</v>
      </c>
      <c r="J549" s="11">
        <v>0.99750000000000005</v>
      </c>
      <c r="K549" s="12">
        <f t="shared" si="77"/>
        <v>6.7787574980490263E-3</v>
      </c>
      <c r="L549" s="13">
        <v>1</v>
      </c>
      <c r="M549" s="16">
        <f t="shared" si="75"/>
        <v>23.598170220553481</v>
      </c>
    </row>
    <row r="550" spans="1:13" x14ac:dyDescent="0.2">
      <c r="A550">
        <v>548</v>
      </c>
      <c r="B550" s="11">
        <v>0.999</v>
      </c>
      <c r="C550" s="12">
        <f t="shared" si="72"/>
        <v>1.1910675859827437E-2</v>
      </c>
      <c r="D550" s="13">
        <f t="shared" si="78"/>
        <v>3.0956209298437511</v>
      </c>
      <c r="E550" s="16">
        <f t="shared" si="73"/>
        <v>52.18032749793084</v>
      </c>
      <c r="F550" s="11">
        <v>0.999</v>
      </c>
      <c r="G550" s="12">
        <f t="shared" si="76"/>
        <v>1.1127078763786172E-2</v>
      </c>
      <c r="H550" s="13">
        <f t="shared" si="79"/>
        <v>2.2513606762500009</v>
      </c>
      <c r="I550" s="16">
        <f t="shared" si="74"/>
        <v>35.611610070364485</v>
      </c>
      <c r="J550" s="11">
        <v>0.99750000000000005</v>
      </c>
      <c r="K550" s="12">
        <f t="shared" si="77"/>
        <v>6.7618106043039038E-3</v>
      </c>
      <c r="L550" s="13">
        <v>1</v>
      </c>
      <c r="M550" s="16">
        <f t="shared" si="75"/>
        <v>23.604932031157784</v>
      </c>
    </row>
    <row r="551" spans="1:13" x14ac:dyDescent="0.2">
      <c r="A551">
        <v>549</v>
      </c>
      <c r="B551" s="11">
        <v>0.999</v>
      </c>
      <c r="C551" s="12">
        <f t="shared" si="72"/>
        <v>1.1898765183967611E-2</v>
      </c>
      <c r="D551" s="13">
        <f t="shared" si="78"/>
        <v>3.0956209298437511</v>
      </c>
      <c r="E551" s="16">
        <f t="shared" si="73"/>
        <v>52.217161564473628</v>
      </c>
      <c r="F551" s="11">
        <v>0.999</v>
      </c>
      <c r="G551" s="12">
        <f t="shared" si="76"/>
        <v>1.1115951685022385E-2</v>
      </c>
      <c r="H551" s="13">
        <f t="shared" si="79"/>
        <v>2.2513606762500009</v>
      </c>
      <c r="I551" s="16">
        <f t="shared" si="74"/>
        <v>35.636636086867242</v>
      </c>
      <c r="J551" s="11">
        <v>0.99750000000000005</v>
      </c>
      <c r="K551" s="12">
        <f t="shared" si="77"/>
        <v>6.7449060777931445E-3</v>
      </c>
      <c r="L551" s="13">
        <v>1</v>
      </c>
      <c r="M551" s="16">
        <f t="shared" si="75"/>
        <v>23.611676937235575</v>
      </c>
    </row>
    <row r="552" spans="1:13" x14ac:dyDescent="0.2">
      <c r="A552">
        <v>550</v>
      </c>
      <c r="B552" s="11">
        <v>0.999</v>
      </c>
      <c r="C552" s="12">
        <f t="shared" si="72"/>
        <v>1.1886866418783643E-2</v>
      </c>
      <c r="D552" s="13">
        <f t="shared" si="78"/>
        <v>3.0956209298437511</v>
      </c>
      <c r="E552" s="16">
        <f t="shared" si="73"/>
        <v>52.253958796949874</v>
      </c>
      <c r="F552" s="11">
        <v>0.999</v>
      </c>
      <c r="G552" s="12">
        <f t="shared" si="76"/>
        <v>1.1104835733337362E-2</v>
      </c>
      <c r="H552" s="13">
        <f t="shared" si="79"/>
        <v>2.2513606762500009</v>
      </c>
      <c r="I552" s="16">
        <f t="shared" si="74"/>
        <v>35.66163707735349</v>
      </c>
      <c r="J552" s="11">
        <v>0.99750000000000005</v>
      </c>
      <c r="K552" s="12">
        <f t="shared" si="77"/>
        <v>6.7280438125986624E-3</v>
      </c>
      <c r="L552" s="13">
        <v>1</v>
      </c>
      <c r="M552" s="16">
        <f t="shared" si="75"/>
        <v>23.618404981048172</v>
      </c>
    </row>
    <row r="553" spans="1:13" x14ac:dyDescent="0.2">
      <c r="A553">
        <v>551</v>
      </c>
      <c r="B553" s="11">
        <v>0.999</v>
      </c>
      <c r="C553" s="12">
        <f t="shared" si="72"/>
        <v>1.1874979552364859E-2</v>
      </c>
      <c r="D553" s="13">
        <f t="shared" si="78"/>
        <v>3.0956209298437511</v>
      </c>
      <c r="E553" s="16">
        <f t="shared" si="73"/>
        <v>52.290719232193638</v>
      </c>
      <c r="F553" s="11">
        <v>0.999</v>
      </c>
      <c r="G553" s="12">
        <f t="shared" si="76"/>
        <v>1.1093730897604024E-2</v>
      </c>
      <c r="H553" s="13">
        <f t="shared" si="79"/>
        <v>2.2513606762500009</v>
      </c>
      <c r="I553" s="16">
        <f t="shared" si="74"/>
        <v>35.686613066849254</v>
      </c>
      <c r="J553" s="11">
        <v>0.99750000000000005</v>
      </c>
      <c r="K553" s="12">
        <f t="shared" si="77"/>
        <v>6.7112237030671658E-3</v>
      </c>
      <c r="L553" s="13">
        <v>1</v>
      </c>
      <c r="M553" s="16">
        <f t="shared" si="75"/>
        <v>23.62511620475124</v>
      </c>
    </row>
    <row r="554" spans="1:13" x14ac:dyDescent="0.2">
      <c r="A554">
        <v>552</v>
      </c>
      <c r="B554" s="11">
        <v>0.999</v>
      </c>
      <c r="C554" s="12">
        <f t="shared" si="72"/>
        <v>1.1863104572812495E-2</v>
      </c>
      <c r="D554" s="13">
        <f t="shared" si="78"/>
        <v>3.0956209298437511</v>
      </c>
      <c r="E554" s="16">
        <f t="shared" si="73"/>
        <v>52.327442907002158</v>
      </c>
      <c r="F554" s="11">
        <v>0.999</v>
      </c>
      <c r="G554" s="12">
        <f t="shared" si="76"/>
        <v>1.1082637166706419E-2</v>
      </c>
      <c r="H554" s="13">
        <f t="shared" si="79"/>
        <v>2.2513606762500009</v>
      </c>
      <c r="I554" s="16">
        <f t="shared" si="74"/>
        <v>35.711564080355522</v>
      </c>
      <c r="J554" s="11">
        <v>0.99750000000000005</v>
      </c>
      <c r="K554" s="12">
        <f t="shared" si="77"/>
        <v>6.6944456438094982E-3</v>
      </c>
      <c r="L554" s="13">
        <v>1</v>
      </c>
      <c r="M554" s="16">
        <f t="shared" si="75"/>
        <v>23.63181065039505</v>
      </c>
    </row>
    <row r="555" spans="1:13" x14ac:dyDescent="0.2">
      <c r="A555">
        <v>553</v>
      </c>
      <c r="B555" s="11">
        <v>0.999</v>
      </c>
      <c r="C555" s="12">
        <f t="shared" si="72"/>
        <v>1.1851241468239682E-2</v>
      </c>
      <c r="D555" s="13">
        <f t="shared" si="78"/>
        <v>3.0956209298437511</v>
      </c>
      <c r="E555" s="16">
        <f t="shared" si="73"/>
        <v>52.364129858135875</v>
      </c>
      <c r="F555" s="11">
        <v>0.999</v>
      </c>
      <c r="G555" s="12">
        <f t="shared" si="76"/>
        <v>1.1071554529539713E-2</v>
      </c>
      <c r="H555" s="13">
        <f t="shared" si="79"/>
        <v>2.2513606762500009</v>
      </c>
      <c r="I555" s="16">
        <f t="shared" si="74"/>
        <v>35.736490142848282</v>
      </c>
      <c r="J555" s="11">
        <v>0.99750000000000005</v>
      </c>
      <c r="K555" s="12">
        <f t="shared" si="77"/>
        <v>6.6777095296999744E-3</v>
      </c>
      <c r="L555" s="13">
        <v>1</v>
      </c>
      <c r="M555" s="16">
        <f t="shared" si="75"/>
        <v>23.63848835992475</v>
      </c>
    </row>
    <row r="556" spans="1:13" x14ac:dyDescent="0.2">
      <c r="A556">
        <v>554</v>
      </c>
      <c r="B556" s="11">
        <v>0.999</v>
      </c>
      <c r="C556" s="12">
        <f t="shared" si="72"/>
        <v>1.1839390226771442E-2</v>
      </c>
      <c r="D556" s="13">
        <f t="shared" si="78"/>
        <v>3.0956209298437511</v>
      </c>
      <c r="E556" s="16">
        <f t="shared" si="73"/>
        <v>52.400780122318459</v>
      </c>
      <c r="F556" s="11">
        <v>0.999</v>
      </c>
      <c r="G556" s="12">
        <f t="shared" si="76"/>
        <v>1.1060482975010173E-2</v>
      </c>
      <c r="H556" s="13">
        <f t="shared" si="79"/>
        <v>2.2513606762500009</v>
      </c>
      <c r="I556" s="16">
        <f t="shared" si="74"/>
        <v>35.761391279278556</v>
      </c>
      <c r="J556" s="11">
        <v>0.99750000000000005</v>
      </c>
      <c r="K556" s="12">
        <f t="shared" si="77"/>
        <v>6.6610152558757244E-3</v>
      </c>
      <c r="L556" s="13">
        <v>1</v>
      </c>
      <c r="M556" s="16">
        <f t="shared" si="75"/>
        <v>23.645149375180626</v>
      </c>
    </row>
    <row r="557" spans="1:13" x14ac:dyDescent="0.2">
      <c r="A557">
        <v>555</v>
      </c>
      <c r="B557" s="11">
        <v>0.999</v>
      </c>
      <c r="C557" s="12">
        <f t="shared" si="72"/>
        <v>1.1827550836544671E-2</v>
      </c>
      <c r="D557" s="13">
        <f t="shared" si="78"/>
        <v>3.0956209298437511</v>
      </c>
      <c r="E557" s="16">
        <f t="shared" si="73"/>
        <v>52.437393736236857</v>
      </c>
      <c r="F557" s="11">
        <v>0.999</v>
      </c>
      <c r="G557" s="12">
        <f t="shared" si="76"/>
        <v>1.1049422492035162E-2</v>
      </c>
      <c r="H557" s="13">
        <f t="shared" si="79"/>
        <v>2.2513606762500009</v>
      </c>
      <c r="I557" s="16">
        <f t="shared" si="74"/>
        <v>35.786267514572394</v>
      </c>
      <c r="J557" s="11">
        <v>0.99750000000000005</v>
      </c>
      <c r="K557" s="12">
        <f t="shared" si="77"/>
        <v>6.6443627177360355E-3</v>
      </c>
      <c r="L557" s="13">
        <v>1</v>
      </c>
      <c r="M557" s="16">
        <f t="shared" si="75"/>
        <v>23.651793737898362</v>
      </c>
    </row>
    <row r="558" spans="1:13" x14ac:dyDescent="0.2">
      <c r="A558">
        <v>556</v>
      </c>
      <c r="B558" s="11">
        <v>0.999</v>
      </c>
      <c r="C558" s="12">
        <f t="shared" si="72"/>
        <v>1.1815723285708126E-2</v>
      </c>
      <c r="D558" s="13">
        <f t="shared" si="78"/>
        <v>3.0956209298437511</v>
      </c>
      <c r="E558" s="16">
        <f t="shared" si="73"/>
        <v>52.473970736541339</v>
      </c>
      <c r="F558" s="11">
        <v>0.999</v>
      </c>
      <c r="G558" s="12">
        <f t="shared" si="76"/>
        <v>1.1038373069543127E-2</v>
      </c>
      <c r="H558" s="13">
        <f t="shared" si="79"/>
        <v>2.2513606762500009</v>
      </c>
      <c r="I558" s="16">
        <f t="shared" si="74"/>
        <v>35.811118873630939</v>
      </c>
      <c r="J558" s="11">
        <v>0.99750000000000005</v>
      </c>
      <c r="K558" s="12">
        <f t="shared" si="77"/>
        <v>6.627751810941696E-3</v>
      </c>
      <c r="L558" s="13">
        <v>1</v>
      </c>
      <c r="M558" s="16">
        <f t="shared" si="75"/>
        <v>23.658421489709305</v>
      </c>
    </row>
    <row r="559" spans="1:13" x14ac:dyDescent="0.2">
      <c r="A559">
        <v>557</v>
      </c>
      <c r="B559" s="11">
        <v>0.999</v>
      </c>
      <c r="C559" s="12">
        <f t="shared" si="72"/>
        <v>1.1803907562422418E-2</v>
      </c>
      <c r="D559" s="13">
        <f t="shared" si="78"/>
        <v>3.0956209298437511</v>
      </c>
      <c r="E559" s="16">
        <f t="shared" si="73"/>
        <v>52.510511159845514</v>
      </c>
      <c r="F559" s="11">
        <v>0.999</v>
      </c>
      <c r="G559" s="12">
        <f t="shared" si="76"/>
        <v>1.1027334696473583E-2</v>
      </c>
      <c r="H559" s="13">
        <f t="shared" si="79"/>
        <v>2.2513606762500009</v>
      </c>
      <c r="I559" s="16">
        <f t="shared" si="74"/>
        <v>35.835945381330426</v>
      </c>
      <c r="J559" s="11">
        <v>0.99750000000000005</v>
      </c>
      <c r="K559" s="12">
        <f t="shared" si="77"/>
        <v>6.6111824314143419E-3</v>
      </c>
      <c r="L559" s="13">
        <v>1</v>
      </c>
      <c r="M559" s="16">
        <f t="shared" si="75"/>
        <v>23.665032672140718</v>
      </c>
    </row>
    <row r="560" spans="1:13" x14ac:dyDescent="0.2">
      <c r="A560">
        <v>558</v>
      </c>
      <c r="B560" s="11">
        <v>0.999</v>
      </c>
      <c r="C560" s="12">
        <f t="shared" si="72"/>
        <v>1.1792103654859996E-2</v>
      </c>
      <c r="D560" s="13">
        <f t="shared" si="78"/>
        <v>3.0956209298437511</v>
      </c>
      <c r="E560" s="16">
        <f t="shared" si="73"/>
        <v>52.547015042726386</v>
      </c>
      <c r="F560" s="11">
        <v>0.999</v>
      </c>
      <c r="G560" s="12">
        <f t="shared" si="76"/>
        <v>1.1016307361777109E-2</v>
      </c>
      <c r="H560" s="13">
        <f t="shared" si="79"/>
        <v>2.2513606762500009</v>
      </c>
      <c r="I560" s="16">
        <f t="shared" si="74"/>
        <v>35.860747062522215</v>
      </c>
      <c r="J560" s="11">
        <v>0.99750000000000005</v>
      </c>
      <c r="K560" s="12">
        <f t="shared" si="77"/>
        <v>6.5946544753358064E-3</v>
      </c>
      <c r="L560" s="13">
        <v>1</v>
      </c>
      <c r="M560" s="16">
        <f t="shared" si="75"/>
        <v>23.671627326616054</v>
      </c>
    </row>
    <row r="561" spans="1:13" x14ac:dyDescent="0.2">
      <c r="A561">
        <v>559</v>
      </c>
      <c r="B561" s="11">
        <v>0.999</v>
      </c>
      <c r="C561" s="12">
        <f t="shared" si="72"/>
        <v>1.1780311551205135E-2</v>
      </c>
      <c r="D561" s="13">
        <f t="shared" si="78"/>
        <v>3.0956209298437511</v>
      </c>
      <c r="E561" s="16">
        <f t="shared" si="73"/>
        <v>52.583482421724376</v>
      </c>
      <c r="F561" s="11">
        <v>0.999</v>
      </c>
      <c r="G561" s="12">
        <f t="shared" si="76"/>
        <v>1.1005291054415332E-2</v>
      </c>
      <c r="H561" s="13">
        <f t="shared" si="79"/>
        <v>2.2513606762500009</v>
      </c>
      <c r="I561" s="16">
        <f t="shared" si="74"/>
        <v>35.885523942032812</v>
      </c>
      <c r="J561" s="11">
        <v>0.99750000000000005</v>
      </c>
      <c r="K561" s="12">
        <f t="shared" si="77"/>
        <v>6.578167839147467E-3</v>
      </c>
      <c r="L561" s="13">
        <v>1</v>
      </c>
      <c r="M561" s="16">
        <f t="shared" si="75"/>
        <v>23.678205494455202</v>
      </c>
    </row>
    <row r="562" spans="1:13" x14ac:dyDescent="0.2">
      <c r="A562">
        <v>560</v>
      </c>
      <c r="B562" s="11">
        <v>0.999</v>
      </c>
      <c r="C562" s="12">
        <f t="shared" si="72"/>
        <v>1.1768531239653931E-2</v>
      </c>
      <c r="D562" s="13">
        <f t="shared" si="78"/>
        <v>3.0956209298437511</v>
      </c>
      <c r="E562" s="16">
        <f t="shared" si="73"/>
        <v>52.619913333343369</v>
      </c>
      <c r="F562" s="11">
        <v>0.999</v>
      </c>
      <c r="G562" s="12">
        <f t="shared" si="76"/>
        <v>1.0994285763360917E-2</v>
      </c>
      <c r="H562" s="13">
        <f t="shared" si="79"/>
        <v>2.2513606762500009</v>
      </c>
      <c r="I562" s="16">
        <f t="shared" si="74"/>
        <v>35.910276044663895</v>
      </c>
      <c r="J562" s="11">
        <v>0.99750000000000005</v>
      </c>
      <c r="K562" s="12">
        <f t="shared" si="77"/>
        <v>6.5617224195495989E-3</v>
      </c>
      <c r="L562" s="13">
        <v>1</v>
      </c>
      <c r="M562" s="16">
        <f t="shared" si="75"/>
        <v>23.684767216874754</v>
      </c>
    </row>
    <row r="563" spans="1:13" x14ac:dyDescent="0.2">
      <c r="A563">
        <v>561</v>
      </c>
      <c r="B563" s="11">
        <v>0.999</v>
      </c>
      <c r="C563" s="12">
        <f t="shared" si="72"/>
        <v>1.1756762708414277E-2</v>
      </c>
      <c r="D563" s="13">
        <f t="shared" si="78"/>
        <v>3.0956209298437511</v>
      </c>
      <c r="E563" s="16">
        <f t="shared" si="73"/>
        <v>52.656307814050741</v>
      </c>
      <c r="F563" s="11">
        <v>0.999</v>
      </c>
      <c r="G563" s="12">
        <f t="shared" si="76"/>
        <v>1.0983291477597556E-2</v>
      </c>
      <c r="H563" s="13">
        <f t="shared" si="79"/>
        <v>2.2513606762500009</v>
      </c>
      <c r="I563" s="16">
        <f t="shared" si="74"/>
        <v>35.935003395192354</v>
      </c>
      <c r="J563" s="11">
        <v>0.99750000000000005</v>
      </c>
      <c r="K563" s="12">
        <f t="shared" si="77"/>
        <v>6.5453181135007249E-3</v>
      </c>
      <c r="L563" s="13">
        <v>1</v>
      </c>
      <c r="M563" s="16">
        <f t="shared" si="75"/>
        <v>23.691312534988253</v>
      </c>
    </row>
    <row r="564" spans="1:13" x14ac:dyDescent="0.2">
      <c r="A564">
        <v>562</v>
      </c>
      <c r="B564" s="11">
        <v>0.999</v>
      </c>
      <c r="C564" s="12">
        <f t="shared" si="72"/>
        <v>1.1745005945705864E-2</v>
      </c>
      <c r="D564" s="13">
        <f t="shared" si="78"/>
        <v>3.0956209298437511</v>
      </c>
      <c r="E564" s="16">
        <f t="shared" si="73"/>
        <v>52.692665900277404</v>
      </c>
      <c r="F564" s="11">
        <v>0.999</v>
      </c>
      <c r="G564" s="12">
        <f t="shared" si="76"/>
        <v>1.0972308186119958E-2</v>
      </c>
      <c r="H564" s="13">
        <f t="shared" si="79"/>
        <v>2.2513606762500009</v>
      </c>
      <c r="I564" s="16">
        <f t="shared" si="74"/>
        <v>35.959706018370277</v>
      </c>
      <c r="J564" s="11">
        <v>0.99750000000000005</v>
      </c>
      <c r="K564" s="12">
        <f t="shared" si="77"/>
        <v>6.5289548182169733E-3</v>
      </c>
      <c r="L564" s="13">
        <v>1</v>
      </c>
      <c r="M564" s="16">
        <f t="shared" si="75"/>
        <v>23.697841489806471</v>
      </c>
    </row>
    <row r="565" spans="1:13" x14ac:dyDescent="0.2">
      <c r="A565">
        <v>563</v>
      </c>
      <c r="B565" s="11">
        <v>0.999</v>
      </c>
      <c r="C565" s="12">
        <f t="shared" si="72"/>
        <v>1.1733260939760157E-2</v>
      </c>
      <c r="D565" s="13">
        <f t="shared" si="78"/>
        <v>3.0956209298437511</v>
      </c>
      <c r="E565" s="16">
        <f t="shared" si="73"/>
        <v>52.728987628417848</v>
      </c>
      <c r="F565" s="11">
        <v>0.999</v>
      </c>
      <c r="G565" s="12">
        <f t="shared" si="76"/>
        <v>1.0961335877933838E-2</v>
      </c>
      <c r="H565" s="13">
        <f t="shared" si="79"/>
        <v>2.2513606762500009</v>
      </c>
      <c r="I565" s="16">
        <f t="shared" si="74"/>
        <v>35.984383938925028</v>
      </c>
      <c r="J565" s="11">
        <v>0.99750000000000005</v>
      </c>
      <c r="K565" s="12">
        <f t="shared" si="77"/>
        <v>6.512632431171431E-3</v>
      </c>
      <c r="L565" s="13">
        <v>1</v>
      </c>
      <c r="M565" s="16">
        <f t="shared" si="75"/>
        <v>23.704354122237643</v>
      </c>
    </row>
    <row r="566" spans="1:13" x14ac:dyDescent="0.2">
      <c r="A566">
        <v>564</v>
      </c>
      <c r="B566" s="11">
        <v>0.999</v>
      </c>
      <c r="C566" s="12">
        <f t="shared" si="72"/>
        <v>1.1721527678820396E-2</v>
      </c>
      <c r="D566" s="13">
        <f t="shared" si="78"/>
        <v>3.0956209298437511</v>
      </c>
      <c r="E566" s="16">
        <f t="shared" si="73"/>
        <v>52.765273034830145</v>
      </c>
      <c r="F566" s="11">
        <v>0.999</v>
      </c>
      <c r="G566" s="12">
        <f t="shared" si="76"/>
        <v>1.0950374542055904E-2</v>
      </c>
      <c r="H566" s="13">
        <f t="shared" si="79"/>
        <v>2.2513606762500009</v>
      </c>
      <c r="I566" s="16">
        <f t="shared" si="74"/>
        <v>36.009037181559222</v>
      </c>
      <c r="J566" s="11">
        <v>0.99750000000000005</v>
      </c>
      <c r="K566" s="12">
        <f t="shared" si="77"/>
        <v>6.4963508500935031E-3</v>
      </c>
      <c r="L566" s="13">
        <v>1</v>
      </c>
      <c r="M566" s="16">
        <f t="shared" si="75"/>
        <v>23.710850473087735</v>
      </c>
    </row>
    <row r="567" spans="1:13" x14ac:dyDescent="0.2">
      <c r="A567">
        <v>565</v>
      </c>
      <c r="B567" s="11">
        <v>0.999</v>
      </c>
      <c r="C567" s="12">
        <f t="shared" si="72"/>
        <v>1.1709806151141576E-2</v>
      </c>
      <c r="D567" s="13">
        <f t="shared" si="78"/>
        <v>3.0956209298437511</v>
      </c>
      <c r="E567" s="16">
        <f t="shared" si="73"/>
        <v>52.801522155836032</v>
      </c>
      <c r="F567" s="11">
        <v>0.999</v>
      </c>
      <c r="G567" s="12">
        <f t="shared" si="76"/>
        <v>1.0939424167513848E-2</v>
      </c>
      <c r="H567" s="13">
        <f t="shared" si="79"/>
        <v>2.2513606762500009</v>
      </c>
      <c r="I567" s="16">
        <f t="shared" si="74"/>
        <v>36.033665770950783</v>
      </c>
      <c r="J567" s="11">
        <v>0.99750000000000005</v>
      </c>
      <c r="K567" s="12">
        <f t="shared" si="77"/>
        <v>6.4801099729682697E-3</v>
      </c>
      <c r="L567" s="13">
        <v>1</v>
      </c>
      <c r="M567" s="16">
        <f t="shared" si="75"/>
        <v>23.717330583060704</v>
      </c>
    </row>
    <row r="568" spans="1:13" x14ac:dyDescent="0.2">
      <c r="A568">
        <v>566</v>
      </c>
      <c r="B568" s="11">
        <v>0.999</v>
      </c>
      <c r="C568" s="12">
        <f t="shared" si="72"/>
        <v>1.1698096344990435E-2</v>
      </c>
      <c r="D568" s="13">
        <f t="shared" si="78"/>
        <v>3.0956209298437511</v>
      </c>
      <c r="E568" s="16">
        <f t="shared" si="73"/>
        <v>52.83773502772091</v>
      </c>
      <c r="F568" s="11">
        <v>0.999</v>
      </c>
      <c r="G568" s="12">
        <f t="shared" si="76"/>
        <v>1.0928484743346335E-2</v>
      </c>
      <c r="H568" s="13">
        <f t="shared" si="79"/>
        <v>2.2513606762500009</v>
      </c>
      <c r="I568" s="16">
        <f t="shared" si="74"/>
        <v>36.058269731752951</v>
      </c>
      <c r="J568" s="11">
        <v>0.99750000000000005</v>
      </c>
      <c r="K568" s="12">
        <f t="shared" si="77"/>
        <v>6.4639096980358491E-3</v>
      </c>
      <c r="L568" s="13">
        <v>1</v>
      </c>
      <c r="M568" s="16">
        <f t="shared" si="75"/>
        <v>23.723794492758739</v>
      </c>
    </row>
    <row r="569" spans="1:13" x14ac:dyDescent="0.2">
      <c r="A569">
        <v>567</v>
      </c>
      <c r="B569" s="11">
        <v>0.999</v>
      </c>
      <c r="C569" s="12">
        <f t="shared" si="72"/>
        <v>1.1686398248645445E-2</v>
      </c>
      <c r="D569" s="13">
        <f t="shared" si="78"/>
        <v>3.0956209298437511</v>
      </c>
      <c r="E569" s="16">
        <f t="shared" si="73"/>
        <v>52.873911686733905</v>
      </c>
      <c r="F569" s="11">
        <v>0.999</v>
      </c>
      <c r="G569" s="12">
        <f t="shared" si="76"/>
        <v>1.0917556258602988E-2</v>
      </c>
      <c r="H569" s="13">
        <f t="shared" si="79"/>
        <v>2.2513606762500009</v>
      </c>
      <c r="I569" s="16">
        <f t="shared" si="74"/>
        <v>36.082849088594315</v>
      </c>
      <c r="J569" s="11">
        <v>0.99750000000000005</v>
      </c>
      <c r="K569" s="12">
        <f t="shared" si="77"/>
        <v>6.44774992379076E-3</v>
      </c>
      <c r="L569" s="13">
        <v>1</v>
      </c>
      <c r="M569" s="16">
        <f t="shared" si="75"/>
        <v>23.730242242682529</v>
      </c>
    </row>
    <row r="570" spans="1:13" x14ac:dyDescent="0.2">
      <c r="A570">
        <v>568</v>
      </c>
      <c r="B570" s="11">
        <v>0.999</v>
      </c>
      <c r="C570" s="12">
        <f t="shared" si="72"/>
        <v>1.1674711850396799E-2</v>
      </c>
      <c r="D570" s="13">
        <f t="shared" si="78"/>
        <v>3.0956209298437511</v>
      </c>
      <c r="E570" s="16">
        <f t="shared" si="73"/>
        <v>52.910052169087891</v>
      </c>
      <c r="F570" s="11">
        <v>0.999</v>
      </c>
      <c r="G570" s="12">
        <f t="shared" si="76"/>
        <v>1.0906638702344386E-2</v>
      </c>
      <c r="H570" s="13">
        <f t="shared" si="79"/>
        <v>2.2513606762500009</v>
      </c>
      <c r="I570" s="16">
        <f t="shared" si="74"/>
        <v>36.10740386607884</v>
      </c>
      <c r="J570" s="11">
        <v>0.99750000000000005</v>
      </c>
      <c r="K570" s="12">
        <f t="shared" si="77"/>
        <v>6.4316305489812839E-3</v>
      </c>
      <c r="L570" s="13">
        <v>1</v>
      </c>
      <c r="M570" s="16">
        <f t="shared" si="75"/>
        <v>23.73667387323151</v>
      </c>
    </row>
    <row r="571" spans="1:13" x14ac:dyDescent="0.2">
      <c r="A571">
        <v>569</v>
      </c>
      <c r="B571" s="11">
        <v>0.999</v>
      </c>
      <c r="C571" s="12">
        <f t="shared" si="72"/>
        <v>1.1663037138546403E-2</v>
      </c>
      <c r="D571" s="13">
        <f t="shared" si="78"/>
        <v>3.0956209298437511</v>
      </c>
      <c r="E571" s="16">
        <f t="shared" si="73"/>
        <v>52.946156510959518</v>
      </c>
      <c r="F571" s="11">
        <v>0.999</v>
      </c>
      <c r="G571" s="12">
        <f t="shared" si="76"/>
        <v>1.0895732063642041E-2</v>
      </c>
      <c r="H571" s="13">
        <f t="shared" si="79"/>
        <v>2.2513606762500009</v>
      </c>
      <c r="I571" s="16">
        <f t="shared" si="74"/>
        <v>36.131934088785883</v>
      </c>
      <c r="J571" s="11">
        <v>0.99750000000000005</v>
      </c>
      <c r="K571" s="12">
        <f t="shared" si="77"/>
        <v>6.4155514726088308E-3</v>
      </c>
      <c r="L571" s="13">
        <v>1</v>
      </c>
      <c r="M571" s="16">
        <f t="shared" si="75"/>
        <v>23.74308942470412</v>
      </c>
    </row>
    <row r="572" spans="1:13" x14ac:dyDescent="0.2">
      <c r="A572">
        <v>570</v>
      </c>
      <c r="B572" s="11">
        <v>0.999</v>
      </c>
      <c r="C572" s="12">
        <f t="shared" si="72"/>
        <v>1.1651374101407857E-2</v>
      </c>
      <c r="D572" s="13">
        <f t="shared" si="78"/>
        <v>3.0956209298437511</v>
      </c>
      <c r="E572" s="16">
        <f t="shared" si="73"/>
        <v>52.982224748489273</v>
      </c>
      <c r="F572" s="11">
        <v>0.999</v>
      </c>
      <c r="G572" s="12">
        <f t="shared" si="76"/>
        <v>1.0884836331578399E-2</v>
      </c>
      <c r="H572" s="13">
        <f t="shared" si="79"/>
        <v>2.2513606762500009</v>
      </c>
      <c r="I572" s="16">
        <f t="shared" si="74"/>
        <v>36.156439781270215</v>
      </c>
      <c r="J572" s="11">
        <v>0.99750000000000005</v>
      </c>
      <c r="K572" s="12">
        <f t="shared" si="77"/>
        <v>6.3995125939273088E-3</v>
      </c>
      <c r="L572" s="13">
        <v>1</v>
      </c>
      <c r="M572" s="16">
        <f t="shared" si="75"/>
        <v>23.749488937298047</v>
      </c>
    </row>
    <row r="573" spans="1:13" x14ac:dyDescent="0.2">
      <c r="A573">
        <v>571</v>
      </c>
      <c r="B573" s="11">
        <v>0.999</v>
      </c>
      <c r="C573" s="12">
        <f t="shared" si="72"/>
        <v>1.1639722727306449E-2</v>
      </c>
      <c r="D573" s="13">
        <f t="shared" si="78"/>
        <v>3.0956209298437511</v>
      </c>
      <c r="E573" s="16">
        <f t="shared" si="73"/>
        <v>53.0182569177815</v>
      </c>
      <c r="F573" s="11">
        <v>0.999</v>
      </c>
      <c r="G573" s="12">
        <f t="shared" si="76"/>
        <v>1.0873951495246821E-2</v>
      </c>
      <c r="H573" s="13">
        <f t="shared" si="79"/>
        <v>2.2513606762500009</v>
      </c>
      <c r="I573" s="16">
        <f t="shared" si="74"/>
        <v>36.180920968062061</v>
      </c>
      <c r="J573" s="11">
        <v>0.99750000000000005</v>
      </c>
      <c r="K573" s="12">
        <f t="shared" si="77"/>
        <v>6.3835138124424913E-3</v>
      </c>
      <c r="L573" s="13">
        <v>1</v>
      </c>
      <c r="M573" s="16">
        <f t="shared" si="75"/>
        <v>23.755872451110488</v>
      </c>
    </row>
    <row r="574" spans="1:13" x14ac:dyDescent="0.2">
      <c r="A574">
        <v>572</v>
      </c>
      <c r="B574" s="11">
        <v>0.999</v>
      </c>
      <c r="C574" s="12">
        <f t="shared" si="72"/>
        <v>1.1628083004579143E-2</v>
      </c>
      <c r="D574" s="13">
        <f t="shared" si="78"/>
        <v>3.0956209298437511</v>
      </c>
      <c r="E574" s="16">
        <f t="shared" si="73"/>
        <v>53.054253054904436</v>
      </c>
      <c r="F574" s="11">
        <v>0.999</v>
      </c>
      <c r="G574" s="12">
        <f t="shared" si="76"/>
        <v>1.0863077543751574E-2</v>
      </c>
      <c r="H574" s="13">
        <f t="shared" si="79"/>
        <v>2.2513606762500009</v>
      </c>
      <c r="I574" s="16">
        <f t="shared" si="74"/>
        <v>36.205377673667115</v>
      </c>
      <c r="J574" s="11">
        <v>0.99750000000000005</v>
      </c>
      <c r="K574" s="12">
        <f t="shared" si="77"/>
        <v>6.3675550279113854E-3</v>
      </c>
      <c r="L574" s="13">
        <v>1</v>
      </c>
      <c r="M574" s="16">
        <f t="shared" si="75"/>
        <v>23.762240006138398</v>
      </c>
    </row>
    <row r="575" spans="1:13" x14ac:dyDescent="0.2">
      <c r="A575">
        <v>573</v>
      </c>
      <c r="B575" s="11">
        <v>0.999</v>
      </c>
      <c r="C575" s="12">
        <f t="shared" si="72"/>
        <v>1.1616454921574565E-2</v>
      </c>
      <c r="D575" s="13">
        <f t="shared" si="78"/>
        <v>3.0956209298437511</v>
      </c>
      <c r="E575" s="16">
        <f t="shared" si="73"/>
        <v>53.09021319589025</v>
      </c>
      <c r="F575" s="11">
        <v>0.999</v>
      </c>
      <c r="G575" s="12">
        <f t="shared" si="76"/>
        <v>1.0852214466207823E-2</v>
      </c>
      <c r="H575" s="13">
        <f t="shared" si="79"/>
        <v>2.2513606762500009</v>
      </c>
      <c r="I575" s="16">
        <f t="shared" si="74"/>
        <v>36.229809922566567</v>
      </c>
      <c r="J575" s="11">
        <v>0.99750000000000005</v>
      </c>
      <c r="K575" s="12">
        <f t="shared" si="77"/>
        <v>6.3516361403416072E-3</v>
      </c>
      <c r="L575" s="13">
        <v>1</v>
      </c>
      <c r="M575" s="16">
        <f t="shared" si="75"/>
        <v>23.768591642278739</v>
      </c>
    </row>
    <row r="576" spans="1:13" x14ac:dyDescent="0.2">
      <c r="A576">
        <v>574</v>
      </c>
      <c r="B576" s="11">
        <v>0.999</v>
      </c>
      <c r="C576" s="12">
        <f t="shared" si="72"/>
        <v>1.160483846665299E-2</v>
      </c>
      <c r="D576" s="13">
        <f t="shared" si="78"/>
        <v>3.0956209298437511</v>
      </c>
      <c r="E576" s="16">
        <f t="shared" si="73"/>
        <v>53.12613737673508</v>
      </c>
      <c r="F576" s="11">
        <v>0.999</v>
      </c>
      <c r="G576" s="12">
        <f t="shared" si="76"/>
        <v>1.0841362251741616E-2</v>
      </c>
      <c r="H576" s="13">
        <f t="shared" si="79"/>
        <v>2.2513606762500009</v>
      </c>
      <c r="I576" s="16">
        <f t="shared" si="74"/>
        <v>36.254217739217118</v>
      </c>
      <c r="J576" s="11">
        <v>0.99750000000000005</v>
      </c>
      <c r="K576" s="12">
        <f t="shared" si="77"/>
        <v>6.3357570499907537E-3</v>
      </c>
      <c r="L576" s="13">
        <v>1</v>
      </c>
      <c r="M576" s="16">
        <f t="shared" si="75"/>
        <v>23.774927399328732</v>
      </c>
    </row>
    <row r="577" spans="1:13" x14ac:dyDescent="0.2">
      <c r="A577">
        <v>575</v>
      </c>
      <c r="B577" s="11">
        <v>0.999</v>
      </c>
      <c r="C577" s="12">
        <f t="shared" si="72"/>
        <v>1.1593233628186338E-2</v>
      </c>
      <c r="D577" s="13">
        <f t="shared" si="78"/>
        <v>3.0956209298437511</v>
      </c>
      <c r="E577" s="16">
        <f t="shared" si="73"/>
        <v>53.162025633399061</v>
      </c>
      <c r="F577" s="11">
        <v>0.999</v>
      </c>
      <c r="G577" s="12">
        <f t="shared" si="76"/>
        <v>1.0830520889489874E-2</v>
      </c>
      <c r="H577" s="13">
        <f t="shared" si="79"/>
        <v>2.2513606762500009</v>
      </c>
      <c r="I577" s="16">
        <f t="shared" si="74"/>
        <v>36.278601148051017</v>
      </c>
      <c r="J577" s="11">
        <v>0.99750000000000005</v>
      </c>
      <c r="K577" s="12">
        <f t="shared" si="77"/>
        <v>6.3199176573657768E-3</v>
      </c>
      <c r="L577" s="13">
        <v>1</v>
      </c>
      <c r="M577" s="16">
        <f t="shared" si="75"/>
        <v>23.781247316986097</v>
      </c>
    </row>
    <row r="578" spans="1:13" x14ac:dyDescent="0.2">
      <c r="A578">
        <v>576</v>
      </c>
      <c r="B578" s="11">
        <v>0.999</v>
      </c>
      <c r="C578" s="12">
        <f t="shared" si="72"/>
        <v>1.1581640394558151E-2</v>
      </c>
      <c r="D578" s="13">
        <f t="shared" si="78"/>
        <v>3.0956209298437511</v>
      </c>
      <c r="E578" s="16">
        <f t="shared" si="73"/>
        <v>53.19787800180638</v>
      </c>
      <c r="F578" s="11">
        <v>0.999</v>
      </c>
      <c r="G578" s="12">
        <f t="shared" si="76"/>
        <v>1.0819690368600384E-2</v>
      </c>
      <c r="H578" s="13">
        <f t="shared" si="79"/>
        <v>2.2513606762500009</v>
      </c>
      <c r="I578" s="16">
        <f t="shared" si="74"/>
        <v>36.302960173476087</v>
      </c>
      <c r="J578" s="11">
        <v>0.99750000000000005</v>
      </c>
      <c r="K578" s="12">
        <f t="shared" si="77"/>
        <v>6.3041178632223631E-3</v>
      </c>
      <c r="L578" s="13">
        <v>1</v>
      </c>
      <c r="M578" s="16">
        <f t="shared" si="75"/>
        <v>23.78755143484932</v>
      </c>
    </row>
    <row r="579" spans="1:13" x14ac:dyDescent="0.2">
      <c r="A579">
        <v>577</v>
      </c>
      <c r="B579" s="11">
        <v>0.999</v>
      </c>
      <c r="C579" s="12">
        <f t="shared" si="72"/>
        <v>1.1570058754163592E-2</v>
      </c>
      <c r="D579" s="13">
        <f t="shared" si="78"/>
        <v>3.0956209298437511</v>
      </c>
      <c r="E579" s="16">
        <f t="shared" si="73"/>
        <v>53.233694517845294</v>
      </c>
      <c r="F579" s="11">
        <v>0.999</v>
      </c>
      <c r="G579" s="12">
        <f t="shared" si="76"/>
        <v>1.0808870678231785E-2</v>
      </c>
      <c r="H579" s="13">
        <f t="shared" si="79"/>
        <v>2.2513606762500009</v>
      </c>
      <c r="I579" s="16">
        <f t="shared" si="74"/>
        <v>36.327294839875734</v>
      </c>
      <c r="J579" s="11">
        <v>0.99750000000000005</v>
      </c>
      <c r="K579" s="12">
        <f t="shared" si="77"/>
        <v>6.2883575685643072E-3</v>
      </c>
      <c r="L579" s="13">
        <v>1</v>
      </c>
      <c r="M579" s="16">
        <f t="shared" si="75"/>
        <v>23.793839792417884</v>
      </c>
    </row>
    <row r="580" spans="1:13" x14ac:dyDescent="0.2">
      <c r="A580">
        <v>578</v>
      </c>
      <c r="B580" s="11">
        <v>0.999</v>
      </c>
      <c r="C580" s="12">
        <f t="shared" si="72"/>
        <v>1.1558488695409428E-2</v>
      </c>
      <c r="D580" s="13">
        <f t="shared" si="78"/>
        <v>3.0956209298437511</v>
      </c>
      <c r="E580" s="16">
        <f t="shared" si="73"/>
        <v>53.269475217368168</v>
      </c>
      <c r="F580" s="11">
        <v>0.999</v>
      </c>
      <c r="G580" s="12">
        <f t="shared" si="76"/>
        <v>1.0798061807553553E-2</v>
      </c>
      <c r="H580" s="13">
        <f t="shared" si="79"/>
        <v>2.2513606762500009</v>
      </c>
      <c r="I580" s="16">
        <f t="shared" si="74"/>
        <v>36.351605171608973</v>
      </c>
      <c r="J580" s="11">
        <v>0.99750000000000005</v>
      </c>
      <c r="K580" s="12">
        <f t="shared" si="77"/>
        <v>6.2726366746428969E-3</v>
      </c>
      <c r="L580" s="13">
        <v>1</v>
      </c>
      <c r="M580" s="16">
        <f t="shared" si="75"/>
        <v>23.800112429092529</v>
      </c>
    </row>
    <row r="581" spans="1:13" x14ac:dyDescent="0.2">
      <c r="A581">
        <v>579</v>
      </c>
      <c r="B581" s="11">
        <v>0.999</v>
      </c>
      <c r="C581" s="12">
        <f t="shared" ref="C581:C644" si="80">B581*C580</f>
        <v>1.154693020671402E-2</v>
      </c>
      <c r="D581" s="13">
        <f t="shared" si="78"/>
        <v>3.0956209298437511</v>
      </c>
      <c r="E581" s="16">
        <f t="shared" ref="E581:E644" si="81">C581*D581+E580</f>
        <v>53.305220136191515</v>
      </c>
      <c r="F581" s="11">
        <v>0.999</v>
      </c>
      <c r="G581" s="12">
        <f t="shared" si="76"/>
        <v>1.0787263745746E-2</v>
      </c>
      <c r="H581" s="13">
        <f t="shared" si="79"/>
        <v>2.2513606762500009</v>
      </c>
      <c r="I581" s="16">
        <f t="shared" ref="I581:I644" si="82">G581*H581+I580</f>
        <v>36.375891193010482</v>
      </c>
      <c r="J581" s="11">
        <v>0.99750000000000005</v>
      </c>
      <c r="K581" s="12">
        <f t="shared" si="77"/>
        <v>6.2569550829562901E-3</v>
      </c>
      <c r="L581" s="13">
        <v>1</v>
      </c>
      <c r="M581" s="16">
        <f t="shared" ref="M581:M644" si="83">K581*L581+M580</f>
        <v>23.806369384175486</v>
      </c>
    </row>
    <row r="582" spans="1:13" x14ac:dyDescent="0.2">
      <c r="A582">
        <v>580</v>
      </c>
      <c r="B582" s="11">
        <v>0.999</v>
      </c>
      <c r="C582" s="12">
        <f t="shared" si="80"/>
        <v>1.1535383276507306E-2</v>
      </c>
      <c r="D582" s="13">
        <f t="shared" si="78"/>
        <v>3.0956209298437511</v>
      </c>
      <c r="E582" s="16">
        <f t="shared" si="81"/>
        <v>53.340929310096044</v>
      </c>
      <c r="F582" s="11">
        <v>0.999</v>
      </c>
      <c r="G582" s="12">
        <f t="shared" si="76"/>
        <v>1.0776476482000254E-2</v>
      </c>
      <c r="H582" s="13">
        <f t="shared" si="79"/>
        <v>2.2513606762500009</v>
      </c>
      <c r="I582" s="16">
        <f t="shared" si="82"/>
        <v>36.40015292839059</v>
      </c>
      <c r="J582" s="11">
        <v>0.99750000000000005</v>
      </c>
      <c r="K582" s="12">
        <f t="shared" si="77"/>
        <v>6.2413126952488998E-3</v>
      </c>
      <c r="L582" s="13">
        <v>1</v>
      </c>
      <c r="M582" s="16">
        <f t="shared" si="83"/>
        <v>23.812610696870735</v>
      </c>
    </row>
    <row r="583" spans="1:13" x14ac:dyDescent="0.2">
      <c r="A583">
        <v>581</v>
      </c>
      <c r="B583" s="11">
        <v>0.999</v>
      </c>
      <c r="C583" s="12">
        <f t="shared" si="80"/>
        <v>1.1523847893230799E-2</v>
      </c>
      <c r="D583" s="13">
        <f t="shared" si="78"/>
        <v>3.0956209298437511</v>
      </c>
      <c r="E583" s="16">
        <f t="shared" si="81"/>
        <v>53.376602774826665</v>
      </c>
      <c r="F583" s="11">
        <v>0.999</v>
      </c>
      <c r="G583" s="12">
        <f t="shared" si="76"/>
        <v>1.0765700005518254E-2</v>
      </c>
      <c r="H583" s="13">
        <f t="shared" si="79"/>
        <v>2.2513606762500009</v>
      </c>
      <c r="I583" s="16">
        <f t="shared" si="82"/>
        <v>36.424390402035321</v>
      </c>
      <c r="J583" s="11">
        <v>0.99750000000000005</v>
      </c>
      <c r="K583" s="12">
        <f t="shared" si="77"/>
        <v>6.225709413510778E-3</v>
      </c>
      <c r="L583" s="13">
        <v>1</v>
      </c>
      <c r="M583" s="16">
        <f t="shared" si="83"/>
        <v>23.818836406284245</v>
      </c>
    </row>
    <row r="584" spans="1:13" x14ac:dyDescent="0.2">
      <c r="A584">
        <v>582</v>
      </c>
      <c r="B584" s="11">
        <v>0.999</v>
      </c>
      <c r="C584" s="12">
        <f t="shared" si="80"/>
        <v>1.1512324045337568E-2</v>
      </c>
      <c r="D584" s="13">
        <f t="shared" si="78"/>
        <v>3.0956209298437511</v>
      </c>
      <c r="E584" s="16">
        <f t="shared" si="81"/>
        <v>53.412240566092557</v>
      </c>
      <c r="F584" s="11">
        <v>0.999</v>
      </c>
      <c r="G584" s="12">
        <f t="shared" si="76"/>
        <v>1.0754934305512736E-2</v>
      </c>
      <c r="H584" s="13">
        <f t="shared" si="79"/>
        <v>2.2513606762500009</v>
      </c>
      <c r="I584" s="16">
        <f t="shared" si="82"/>
        <v>36.448603638206407</v>
      </c>
      <c r="J584" s="11">
        <v>0.99750000000000005</v>
      </c>
      <c r="K584" s="12">
        <f t="shared" si="77"/>
        <v>6.2101451399770016E-3</v>
      </c>
      <c r="L584" s="13">
        <v>1</v>
      </c>
      <c r="M584" s="16">
        <f t="shared" si="83"/>
        <v>23.825046551424222</v>
      </c>
    </row>
    <row r="585" spans="1:13" x14ac:dyDescent="0.2">
      <c r="A585">
        <v>583</v>
      </c>
      <c r="B585" s="11">
        <v>0.999</v>
      </c>
      <c r="C585" s="12">
        <f t="shared" si="80"/>
        <v>1.150081172129223E-2</v>
      </c>
      <c r="D585" s="13">
        <f t="shared" si="78"/>
        <v>3.0956209298437511</v>
      </c>
      <c r="E585" s="16">
        <f t="shared" si="81"/>
        <v>53.447842719567184</v>
      </c>
      <c r="F585" s="11">
        <v>0.999</v>
      </c>
      <c r="G585" s="12">
        <f t="shared" si="76"/>
        <v>1.0744179371207222E-2</v>
      </c>
      <c r="H585" s="13">
        <f t="shared" si="79"/>
        <v>2.2513606762500009</v>
      </c>
      <c r="I585" s="16">
        <f t="shared" si="82"/>
        <v>36.47279266114132</v>
      </c>
      <c r="J585" s="11">
        <v>0.99750000000000005</v>
      </c>
      <c r="K585" s="12">
        <f t="shared" si="77"/>
        <v>6.1946197771270591E-3</v>
      </c>
      <c r="L585" s="13">
        <v>1</v>
      </c>
      <c r="M585" s="16">
        <f t="shared" si="83"/>
        <v>23.831241171201349</v>
      </c>
    </row>
    <row r="586" spans="1:13" x14ac:dyDescent="0.2">
      <c r="A586">
        <v>584</v>
      </c>
      <c r="B586" s="11">
        <v>0.999</v>
      </c>
      <c r="C586" s="12">
        <f t="shared" si="80"/>
        <v>1.1489310909570939E-2</v>
      </c>
      <c r="D586" s="13">
        <f t="shared" si="78"/>
        <v>3.0956209298437511</v>
      </c>
      <c r="E586" s="16">
        <f t="shared" si="81"/>
        <v>53.483409270888338</v>
      </c>
      <c r="F586" s="11">
        <v>0.999</v>
      </c>
      <c r="G586" s="12">
        <f t="shared" si="76"/>
        <v>1.0733435191836015E-2</v>
      </c>
      <c r="H586" s="13">
        <f t="shared" si="79"/>
        <v>2.2513606762500009</v>
      </c>
      <c r="I586" s="16">
        <f t="shared" si="82"/>
        <v>36.496957495053294</v>
      </c>
      <c r="J586" s="11">
        <v>0.99750000000000005</v>
      </c>
      <c r="K586" s="12">
        <f t="shared" si="77"/>
        <v>6.179133227684242E-3</v>
      </c>
      <c r="L586" s="13">
        <v>1</v>
      </c>
      <c r="M586" s="16">
        <f t="shared" si="83"/>
        <v>23.837420304429031</v>
      </c>
    </row>
    <row r="587" spans="1:13" x14ac:dyDescent="0.2">
      <c r="A587">
        <v>585</v>
      </c>
      <c r="B587" s="11">
        <v>0.999</v>
      </c>
      <c r="C587" s="12">
        <f t="shared" si="80"/>
        <v>1.1477821598661368E-2</v>
      </c>
      <c r="D587" s="13">
        <f t="shared" si="78"/>
        <v>3.0956209298437511</v>
      </c>
      <c r="E587" s="16">
        <f t="shared" si="81"/>
        <v>53.518940255658165</v>
      </c>
      <c r="F587" s="11">
        <v>0.999</v>
      </c>
      <c r="G587" s="12">
        <f t="shared" si="76"/>
        <v>1.0722701756644179E-2</v>
      </c>
      <c r="H587" s="13">
        <f t="shared" si="79"/>
        <v>2.2513606762500009</v>
      </c>
      <c r="I587" s="16">
        <f t="shared" si="82"/>
        <v>36.521098164131359</v>
      </c>
      <c r="J587" s="11">
        <v>0.99750000000000005</v>
      </c>
      <c r="K587" s="12">
        <f t="shared" si="77"/>
        <v>6.163685394615032E-3</v>
      </c>
      <c r="L587" s="13">
        <v>1</v>
      </c>
      <c r="M587" s="16">
        <f t="shared" si="83"/>
        <v>23.843583989823646</v>
      </c>
    </row>
    <row r="588" spans="1:13" x14ac:dyDescent="0.2">
      <c r="A588">
        <v>586</v>
      </c>
      <c r="B588" s="11">
        <v>0.999</v>
      </c>
      <c r="C588" s="12">
        <f t="shared" si="80"/>
        <v>1.1466343777062706E-2</v>
      </c>
      <c r="D588" s="13">
        <f t="shared" si="78"/>
        <v>3.0956209298437511</v>
      </c>
      <c r="E588" s="16">
        <f t="shared" si="81"/>
        <v>53.554435709443226</v>
      </c>
      <c r="F588" s="11">
        <v>0.999</v>
      </c>
      <c r="G588" s="12">
        <f t="shared" si="76"/>
        <v>1.0711979054887535E-2</v>
      </c>
      <c r="H588" s="13">
        <f t="shared" si="79"/>
        <v>2.2513606762500009</v>
      </c>
      <c r="I588" s="16">
        <f t="shared" si="82"/>
        <v>36.545214692540348</v>
      </c>
      <c r="J588" s="11">
        <v>0.99750000000000005</v>
      </c>
      <c r="K588" s="12">
        <f t="shared" si="77"/>
        <v>6.1482761811284944E-3</v>
      </c>
      <c r="L588" s="13">
        <v>1</v>
      </c>
      <c r="M588" s="16">
        <f t="shared" si="83"/>
        <v>23.849732266004775</v>
      </c>
    </row>
    <row r="589" spans="1:13" x14ac:dyDescent="0.2">
      <c r="A589">
        <v>587</v>
      </c>
      <c r="B589" s="11">
        <v>0.999</v>
      </c>
      <c r="C589" s="12">
        <f t="shared" si="80"/>
        <v>1.1454877433285644E-2</v>
      </c>
      <c r="D589" s="13">
        <f t="shared" si="78"/>
        <v>3.0956209298437511</v>
      </c>
      <c r="E589" s="16">
        <f t="shared" si="81"/>
        <v>53.589895667774499</v>
      </c>
      <c r="F589" s="11">
        <v>0.999</v>
      </c>
      <c r="G589" s="12">
        <f t="shared" si="76"/>
        <v>1.0701267075832648E-2</v>
      </c>
      <c r="H589" s="13">
        <f t="shared" si="79"/>
        <v>2.2513606762500009</v>
      </c>
      <c r="I589" s="16">
        <f t="shared" si="82"/>
        <v>36.569307104420929</v>
      </c>
      <c r="J589" s="11">
        <v>0.99750000000000005</v>
      </c>
      <c r="K589" s="12">
        <f t="shared" si="77"/>
        <v>6.1329054906756738E-3</v>
      </c>
      <c r="L589" s="13">
        <v>1</v>
      </c>
      <c r="M589" s="16">
        <f t="shared" si="83"/>
        <v>23.855865171495452</v>
      </c>
    </row>
    <row r="590" spans="1:13" x14ac:dyDescent="0.2">
      <c r="A590">
        <v>588</v>
      </c>
      <c r="B590" s="11">
        <v>0.999</v>
      </c>
      <c r="C590" s="12">
        <f t="shared" si="80"/>
        <v>1.1443422555852359E-2</v>
      </c>
      <c r="D590" s="13">
        <f t="shared" si="78"/>
        <v>3.0956209298437511</v>
      </c>
      <c r="E590" s="16">
        <f t="shared" si="81"/>
        <v>53.625320166147439</v>
      </c>
      <c r="F590" s="11">
        <v>0.999</v>
      </c>
      <c r="G590" s="12">
        <f t="shared" si="76"/>
        <v>1.0690565808756816E-2</v>
      </c>
      <c r="H590" s="13">
        <f t="shared" si="79"/>
        <v>2.2513606762500009</v>
      </c>
      <c r="I590" s="16">
        <f t="shared" si="82"/>
        <v>36.593375423889626</v>
      </c>
      <c r="J590" s="11">
        <v>0.99750000000000005</v>
      </c>
      <c r="K590" s="12">
        <f t="shared" si="77"/>
        <v>6.1175732269489851E-3</v>
      </c>
      <c r="L590" s="13">
        <v>1</v>
      </c>
      <c r="M590" s="16">
        <f t="shared" si="83"/>
        <v>23.8619827447224</v>
      </c>
    </row>
    <row r="591" spans="1:13" x14ac:dyDescent="0.2">
      <c r="A591">
        <v>589</v>
      </c>
      <c r="B591" s="11">
        <v>0.999</v>
      </c>
      <c r="C591" s="12">
        <f t="shared" si="80"/>
        <v>1.1431979133296506E-2</v>
      </c>
      <c r="D591" s="13">
        <f t="shared" si="78"/>
        <v>3.0956209298437511</v>
      </c>
      <c r="E591" s="16">
        <f t="shared" si="81"/>
        <v>53.660709240022008</v>
      </c>
      <c r="F591" s="11">
        <v>0.999</v>
      </c>
      <c r="G591" s="12">
        <f t="shared" si="76"/>
        <v>1.0679875242948059E-2</v>
      </c>
      <c r="H591" s="13">
        <f t="shared" si="79"/>
        <v>2.2513606762500009</v>
      </c>
      <c r="I591" s="16">
        <f t="shared" si="82"/>
        <v>36.617419675038853</v>
      </c>
      <c r="J591" s="11">
        <v>0.99750000000000005</v>
      </c>
      <c r="K591" s="12">
        <f t="shared" si="77"/>
        <v>6.102279293881613E-3</v>
      </c>
      <c r="L591" s="13">
        <v>1</v>
      </c>
      <c r="M591" s="16">
        <f t="shared" si="83"/>
        <v>23.868085024016281</v>
      </c>
    </row>
    <row r="592" spans="1:13" x14ac:dyDescent="0.2">
      <c r="A592">
        <v>590</v>
      </c>
      <c r="B592" s="11">
        <v>0.999</v>
      </c>
      <c r="C592" s="12">
        <f t="shared" si="80"/>
        <v>1.142054715416321E-2</v>
      </c>
      <c r="D592" s="13">
        <f t="shared" si="78"/>
        <v>3.0956209298437511</v>
      </c>
      <c r="E592" s="16">
        <f t="shared" si="81"/>
        <v>53.696062924822705</v>
      </c>
      <c r="F592" s="11">
        <v>0.999</v>
      </c>
      <c r="G592" s="12">
        <f t="shared" si="76"/>
        <v>1.0669195367705111E-2</v>
      </c>
      <c r="H592" s="13">
        <f t="shared" si="79"/>
        <v>2.2513606762500009</v>
      </c>
      <c r="I592" s="16">
        <f t="shared" si="82"/>
        <v>36.641439881936932</v>
      </c>
      <c r="J592" s="11">
        <v>0.99750000000000005</v>
      </c>
      <c r="K592" s="12">
        <f t="shared" si="77"/>
        <v>6.087023595646909E-3</v>
      </c>
      <c r="L592" s="13">
        <v>1</v>
      </c>
      <c r="M592" s="16">
        <f t="shared" si="83"/>
        <v>23.874172047611928</v>
      </c>
    </row>
    <row r="593" spans="1:13" x14ac:dyDescent="0.2">
      <c r="A593">
        <v>591</v>
      </c>
      <c r="B593" s="11">
        <v>0.999</v>
      </c>
      <c r="C593" s="12">
        <f t="shared" si="80"/>
        <v>1.1409126607009046E-2</v>
      </c>
      <c r="D593" s="13">
        <f t="shared" si="78"/>
        <v>3.0956209298437511</v>
      </c>
      <c r="E593" s="16">
        <f t="shared" si="81"/>
        <v>53.731381255938601</v>
      </c>
      <c r="F593" s="11">
        <v>0.999</v>
      </c>
      <c r="G593" s="12">
        <f t="shared" si="76"/>
        <v>1.0658526172337406E-2</v>
      </c>
      <c r="H593" s="13">
        <f t="shared" si="79"/>
        <v>2.2513606762500009</v>
      </c>
      <c r="I593" s="16">
        <f t="shared" si="82"/>
        <v>36.665436068628111</v>
      </c>
      <c r="J593" s="11">
        <v>0.99750000000000005</v>
      </c>
      <c r="K593" s="12">
        <f t="shared" si="77"/>
        <v>6.0718060366577922E-3</v>
      </c>
      <c r="L593" s="13">
        <v>1</v>
      </c>
      <c r="M593" s="16">
        <f t="shared" si="83"/>
        <v>23.880243853648587</v>
      </c>
    </row>
    <row r="594" spans="1:13" x14ac:dyDescent="0.2">
      <c r="A594">
        <v>592</v>
      </c>
      <c r="B594" s="11">
        <v>0.999</v>
      </c>
      <c r="C594" s="12">
        <f t="shared" si="80"/>
        <v>1.1397717480402038E-2</v>
      </c>
      <c r="D594" s="13">
        <f t="shared" si="78"/>
        <v>3.0956209298437511</v>
      </c>
      <c r="E594" s="16">
        <f t="shared" si="81"/>
        <v>53.766664268723382</v>
      </c>
      <c r="F594" s="11">
        <v>0.999</v>
      </c>
      <c r="G594" s="12">
        <f t="shared" si="76"/>
        <v>1.0647867646165069E-2</v>
      </c>
      <c r="H594" s="13">
        <f t="shared" si="79"/>
        <v>2.2513606762500009</v>
      </c>
      <c r="I594" s="16">
        <f t="shared" si="82"/>
        <v>36.689408259132598</v>
      </c>
      <c r="J594" s="11">
        <v>0.99750000000000005</v>
      </c>
      <c r="K594" s="12">
        <f t="shared" si="77"/>
        <v>6.0566265215661478E-3</v>
      </c>
      <c r="L594" s="13">
        <v>1</v>
      </c>
      <c r="M594" s="16">
        <f t="shared" si="83"/>
        <v>23.886300480170153</v>
      </c>
    </row>
    <row r="595" spans="1:13" x14ac:dyDescent="0.2">
      <c r="A595">
        <v>593</v>
      </c>
      <c r="B595" s="11">
        <v>0.999</v>
      </c>
      <c r="C595" s="12">
        <f t="shared" si="80"/>
        <v>1.1386319762921636E-2</v>
      </c>
      <c r="D595" s="13">
        <f t="shared" si="78"/>
        <v>3.0956209298437511</v>
      </c>
      <c r="E595" s="16">
        <f t="shared" si="81"/>
        <v>53.801911998495378</v>
      </c>
      <c r="F595" s="11">
        <v>0.999</v>
      </c>
      <c r="G595" s="12">
        <f t="shared" si="76"/>
        <v>1.0637219778518904E-2</v>
      </c>
      <c r="H595" s="13">
        <f t="shared" si="79"/>
        <v>2.2513606762500009</v>
      </c>
      <c r="I595" s="16">
        <f t="shared" si="82"/>
        <v>36.713356477446581</v>
      </c>
      <c r="J595" s="11">
        <v>0.99750000000000005</v>
      </c>
      <c r="K595" s="12">
        <f t="shared" si="77"/>
        <v>6.0414849552622328E-3</v>
      </c>
      <c r="L595" s="13">
        <v>1</v>
      </c>
      <c r="M595" s="16">
        <f t="shared" si="83"/>
        <v>23.892341965125414</v>
      </c>
    </row>
    <row r="596" spans="1:13" x14ac:dyDescent="0.2">
      <c r="A596">
        <v>594</v>
      </c>
      <c r="B596" s="11">
        <v>0.999</v>
      </c>
      <c r="C596" s="12">
        <f t="shared" si="80"/>
        <v>1.1374933443158715E-2</v>
      </c>
      <c r="D596" s="13">
        <f t="shared" si="78"/>
        <v>3.0956209298437511</v>
      </c>
      <c r="E596" s="16">
        <f t="shared" si="81"/>
        <v>53.837124480537597</v>
      </c>
      <c r="F596" s="11">
        <v>0.999</v>
      </c>
      <c r="G596" s="12">
        <f t="shared" si="76"/>
        <v>1.0626582558740385E-2</v>
      </c>
      <c r="H596" s="13">
        <f t="shared" si="79"/>
        <v>2.2513606762500009</v>
      </c>
      <c r="I596" s="16">
        <f t="shared" si="82"/>
        <v>36.73728074754225</v>
      </c>
      <c r="J596" s="11">
        <v>0.99750000000000005</v>
      </c>
      <c r="K596" s="12">
        <f t="shared" si="77"/>
        <v>6.0263812428740775E-3</v>
      </c>
      <c r="L596" s="13">
        <v>1</v>
      </c>
      <c r="M596" s="16">
        <f t="shared" si="83"/>
        <v>23.89836834636829</v>
      </c>
    </row>
    <row r="597" spans="1:13" x14ac:dyDescent="0.2">
      <c r="A597">
        <v>595</v>
      </c>
      <c r="B597" s="11">
        <v>0.999</v>
      </c>
      <c r="C597" s="12">
        <f t="shared" si="80"/>
        <v>1.1363558509715556E-2</v>
      </c>
      <c r="D597" s="13">
        <f t="shared" si="78"/>
        <v>3.0956209298437511</v>
      </c>
      <c r="E597" s="16">
        <f t="shared" si="81"/>
        <v>53.872301750097776</v>
      </c>
      <c r="F597" s="11">
        <v>0.999</v>
      </c>
      <c r="G597" s="12">
        <f t="shared" si="76"/>
        <v>1.0615955976181644E-2</v>
      </c>
      <c r="H597" s="13">
        <f t="shared" si="79"/>
        <v>2.2513606762500009</v>
      </c>
      <c r="I597" s="16">
        <f t="shared" si="82"/>
        <v>36.761181093367824</v>
      </c>
      <c r="J597" s="11">
        <v>0.99750000000000005</v>
      </c>
      <c r="K597" s="12">
        <f t="shared" si="77"/>
        <v>6.0113152897668925E-3</v>
      </c>
      <c r="L597" s="13">
        <v>1</v>
      </c>
      <c r="M597" s="16">
        <f t="shared" si="83"/>
        <v>23.904379661658059</v>
      </c>
    </row>
    <row r="598" spans="1:13" x14ac:dyDescent="0.2">
      <c r="A598">
        <v>596</v>
      </c>
      <c r="B598" s="11">
        <v>0.999</v>
      </c>
      <c r="C598" s="12">
        <f t="shared" si="80"/>
        <v>1.1352194951205839E-2</v>
      </c>
      <c r="D598" s="13">
        <f t="shared" si="78"/>
        <v>3.0956209298437511</v>
      </c>
      <c r="E598" s="16">
        <f t="shared" si="81"/>
        <v>53.907443842388396</v>
      </c>
      <c r="F598" s="11">
        <v>0.999</v>
      </c>
      <c r="G598" s="12">
        <f t="shared" si="76"/>
        <v>1.0605340020205462E-2</v>
      </c>
      <c r="H598" s="13">
        <f t="shared" si="79"/>
        <v>2.2513606762500009</v>
      </c>
      <c r="I598" s="16">
        <f t="shared" si="82"/>
        <v>36.785057538847575</v>
      </c>
      <c r="J598" s="11">
        <v>0.99750000000000005</v>
      </c>
      <c r="K598" s="12">
        <f t="shared" si="77"/>
        <v>5.9962870015424757E-3</v>
      </c>
      <c r="L598" s="13">
        <v>1</v>
      </c>
      <c r="M598" s="16">
        <f t="shared" si="83"/>
        <v>23.910375948659603</v>
      </c>
    </row>
    <row r="599" spans="1:13" x14ac:dyDescent="0.2">
      <c r="A599">
        <v>597</v>
      </c>
      <c r="B599" s="11">
        <v>0.999</v>
      </c>
      <c r="C599" s="12">
        <f t="shared" si="80"/>
        <v>1.1340842756254634E-2</v>
      </c>
      <c r="D599" s="13">
        <f t="shared" si="78"/>
        <v>3.0956209298437511</v>
      </c>
      <c r="E599" s="16">
        <f t="shared" si="81"/>
        <v>53.942550792586722</v>
      </c>
      <c r="F599" s="11">
        <v>0.999</v>
      </c>
      <c r="G599" s="12">
        <f t="shared" si="76"/>
        <v>1.0594734680185257E-2</v>
      </c>
      <c r="H599" s="13">
        <f t="shared" si="79"/>
        <v>2.2513606762500009</v>
      </c>
      <c r="I599" s="16">
        <f t="shared" si="82"/>
        <v>36.808910107881843</v>
      </c>
      <c r="J599" s="11">
        <v>0.99750000000000005</v>
      </c>
      <c r="K599" s="12">
        <f t="shared" si="77"/>
        <v>5.9812962840386195E-3</v>
      </c>
      <c r="L599" s="13">
        <v>1</v>
      </c>
      <c r="M599" s="16">
        <f t="shared" si="83"/>
        <v>23.91635724494364</v>
      </c>
    </row>
    <row r="600" spans="1:13" x14ac:dyDescent="0.2">
      <c r="A600">
        <v>598</v>
      </c>
      <c r="B600" s="11">
        <v>0.999</v>
      </c>
      <c r="C600" s="12">
        <f t="shared" si="80"/>
        <v>1.132950191349838E-2</v>
      </c>
      <c r="D600" s="13">
        <f t="shared" si="78"/>
        <v>3.0956209298437511</v>
      </c>
      <c r="E600" s="16">
        <f t="shared" si="81"/>
        <v>53.977622635834855</v>
      </c>
      <c r="F600" s="11">
        <v>0.999</v>
      </c>
      <c r="G600" s="12">
        <f t="shared" si="76"/>
        <v>1.0584139945505071E-2</v>
      </c>
      <c r="H600" s="13">
        <f t="shared" si="79"/>
        <v>2.2513606762500009</v>
      </c>
      <c r="I600" s="16">
        <f t="shared" si="82"/>
        <v>36.832738824347082</v>
      </c>
      <c r="J600" s="11">
        <v>0.99750000000000005</v>
      </c>
      <c r="K600" s="12">
        <f t="shared" si="77"/>
        <v>5.9663430433285229E-3</v>
      </c>
      <c r="L600" s="13">
        <v>1</v>
      </c>
      <c r="M600" s="16">
        <f t="shared" si="83"/>
        <v>23.92232358798697</v>
      </c>
    </row>
    <row r="601" spans="1:13" x14ac:dyDescent="0.2">
      <c r="A601">
        <v>599</v>
      </c>
      <c r="B601" s="11">
        <v>0.999</v>
      </c>
      <c r="C601" s="12">
        <f t="shared" si="80"/>
        <v>1.1318172411584882E-2</v>
      </c>
      <c r="D601" s="13">
        <f t="shared" si="78"/>
        <v>3.0956209298437511</v>
      </c>
      <c r="E601" s="16">
        <f t="shared" si="81"/>
        <v>54.012659407239738</v>
      </c>
      <c r="F601" s="11">
        <v>0.999</v>
      </c>
      <c r="G601" s="12">
        <f t="shared" si="76"/>
        <v>1.0573555805559565E-2</v>
      </c>
      <c r="H601" s="13">
        <f t="shared" si="79"/>
        <v>2.2513606762500009</v>
      </c>
      <c r="I601" s="16">
        <f t="shared" si="82"/>
        <v>36.856543712095856</v>
      </c>
      <c r="J601" s="11">
        <v>0.99750000000000005</v>
      </c>
      <c r="K601" s="12">
        <f t="shared" si="77"/>
        <v>5.9514271857202018E-3</v>
      </c>
      <c r="L601" s="13">
        <v>1</v>
      </c>
      <c r="M601" s="16">
        <f t="shared" si="83"/>
        <v>23.928275015172691</v>
      </c>
    </row>
    <row r="602" spans="1:13" x14ac:dyDescent="0.2">
      <c r="A602">
        <v>600</v>
      </c>
      <c r="B602" s="11">
        <v>0.999</v>
      </c>
      <c r="C602" s="12">
        <f t="shared" si="80"/>
        <v>1.1306854239173297E-2</v>
      </c>
      <c r="D602" s="13">
        <f t="shared" si="78"/>
        <v>3.0956209298437511</v>
      </c>
      <c r="E602" s="16">
        <f t="shared" si="81"/>
        <v>54.047661141873213</v>
      </c>
      <c r="F602" s="11">
        <v>0.999</v>
      </c>
      <c r="G602" s="12">
        <f t="shared" si="76"/>
        <v>1.0562982249754006E-2</v>
      </c>
      <c r="H602" s="13">
        <f t="shared" si="79"/>
        <v>2.2513606762500009</v>
      </c>
      <c r="I602" s="16">
        <f t="shared" si="82"/>
        <v>36.880324794956877</v>
      </c>
      <c r="J602" s="11">
        <v>0.99750000000000005</v>
      </c>
      <c r="K602" s="12">
        <f t="shared" si="77"/>
        <v>5.9365486177559018E-3</v>
      </c>
      <c r="L602" s="13">
        <v>1</v>
      </c>
      <c r="M602" s="16">
        <f t="shared" si="83"/>
        <v>23.934211563790448</v>
      </c>
    </row>
    <row r="603" spans="1:13" x14ac:dyDescent="0.2">
      <c r="A603">
        <v>601</v>
      </c>
      <c r="B603" s="11">
        <v>0.999</v>
      </c>
      <c r="C603" s="12">
        <f t="shared" si="80"/>
        <v>1.1295547384934124E-2</v>
      </c>
      <c r="D603" s="13">
        <f t="shared" si="78"/>
        <v>3.0956209298437511</v>
      </c>
      <c r="E603" s="16">
        <f t="shared" si="81"/>
        <v>54.082627874772058</v>
      </c>
      <c r="F603" s="11">
        <v>0.999</v>
      </c>
      <c r="G603" s="12">
        <f t="shared" si="76"/>
        <v>1.0552419267504252E-2</v>
      </c>
      <c r="H603" s="13">
        <f t="shared" si="79"/>
        <v>2.2513606762500009</v>
      </c>
      <c r="I603" s="16">
        <f t="shared" si="82"/>
        <v>36.904082096735038</v>
      </c>
      <c r="J603" s="11">
        <v>0.99750000000000005</v>
      </c>
      <c r="K603" s="12">
        <f t="shared" si="77"/>
        <v>5.9217072462115121E-3</v>
      </c>
      <c r="L603" s="13">
        <v>1</v>
      </c>
      <c r="M603" s="16">
        <f t="shared" si="83"/>
        <v>23.940133271036661</v>
      </c>
    </row>
    <row r="604" spans="1:13" x14ac:dyDescent="0.2">
      <c r="A604">
        <v>602</v>
      </c>
      <c r="B604" s="11">
        <v>0.999</v>
      </c>
      <c r="C604" s="12">
        <f t="shared" si="80"/>
        <v>1.128425183754919E-2</v>
      </c>
      <c r="D604" s="13">
        <f t="shared" si="78"/>
        <v>3.0956209298437511</v>
      </c>
      <c r="E604" s="16">
        <f t="shared" si="81"/>
        <v>54.117559640938005</v>
      </c>
      <c r="F604" s="11">
        <v>0.999</v>
      </c>
      <c r="G604" s="12">
        <f t="shared" si="76"/>
        <v>1.0541866848236747E-2</v>
      </c>
      <c r="H604" s="13">
        <f t="shared" si="79"/>
        <v>2.2513606762500009</v>
      </c>
      <c r="I604" s="16">
        <f t="shared" si="82"/>
        <v>36.927815641211424</v>
      </c>
      <c r="J604" s="11">
        <v>0.99750000000000005</v>
      </c>
      <c r="K604" s="12">
        <f t="shared" si="77"/>
        <v>5.9069029780959839E-3</v>
      </c>
      <c r="L604" s="13">
        <v>1</v>
      </c>
      <c r="M604" s="16">
        <f t="shared" si="83"/>
        <v>23.946040174014758</v>
      </c>
    </row>
    <row r="605" spans="1:13" x14ac:dyDescent="0.2">
      <c r="A605">
        <v>603</v>
      </c>
      <c r="B605" s="11">
        <v>0.999</v>
      </c>
      <c r="C605" s="12">
        <f t="shared" si="80"/>
        <v>1.1272967585711641E-2</v>
      </c>
      <c r="D605" s="13">
        <f t="shared" si="78"/>
        <v>3.0956209298437511</v>
      </c>
      <c r="E605" s="16">
        <f t="shared" si="81"/>
        <v>54.152456475337786</v>
      </c>
      <c r="F605" s="11">
        <v>0.999</v>
      </c>
      <c r="G605" s="12">
        <f t="shared" ref="G605:G668" si="84">F605*G604</f>
        <v>1.053132498138851E-2</v>
      </c>
      <c r="H605" s="13">
        <f t="shared" si="79"/>
        <v>2.2513606762500009</v>
      </c>
      <c r="I605" s="16">
        <f t="shared" si="82"/>
        <v>36.951525452143329</v>
      </c>
      <c r="J605" s="11">
        <v>0.99750000000000005</v>
      </c>
      <c r="K605" s="12">
        <f t="shared" ref="K605:K668" si="85">J605*K604</f>
        <v>5.8921357206507445E-3</v>
      </c>
      <c r="L605" s="13">
        <v>1</v>
      </c>
      <c r="M605" s="16">
        <f t="shared" si="83"/>
        <v>23.951932309735408</v>
      </c>
    </row>
    <row r="606" spans="1:13" x14ac:dyDescent="0.2">
      <c r="A606">
        <v>604</v>
      </c>
      <c r="B606" s="11">
        <v>0.999</v>
      </c>
      <c r="C606" s="12">
        <f t="shared" si="80"/>
        <v>1.126169461812593E-2</v>
      </c>
      <c r="D606" s="13">
        <f t="shared" si="78"/>
        <v>3.0956209298437511</v>
      </c>
      <c r="E606" s="16">
        <f t="shared" si="81"/>
        <v>54.187318412903167</v>
      </c>
      <c r="F606" s="11">
        <v>0.999</v>
      </c>
      <c r="G606" s="12">
        <f t="shared" si="84"/>
        <v>1.0520793656407122E-2</v>
      </c>
      <c r="H606" s="13">
        <f t="shared" si="79"/>
        <v>2.2513606762500009</v>
      </c>
      <c r="I606" s="16">
        <f t="shared" si="82"/>
        <v>36.975211553264302</v>
      </c>
      <c r="J606" s="11">
        <v>0.99750000000000005</v>
      </c>
      <c r="K606" s="12">
        <f t="shared" si="85"/>
        <v>5.8774053813491177E-3</v>
      </c>
      <c r="L606" s="13">
        <v>1</v>
      </c>
      <c r="M606" s="16">
        <f t="shared" si="83"/>
        <v>23.957809715116756</v>
      </c>
    </row>
    <row r="607" spans="1:13" x14ac:dyDescent="0.2">
      <c r="A607">
        <v>605</v>
      </c>
      <c r="B607" s="11">
        <v>0.999</v>
      </c>
      <c r="C607" s="12">
        <f t="shared" si="80"/>
        <v>1.1250432923507804E-2</v>
      </c>
      <c r="D607" s="13">
        <f t="shared" si="78"/>
        <v>3.0956209298437511</v>
      </c>
      <c r="E607" s="16">
        <f t="shared" si="81"/>
        <v>54.222145488530984</v>
      </c>
      <c r="F607" s="11">
        <v>0.999</v>
      </c>
      <c r="G607" s="12">
        <f t="shared" si="84"/>
        <v>1.0510272862750714E-2</v>
      </c>
      <c r="H607" s="13">
        <f t="shared" si="79"/>
        <v>2.2513606762500009</v>
      </c>
      <c r="I607" s="16">
        <f t="shared" si="82"/>
        <v>36.998873968284158</v>
      </c>
      <c r="J607" s="11">
        <v>0.99750000000000005</v>
      </c>
      <c r="K607" s="12">
        <f t="shared" si="85"/>
        <v>5.8627118678957453E-3</v>
      </c>
      <c r="L607" s="13">
        <v>1</v>
      </c>
      <c r="M607" s="16">
        <f t="shared" si="83"/>
        <v>23.963672426984651</v>
      </c>
    </row>
    <row r="608" spans="1:13" x14ac:dyDescent="0.2">
      <c r="A608">
        <v>606</v>
      </c>
      <c r="B608" s="11">
        <v>0.999</v>
      </c>
      <c r="C608" s="12">
        <f t="shared" si="80"/>
        <v>1.1239182490584296E-2</v>
      </c>
      <c r="D608" s="13">
        <f t="shared" si="78"/>
        <v>3.0956209298437511</v>
      </c>
      <c r="E608" s="16">
        <f t="shared" si="81"/>
        <v>54.25693773708317</v>
      </c>
      <c r="F608" s="11">
        <v>0.999</v>
      </c>
      <c r="G608" s="12">
        <f t="shared" si="84"/>
        <v>1.0499762589887962E-2</v>
      </c>
      <c r="H608" s="13">
        <f t="shared" si="79"/>
        <v>2.2513606762500009</v>
      </c>
      <c r="I608" s="16">
        <f t="shared" si="82"/>
        <v>37.02251272088899</v>
      </c>
      <c r="J608" s="11">
        <v>0.99750000000000005</v>
      </c>
      <c r="K608" s="12">
        <f t="shared" si="85"/>
        <v>5.8480550882260059E-3</v>
      </c>
      <c r="L608" s="13">
        <v>1</v>
      </c>
      <c r="M608" s="16">
        <f t="shared" si="83"/>
        <v>23.969520482072877</v>
      </c>
    </row>
    <row r="609" spans="1:13" x14ac:dyDescent="0.2">
      <c r="A609">
        <v>607</v>
      </c>
      <c r="B609" s="11">
        <v>0.999</v>
      </c>
      <c r="C609" s="12">
        <f t="shared" si="80"/>
        <v>1.1227943308093711E-2</v>
      </c>
      <c r="D609" s="13">
        <f t="shared" si="78"/>
        <v>3.0956209298437511</v>
      </c>
      <c r="E609" s="16">
        <f t="shared" si="81"/>
        <v>54.291695193386808</v>
      </c>
      <c r="F609" s="11">
        <v>0.999</v>
      </c>
      <c r="G609" s="12">
        <f t="shared" si="84"/>
        <v>1.0489262827298075E-2</v>
      </c>
      <c r="H609" s="13">
        <f t="shared" si="79"/>
        <v>2.2513606762500009</v>
      </c>
      <c r="I609" s="16">
        <f t="shared" si="82"/>
        <v>37.04612783474122</v>
      </c>
      <c r="J609" s="11">
        <v>0.99750000000000005</v>
      </c>
      <c r="K609" s="12">
        <f t="shared" si="85"/>
        <v>5.833434950505441E-3</v>
      </c>
      <c r="L609" s="13">
        <v>1</v>
      </c>
      <c r="M609" s="16">
        <f t="shared" si="83"/>
        <v>23.975353917023384</v>
      </c>
    </row>
    <row r="610" spans="1:13" x14ac:dyDescent="0.2">
      <c r="A610">
        <v>608</v>
      </c>
      <c r="B610" s="11">
        <v>0.999</v>
      </c>
      <c r="C610" s="12">
        <f t="shared" si="80"/>
        <v>1.1216715364785617E-2</v>
      </c>
      <c r="D610" s="13">
        <f t="shared" si="78"/>
        <v>3.0956209298437511</v>
      </c>
      <c r="E610" s="16">
        <f t="shared" si="81"/>
        <v>54.32641789223414</v>
      </c>
      <c r="F610" s="11">
        <v>0.999</v>
      </c>
      <c r="G610" s="12">
        <f t="shared" si="84"/>
        <v>1.0478773564470776E-2</v>
      </c>
      <c r="H610" s="13">
        <f t="shared" si="79"/>
        <v>2.2513606762500009</v>
      </c>
      <c r="I610" s="16">
        <f t="shared" si="82"/>
        <v>37.069719333479597</v>
      </c>
      <c r="J610" s="11">
        <v>0.99750000000000005</v>
      </c>
      <c r="K610" s="12">
        <f t="shared" si="85"/>
        <v>5.8188513631291777E-3</v>
      </c>
      <c r="L610" s="13">
        <v>1</v>
      </c>
      <c r="M610" s="16">
        <f t="shared" si="83"/>
        <v>23.981172768386514</v>
      </c>
    </row>
    <row r="611" spans="1:13" x14ac:dyDescent="0.2">
      <c r="A611">
        <v>609</v>
      </c>
      <c r="B611" s="11">
        <v>0.999</v>
      </c>
      <c r="C611" s="12">
        <f t="shared" si="80"/>
        <v>1.1205498649420831E-2</v>
      </c>
      <c r="D611" s="13">
        <f t="shared" ref="D611:D674" si="86">D610</f>
        <v>3.0956209298437511</v>
      </c>
      <c r="E611" s="16">
        <f t="shared" si="81"/>
        <v>54.361105868382623</v>
      </c>
      <c r="F611" s="11">
        <v>0.999</v>
      </c>
      <c r="G611" s="12">
        <f t="shared" si="84"/>
        <v>1.0468294790906305E-2</v>
      </c>
      <c r="H611" s="13">
        <f t="shared" ref="H611:H674" si="87">H610</f>
        <v>2.2513606762500009</v>
      </c>
      <c r="I611" s="16">
        <f t="shared" si="82"/>
        <v>37.093287240719235</v>
      </c>
      <c r="J611" s="11">
        <v>0.99750000000000005</v>
      </c>
      <c r="K611" s="12">
        <f t="shared" si="85"/>
        <v>5.8043042347213549E-3</v>
      </c>
      <c r="L611" s="13">
        <v>1</v>
      </c>
      <c r="M611" s="16">
        <f t="shared" si="83"/>
        <v>23.986977072621237</v>
      </c>
    </row>
    <row r="612" spans="1:13" x14ac:dyDescent="0.2">
      <c r="A612">
        <v>610</v>
      </c>
      <c r="B612" s="11">
        <v>0.999</v>
      </c>
      <c r="C612" s="12">
        <f t="shared" si="80"/>
        <v>1.119429315077141E-2</v>
      </c>
      <c r="D612" s="13">
        <f t="shared" si="86"/>
        <v>3.0956209298437511</v>
      </c>
      <c r="E612" s="16">
        <f t="shared" si="81"/>
        <v>54.395759156554959</v>
      </c>
      <c r="F612" s="11">
        <v>0.999</v>
      </c>
      <c r="G612" s="12">
        <f t="shared" si="84"/>
        <v>1.0457826496115399E-2</v>
      </c>
      <c r="H612" s="13">
        <f t="shared" si="87"/>
        <v>2.2513606762500009</v>
      </c>
      <c r="I612" s="16">
        <f t="shared" si="82"/>
        <v>37.116831580051631</v>
      </c>
      <c r="J612" s="11">
        <v>0.99750000000000005</v>
      </c>
      <c r="K612" s="12">
        <f t="shared" si="85"/>
        <v>5.7897934741345516E-3</v>
      </c>
      <c r="L612" s="13">
        <v>1</v>
      </c>
      <c r="M612" s="16">
        <f t="shared" si="83"/>
        <v>23.992766866095373</v>
      </c>
    </row>
    <row r="613" spans="1:13" x14ac:dyDescent="0.2">
      <c r="A613">
        <v>611</v>
      </c>
      <c r="B613" s="11">
        <v>0.999</v>
      </c>
      <c r="C613" s="12">
        <f t="shared" si="80"/>
        <v>1.1183098857620638E-2</v>
      </c>
      <c r="D613" s="13">
        <f t="shared" si="86"/>
        <v>3.0956209298437511</v>
      </c>
      <c r="E613" s="16">
        <f t="shared" si="81"/>
        <v>54.43037779143912</v>
      </c>
      <c r="F613" s="11">
        <v>0.999</v>
      </c>
      <c r="G613" s="12">
        <f t="shared" si="84"/>
        <v>1.0447368669619284E-2</v>
      </c>
      <c r="H613" s="13">
        <f t="shared" si="87"/>
        <v>2.2513606762500009</v>
      </c>
      <c r="I613" s="16">
        <f t="shared" si="82"/>
        <v>37.140352375044699</v>
      </c>
      <c r="J613" s="11">
        <v>0.99750000000000005</v>
      </c>
      <c r="K613" s="12">
        <f t="shared" si="85"/>
        <v>5.7753189904492155E-3</v>
      </c>
      <c r="L613" s="13">
        <v>1</v>
      </c>
      <c r="M613" s="16">
        <f t="shared" si="83"/>
        <v>23.998542185085821</v>
      </c>
    </row>
    <row r="614" spans="1:13" x14ac:dyDescent="0.2">
      <c r="A614">
        <v>612</v>
      </c>
      <c r="B614" s="11">
        <v>0.999</v>
      </c>
      <c r="C614" s="12">
        <f t="shared" si="80"/>
        <v>1.1171915758763017E-2</v>
      </c>
      <c r="D614" s="13">
        <f t="shared" si="86"/>
        <v>3.0956209298437511</v>
      </c>
      <c r="E614" s="16">
        <f t="shared" si="81"/>
        <v>54.464961807688397</v>
      </c>
      <c r="F614" s="11">
        <v>0.999</v>
      </c>
      <c r="G614" s="12">
        <f t="shared" si="84"/>
        <v>1.0436921300949665E-2</v>
      </c>
      <c r="H614" s="13">
        <f t="shared" si="87"/>
        <v>2.2513606762500009</v>
      </c>
      <c r="I614" s="16">
        <f t="shared" si="82"/>
        <v>37.163849649242771</v>
      </c>
      <c r="J614" s="11">
        <v>0.99750000000000005</v>
      </c>
      <c r="K614" s="12">
        <f t="shared" si="85"/>
        <v>5.7608806929730924E-3</v>
      </c>
      <c r="L614" s="13">
        <v>1</v>
      </c>
      <c r="M614" s="16">
        <f t="shared" si="83"/>
        <v>24.004303065778792</v>
      </c>
    </row>
    <row r="615" spans="1:13" x14ac:dyDescent="0.2">
      <c r="A615">
        <v>613</v>
      </c>
      <c r="B615" s="11">
        <v>0.999</v>
      </c>
      <c r="C615" s="12">
        <f t="shared" si="80"/>
        <v>1.1160743843004254E-2</v>
      </c>
      <c r="D615" s="13">
        <f t="shared" si="86"/>
        <v>3.0956209298437511</v>
      </c>
      <c r="E615" s="16">
        <f t="shared" si="81"/>
        <v>54.499511239921425</v>
      </c>
      <c r="F615" s="11">
        <v>0.999</v>
      </c>
      <c r="G615" s="12">
        <f t="shared" si="84"/>
        <v>1.0426484379648715E-2</v>
      </c>
      <c r="H615" s="13">
        <f t="shared" si="87"/>
        <v>2.2513606762500009</v>
      </c>
      <c r="I615" s="16">
        <f t="shared" si="82"/>
        <v>37.18732342616665</v>
      </c>
      <c r="J615" s="11">
        <v>0.99750000000000005</v>
      </c>
      <c r="K615" s="12">
        <f t="shared" si="85"/>
        <v>5.7464784912406603E-3</v>
      </c>
      <c r="L615" s="13">
        <v>1</v>
      </c>
      <c r="M615" s="16">
        <f t="shared" si="83"/>
        <v>24.010049544270032</v>
      </c>
    </row>
    <row r="616" spans="1:13" x14ac:dyDescent="0.2">
      <c r="A616">
        <v>614</v>
      </c>
      <c r="B616" s="11">
        <v>0.999</v>
      </c>
      <c r="C616" s="12">
        <f t="shared" si="80"/>
        <v>1.114958309916125E-2</v>
      </c>
      <c r="D616" s="13">
        <f t="shared" si="86"/>
        <v>3.0956209298437511</v>
      </c>
      <c r="E616" s="16">
        <f t="shared" si="81"/>
        <v>54.534026122722217</v>
      </c>
      <c r="F616" s="11">
        <v>0.999</v>
      </c>
      <c r="G616" s="12">
        <f t="shared" si="84"/>
        <v>1.0416057895269067E-2</v>
      </c>
      <c r="H616" s="13">
        <f t="shared" si="87"/>
        <v>2.2513606762500009</v>
      </c>
      <c r="I616" s="16">
        <f t="shared" si="82"/>
        <v>37.210773729313601</v>
      </c>
      <c r="J616" s="11">
        <v>0.99750000000000005</v>
      </c>
      <c r="K616" s="12">
        <f t="shared" si="85"/>
        <v>5.7321122950125588E-3</v>
      </c>
      <c r="L616" s="13">
        <v>1</v>
      </c>
      <c r="M616" s="16">
        <f t="shared" si="83"/>
        <v>24.015781656565046</v>
      </c>
    </row>
    <row r="617" spans="1:13" x14ac:dyDescent="0.2">
      <c r="A617">
        <v>615</v>
      </c>
      <c r="B617" s="11">
        <v>0.999</v>
      </c>
      <c r="C617" s="12">
        <f t="shared" si="80"/>
        <v>1.1138433516062089E-2</v>
      </c>
      <c r="D617" s="13">
        <f t="shared" si="86"/>
        <v>3.0956209298437511</v>
      </c>
      <c r="E617" s="16">
        <f t="shared" si="81"/>
        <v>54.56850649064021</v>
      </c>
      <c r="F617" s="11">
        <v>0.999</v>
      </c>
      <c r="G617" s="12">
        <f t="shared" si="84"/>
        <v>1.0405641837373797E-2</v>
      </c>
      <c r="H617" s="13">
        <f t="shared" si="87"/>
        <v>2.2513606762500009</v>
      </c>
      <c r="I617" s="16">
        <f t="shared" si="82"/>
        <v>37.234200582157406</v>
      </c>
      <c r="J617" s="11">
        <v>0.99750000000000005</v>
      </c>
      <c r="K617" s="12">
        <f t="shared" si="85"/>
        <v>5.7177820142750276E-3</v>
      </c>
      <c r="L617" s="13">
        <v>1</v>
      </c>
      <c r="M617" s="16">
        <f t="shared" si="83"/>
        <v>24.021499438579323</v>
      </c>
    </row>
    <row r="618" spans="1:13" x14ac:dyDescent="0.2">
      <c r="A618">
        <v>616</v>
      </c>
      <c r="B618" s="11">
        <v>0.999</v>
      </c>
      <c r="C618" s="12">
        <f t="shared" si="80"/>
        <v>1.1127295082546026E-2</v>
      </c>
      <c r="D618" s="13">
        <f t="shared" si="86"/>
        <v>3.0956209298437511</v>
      </c>
      <c r="E618" s="16">
        <f t="shared" si="81"/>
        <v>54.602952378190288</v>
      </c>
      <c r="F618" s="11">
        <v>0.999</v>
      </c>
      <c r="G618" s="12">
        <f t="shared" si="84"/>
        <v>1.0395236195536424E-2</v>
      </c>
      <c r="H618" s="13">
        <f t="shared" si="87"/>
        <v>2.2513606762500009</v>
      </c>
      <c r="I618" s="16">
        <f t="shared" si="82"/>
        <v>37.25760400814837</v>
      </c>
      <c r="J618" s="11">
        <v>0.99750000000000005</v>
      </c>
      <c r="K618" s="12">
        <f t="shared" si="85"/>
        <v>5.7034875592393407E-3</v>
      </c>
      <c r="L618" s="13">
        <v>1</v>
      </c>
      <c r="M618" s="16">
        <f t="shared" si="83"/>
        <v>24.02720292613856</v>
      </c>
    </row>
    <row r="619" spans="1:13" x14ac:dyDescent="0.2">
      <c r="A619">
        <v>617</v>
      </c>
      <c r="B619" s="11">
        <v>0.999</v>
      </c>
      <c r="C619" s="12">
        <f t="shared" si="80"/>
        <v>1.111616778746348E-2</v>
      </c>
      <c r="D619" s="13">
        <f t="shared" si="86"/>
        <v>3.0956209298437511</v>
      </c>
      <c r="E619" s="16">
        <f t="shared" si="81"/>
        <v>54.637363819852816</v>
      </c>
      <c r="F619" s="11">
        <v>0.999</v>
      </c>
      <c r="G619" s="12">
        <f t="shared" si="84"/>
        <v>1.0384840959340887E-2</v>
      </c>
      <c r="H619" s="13">
        <f t="shared" si="87"/>
        <v>2.2513606762500009</v>
      </c>
      <c r="I619" s="16">
        <f t="shared" si="82"/>
        <v>37.280984030713341</v>
      </c>
      <c r="J619" s="11">
        <v>0.99750000000000005</v>
      </c>
      <c r="K619" s="12">
        <f t="shared" si="85"/>
        <v>5.6892288403412429E-3</v>
      </c>
      <c r="L619" s="13">
        <v>1</v>
      </c>
      <c r="M619" s="16">
        <f t="shared" si="83"/>
        <v>24.032892154978903</v>
      </c>
    </row>
    <row r="620" spans="1:13" x14ac:dyDescent="0.2">
      <c r="A620">
        <v>618</v>
      </c>
      <c r="B620" s="11">
        <v>0.999</v>
      </c>
      <c r="C620" s="12">
        <f t="shared" si="80"/>
        <v>1.1105051619676017E-2</v>
      </c>
      <c r="D620" s="13">
        <f t="shared" si="86"/>
        <v>3.0956209298437511</v>
      </c>
      <c r="E620" s="16">
        <f t="shared" si="81"/>
        <v>54.671740850073682</v>
      </c>
      <c r="F620" s="11">
        <v>0.999</v>
      </c>
      <c r="G620" s="12">
        <f t="shared" si="84"/>
        <v>1.0374456118381547E-2</v>
      </c>
      <c r="H620" s="13">
        <f t="shared" si="87"/>
        <v>2.2513606762500009</v>
      </c>
      <c r="I620" s="16">
        <f t="shared" si="82"/>
        <v>37.304340673255744</v>
      </c>
      <c r="J620" s="11">
        <v>0.99750000000000005</v>
      </c>
      <c r="K620" s="12">
        <f t="shared" si="85"/>
        <v>5.67500576824039E-3</v>
      </c>
      <c r="L620" s="13">
        <v>1</v>
      </c>
      <c r="M620" s="16">
        <f t="shared" si="83"/>
        <v>24.038567160747142</v>
      </c>
    </row>
    <row r="621" spans="1:13" x14ac:dyDescent="0.2">
      <c r="A621">
        <v>619</v>
      </c>
      <c r="B621" s="11">
        <v>0.999</v>
      </c>
      <c r="C621" s="12">
        <f t="shared" si="80"/>
        <v>1.109394656805634E-2</v>
      </c>
      <c r="D621" s="13">
        <f t="shared" si="86"/>
        <v>3.0956209298437511</v>
      </c>
      <c r="E621" s="16">
        <f t="shared" si="81"/>
        <v>54.706083503264324</v>
      </c>
      <c r="F621" s="11">
        <v>0.999</v>
      </c>
      <c r="G621" s="12">
        <f t="shared" si="84"/>
        <v>1.0364081662263165E-2</v>
      </c>
      <c r="H621" s="13">
        <f t="shared" si="87"/>
        <v>2.2513606762500009</v>
      </c>
      <c r="I621" s="16">
        <f t="shared" si="82"/>
        <v>37.327673959155611</v>
      </c>
      <c r="J621" s="11">
        <v>0.99750000000000005</v>
      </c>
      <c r="K621" s="12">
        <f t="shared" si="85"/>
        <v>5.6608182538197896E-3</v>
      </c>
      <c r="L621" s="13">
        <v>1</v>
      </c>
      <c r="M621" s="16">
        <f t="shared" si="83"/>
        <v>24.044227979000961</v>
      </c>
    </row>
    <row r="622" spans="1:13" x14ac:dyDescent="0.2">
      <c r="A622">
        <v>620</v>
      </c>
      <c r="B622" s="11">
        <v>0.999</v>
      </c>
      <c r="C622" s="12">
        <f t="shared" si="80"/>
        <v>1.1082852621488283E-2</v>
      </c>
      <c r="D622" s="13">
        <f t="shared" si="86"/>
        <v>3.0956209298437511</v>
      </c>
      <c r="E622" s="16">
        <f t="shared" si="81"/>
        <v>54.740391813801779</v>
      </c>
      <c r="F622" s="11">
        <v>0.999</v>
      </c>
      <c r="G622" s="12">
        <f t="shared" si="84"/>
        <v>1.0353717580600903E-2</v>
      </c>
      <c r="H622" s="13">
        <f t="shared" si="87"/>
        <v>2.2513606762500009</v>
      </c>
      <c r="I622" s="16">
        <f t="shared" si="82"/>
        <v>37.350983911769575</v>
      </c>
      <c r="J622" s="11">
        <v>0.99750000000000005</v>
      </c>
      <c r="K622" s="12">
        <f t="shared" si="85"/>
        <v>5.6466662081852406E-3</v>
      </c>
      <c r="L622" s="13">
        <v>1</v>
      </c>
      <c r="M622" s="16">
        <f t="shared" si="83"/>
        <v>24.049874645209147</v>
      </c>
    </row>
    <row r="623" spans="1:13" x14ac:dyDescent="0.2">
      <c r="A623">
        <v>621</v>
      </c>
      <c r="B623" s="11">
        <v>0.999</v>
      </c>
      <c r="C623" s="12">
        <f t="shared" si="80"/>
        <v>1.1071769768866795E-2</v>
      </c>
      <c r="D623" s="13">
        <f t="shared" si="86"/>
        <v>3.0956209298437511</v>
      </c>
      <c r="E623" s="16">
        <f t="shared" si="81"/>
        <v>54.774665816028694</v>
      </c>
      <c r="F623" s="11">
        <v>0.999</v>
      </c>
      <c r="G623" s="12">
        <f t="shared" si="84"/>
        <v>1.0343363863020302E-2</v>
      </c>
      <c r="H623" s="13">
        <f t="shared" si="87"/>
        <v>2.2513606762500009</v>
      </c>
      <c r="I623" s="16">
        <f t="shared" si="82"/>
        <v>37.374270554430922</v>
      </c>
      <c r="J623" s="11">
        <v>0.99750000000000005</v>
      </c>
      <c r="K623" s="12">
        <f t="shared" si="85"/>
        <v>5.6325495426647774E-3</v>
      </c>
      <c r="L623" s="13">
        <v>1</v>
      </c>
      <c r="M623" s="16">
        <f t="shared" si="83"/>
        <v>24.055507194751812</v>
      </c>
    </row>
    <row r="624" spans="1:13" x14ac:dyDescent="0.2">
      <c r="A624">
        <v>622</v>
      </c>
      <c r="B624" s="11">
        <v>0.999</v>
      </c>
      <c r="C624" s="12">
        <f t="shared" si="80"/>
        <v>1.1060697999097929E-2</v>
      </c>
      <c r="D624" s="13">
        <f t="shared" si="86"/>
        <v>3.0956209298437511</v>
      </c>
      <c r="E624" s="16">
        <f t="shared" si="81"/>
        <v>54.808905544253385</v>
      </c>
      <c r="F624" s="11">
        <v>0.999</v>
      </c>
      <c r="G624" s="12">
        <f t="shared" si="84"/>
        <v>1.0333020499157282E-2</v>
      </c>
      <c r="H624" s="13">
        <f t="shared" si="87"/>
        <v>2.2513606762500009</v>
      </c>
      <c r="I624" s="16">
        <f t="shared" si="82"/>
        <v>37.39753391044961</v>
      </c>
      <c r="J624" s="11">
        <v>0.99750000000000005</v>
      </c>
      <c r="K624" s="12">
        <f t="shared" si="85"/>
        <v>5.6184681688081156E-3</v>
      </c>
      <c r="L624" s="13">
        <v>1</v>
      </c>
      <c r="M624" s="16">
        <f t="shared" si="83"/>
        <v>24.06112566292062</v>
      </c>
    </row>
    <row r="625" spans="1:13" x14ac:dyDescent="0.2">
      <c r="A625">
        <v>623</v>
      </c>
      <c r="B625" s="11">
        <v>0.999</v>
      </c>
      <c r="C625" s="12">
        <f t="shared" si="80"/>
        <v>1.1049637301098831E-2</v>
      </c>
      <c r="D625" s="13">
        <f t="shared" si="86"/>
        <v>3.0956209298437511</v>
      </c>
      <c r="E625" s="16">
        <f t="shared" si="81"/>
        <v>54.843111032749846</v>
      </c>
      <c r="F625" s="11">
        <v>0.999</v>
      </c>
      <c r="G625" s="12">
        <f t="shared" si="84"/>
        <v>1.0322687478658124E-2</v>
      </c>
      <c r="H625" s="13">
        <f t="shared" si="87"/>
        <v>2.2513606762500009</v>
      </c>
      <c r="I625" s="16">
        <f t="shared" si="82"/>
        <v>37.420774003112278</v>
      </c>
      <c r="J625" s="11">
        <v>0.99750000000000005</v>
      </c>
      <c r="K625" s="12">
        <f t="shared" si="85"/>
        <v>5.6044219983860961E-3</v>
      </c>
      <c r="L625" s="13">
        <v>1</v>
      </c>
      <c r="M625" s="16">
        <f t="shared" si="83"/>
        <v>24.066730084919005</v>
      </c>
    </row>
    <row r="626" spans="1:13" x14ac:dyDescent="0.2">
      <c r="A626">
        <v>624</v>
      </c>
      <c r="B626" s="11">
        <v>0.999</v>
      </c>
      <c r="C626" s="12">
        <f t="shared" si="80"/>
        <v>1.1038587663797733E-2</v>
      </c>
      <c r="D626" s="13">
        <f t="shared" si="86"/>
        <v>3.0956209298437511</v>
      </c>
      <c r="E626" s="16">
        <f t="shared" si="81"/>
        <v>54.87728231575781</v>
      </c>
      <c r="F626" s="11">
        <v>0.999</v>
      </c>
      <c r="G626" s="12">
        <f t="shared" si="84"/>
        <v>1.0312364791179467E-2</v>
      </c>
      <c r="H626" s="13">
        <f t="shared" si="87"/>
        <v>2.2513606762500009</v>
      </c>
      <c r="I626" s="16">
        <f t="shared" si="82"/>
        <v>37.443990855682287</v>
      </c>
      <c r="J626" s="11">
        <v>0.99750000000000005</v>
      </c>
      <c r="K626" s="12">
        <f t="shared" si="85"/>
        <v>5.5904109433901313E-3</v>
      </c>
      <c r="L626" s="13">
        <v>1</v>
      </c>
      <c r="M626" s="16">
        <f t="shared" si="83"/>
        <v>24.072320495862396</v>
      </c>
    </row>
    <row r="627" spans="1:13" x14ac:dyDescent="0.2">
      <c r="A627">
        <v>625</v>
      </c>
      <c r="B627" s="11">
        <v>0.999</v>
      </c>
      <c r="C627" s="12">
        <f t="shared" si="80"/>
        <v>1.1027549076133935E-2</v>
      </c>
      <c r="D627" s="13">
        <f t="shared" si="86"/>
        <v>3.0956209298437511</v>
      </c>
      <c r="E627" s="16">
        <f t="shared" si="81"/>
        <v>54.91141942748277</v>
      </c>
      <c r="F627" s="11">
        <v>0.999</v>
      </c>
      <c r="G627" s="12">
        <f t="shared" si="84"/>
        <v>1.0302052426388287E-2</v>
      </c>
      <c r="H627" s="13">
        <f t="shared" si="87"/>
        <v>2.2513606762500009</v>
      </c>
      <c r="I627" s="16">
        <f t="shared" si="82"/>
        <v>37.467184491399721</v>
      </c>
      <c r="J627" s="11">
        <v>0.99750000000000005</v>
      </c>
      <c r="K627" s="12">
        <f t="shared" si="85"/>
        <v>5.5764349160316567E-3</v>
      </c>
      <c r="L627" s="13">
        <v>1</v>
      </c>
      <c r="M627" s="16">
        <f t="shared" si="83"/>
        <v>24.077896930778426</v>
      </c>
    </row>
    <row r="628" spans="1:13" x14ac:dyDescent="0.2">
      <c r="A628">
        <v>626</v>
      </c>
      <c r="B628" s="11">
        <v>0.999</v>
      </c>
      <c r="C628" s="12">
        <f t="shared" si="80"/>
        <v>1.1016521527057802E-2</v>
      </c>
      <c r="D628" s="13">
        <f t="shared" si="86"/>
        <v>3.0956209298437511</v>
      </c>
      <c r="E628" s="16">
        <f t="shared" si="81"/>
        <v>54.945522402096003</v>
      </c>
      <c r="F628" s="11">
        <v>0.999</v>
      </c>
      <c r="G628" s="12">
        <f t="shared" si="84"/>
        <v>1.0291750373961898E-2</v>
      </c>
      <c r="H628" s="13">
        <f t="shared" si="87"/>
        <v>2.2513606762500009</v>
      </c>
      <c r="I628" s="16">
        <f t="shared" si="82"/>
        <v>37.490354933481441</v>
      </c>
      <c r="J628" s="11">
        <v>0.99750000000000005</v>
      </c>
      <c r="K628" s="12">
        <f t="shared" si="85"/>
        <v>5.5624938287415779E-3</v>
      </c>
      <c r="L628" s="13">
        <v>1</v>
      </c>
      <c r="M628" s="16">
        <f t="shared" si="83"/>
        <v>24.083459424607167</v>
      </c>
    </row>
    <row r="629" spans="1:13" x14ac:dyDescent="0.2">
      <c r="A629">
        <v>627</v>
      </c>
      <c r="B629" s="11">
        <v>0.999</v>
      </c>
      <c r="C629" s="12">
        <f t="shared" si="80"/>
        <v>1.1005505005530743E-2</v>
      </c>
      <c r="D629" s="13">
        <f t="shared" si="86"/>
        <v>3.0956209298437511</v>
      </c>
      <c r="E629" s="16">
        <f t="shared" si="81"/>
        <v>54.979591273734627</v>
      </c>
      <c r="F629" s="11">
        <v>0.999</v>
      </c>
      <c r="G629" s="12">
        <f t="shared" si="84"/>
        <v>1.0281458623587937E-2</v>
      </c>
      <c r="H629" s="13">
        <f t="shared" si="87"/>
        <v>2.2513606762500009</v>
      </c>
      <c r="I629" s="16">
        <f t="shared" si="82"/>
        <v>37.513502205121078</v>
      </c>
      <c r="J629" s="11">
        <v>0.99750000000000005</v>
      </c>
      <c r="K629" s="12">
        <f t="shared" si="85"/>
        <v>5.5485875941697245E-3</v>
      </c>
      <c r="L629" s="13">
        <v>1</v>
      </c>
      <c r="M629" s="16">
        <f t="shared" si="83"/>
        <v>24.089008012201337</v>
      </c>
    </row>
    <row r="630" spans="1:13" x14ac:dyDescent="0.2">
      <c r="A630">
        <v>628</v>
      </c>
      <c r="B630" s="11">
        <v>0.999</v>
      </c>
      <c r="C630" s="12">
        <f t="shared" si="80"/>
        <v>1.0994499500525213E-2</v>
      </c>
      <c r="D630" s="13">
        <f t="shared" si="86"/>
        <v>3.0956209298437511</v>
      </c>
      <c r="E630" s="16">
        <f t="shared" si="81"/>
        <v>55.013626076501609</v>
      </c>
      <c r="F630" s="11">
        <v>0.999</v>
      </c>
      <c r="G630" s="12">
        <f t="shared" si="84"/>
        <v>1.0271177164964349E-2</v>
      </c>
      <c r="H630" s="13">
        <f t="shared" si="87"/>
        <v>2.2513606762500009</v>
      </c>
      <c r="I630" s="16">
        <f t="shared" si="82"/>
        <v>37.536626329489074</v>
      </c>
      <c r="J630" s="11">
        <v>0.99750000000000005</v>
      </c>
      <c r="K630" s="12">
        <f t="shared" si="85"/>
        <v>5.5347161251843007E-3</v>
      </c>
      <c r="L630" s="13">
        <v>1</v>
      </c>
      <c r="M630" s="16">
        <f t="shared" si="83"/>
        <v>24.09454272832652</v>
      </c>
    </row>
    <row r="631" spans="1:13" x14ac:dyDescent="0.2">
      <c r="A631">
        <v>629</v>
      </c>
      <c r="B631" s="11">
        <v>0.999</v>
      </c>
      <c r="C631" s="12">
        <f t="shared" si="80"/>
        <v>1.0983505001024688E-2</v>
      </c>
      <c r="D631" s="13">
        <f t="shared" si="86"/>
        <v>3.0956209298437511</v>
      </c>
      <c r="E631" s="16">
        <f t="shared" si="81"/>
        <v>55.047626844465825</v>
      </c>
      <c r="F631" s="11">
        <v>0.999</v>
      </c>
      <c r="G631" s="12">
        <f t="shared" si="84"/>
        <v>1.0260905987799385E-2</v>
      </c>
      <c r="H631" s="13">
        <f t="shared" si="87"/>
        <v>2.2513606762500009</v>
      </c>
      <c r="I631" s="16">
        <f t="shared" si="82"/>
        <v>37.559727329732702</v>
      </c>
      <c r="J631" s="11">
        <v>0.99750000000000005</v>
      </c>
      <c r="K631" s="12">
        <f t="shared" si="85"/>
        <v>5.5208793348713401E-3</v>
      </c>
      <c r="L631" s="13">
        <v>1</v>
      </c>
      <c r="M631" s="16">
        <f t="shared" si="83"/>
        <v>24.10006360766139</v>
      </c>
    </row>
    <row r="632" spans="1:13" x14ac:dyDescent="0.2">
      <c r="A632">
        <v>630</v>
      </c>
      <c r="B632" s="11">
        <v>0.999</v>
      </c>
      <c r="C632" s="12">
        <f t="shared" si="80"/>
        <v>1.0972521496023664E-2</v>
      </c>
      <c r="D632" s="13">
        <f t="shared" si="86"/>
        <v>3.0956209298437511</v>
      </c>
      <c r="E632" s="16">
        <f t="shared" si="81"/>
        <v>55.081593611662079</v>
      </c>
      <c r="F632" s="11">
        <v>0.999</v>
      </c>
      <c r="G632" s="12">
        <f t="shared" si="84"/>
        <v>1.0250645081811584E-2</v>
      </c>
      <c r="H632" s="13">
        <f t="shared" si="87"/>
        <v>2.2513606762500009</v>
      </c>
      <c r="I632" s="16">
        <f t="shared" si="82"/>
        <v>37.582805228976085</v>
      </c>
      <c r="J632" s="11">
        <v>0.99750000000000005</v>
      </c>
      <c r="K632" s="12">
        <f t="shared" si="85"/>
        <v>5.5070771365341624E-3</v>
      </c>
      <c r="L632" s="13">
        <v>1</v>
      </c>
      <c r="M632" s="16">
        <f t="shared" si="83"/>
        <v>24.105570684797925</v>
      </c>
    </row>
    <row r="633" spans="1:13" x14ac:dyDescent="0.2">
      <c r="A633">
        <v>631</v>
      </c>
      <c r="B633" s="11">
        <v>0.999</v>
      </c>
      <c r="C633" s="12">
        <f t="shared" si="80"/>
        <v>1.0961548974527641E-2</v>
      </c>
      <c r="D633" s="13">
        <f t="shared" si="86"/>
        <v>3.0956209298437511</v>
      </c>
      <c r="E633" s="16">
        <f t="shared" si="81"/>
        <v>55.115526412091135</v>
      </c>
      <c r="F633" s="11">
        <v>0.999</v>
      </c>
      <c r="G633" s="12">
        <f t="shared" si="84"/>
        <v>1.0240394436729774E-2</v>
      </c>
      <c r="H633" s="13">
        <f t="shared" si="87"/>
        <v>2.2513606762500009</v>
      </c>
      <c r="I633" s="16">
        <f t="shared" si="82"/>
        <v>37.605860050320224</v>
      </c>
      <c r="J633" s="11">
        <v>0.99750000000000005</v>
      </c>
      <c r="K633" s="12">
        <f t="shared" si="85"/>
        <v>5.4933094436928273E-3</v>
      </c>
      <c r="L633" s="13">
        <v>1</v>
      </c>
      <c r="M633" s="16">
        <f t="shared" si="83"/>
        <v>24.111063994241619</v>
      </c>
    </row>
    <row r="634" spans="1:13" x14ac:dyDescent="0.2">
      <c r="A634">
        <v>632</v>
      </c>
      <c r="B634" s="11">
        <v>0.999</v>
      </c>
      <c r="C634" s="12">
        <f t="shared" si="80"/>
        <v>1.0950587425553113E-2</v>
      </c>
      <c r="D634" s="13">
        <f t="shared" si="86"/>
        <v>3.0956209298437511</v>
      </c>
      <c r="E634" s="16">
        <f t="shared" si="81"/>
        <v>55.149425279719765</v>
      </c>
      <c r="F634" s="11">
        <v>0.999</v>
      </c>
      <c r="G634" s="12">
        <f t="shared" si="84"/>
        <v>1.0230154042293044E-2</v>
      </c>
      <c r="H634" s="13">
        <f t="shared" si="87"/>
        <v>2.2513606762500009</v>
      </c>
      <c r="I634" s="16">
        <f t="shared" si="82"/>
        <v>37.628891816843023</v>
      </c>
      <c r="J634" s="11">
        <v>0.99750000000000005</v>
      </c>
      <c r="K634" s="12">
        <f t="shared" si="85"/>
        <v>5.4795761700835955E-3</v>
      </c>
      <c r="L634" s="13">
        <v>1</v>
      </c>
      <c r="M634" s="16">
        <f t="shared" si="83"/>
        <v>24.116543570411704</v>
      </c>
    </row>
    <row r="635" spans="1:13" x14ac:dyDescent="0.2">
      <c r="A635">
        <v>633</v>
      </c>
      <c r="B635" s="11">
        <v>0.999</v>
      </c>
      <c r="C635" s="12">
        <f t="shared" si="80"/>
        <v>1.093963683812756E-2</v>
      </c>
      <c r="D635" s="13">
        <f t="shared" si="86"/>
        <v>3.0956209298437511</v>
      </c>
      <c r="E635" s="16">
        <f t="shared" si="81"/>
        <v>55.183290248480759</v>
      </c>
      <c r="F635" s="11">
        <v>0.999</v>
      </c>
      <c r="G635" s="12">
        <f t="shared" si="84"/>
        <v>1.0219923888250751E-2</v>
      </c>
      <c r="H635" s="13">
        <f t="shared" si="87"/>
        <v>2.2513606762500009</v>
      </c>
      <c r="I635" s="16">
        <f t="shared" si="82"/>
        <v>37.651900551599297</v>
      </c>
      <c r="J635" s="11">
        <v>0.99750000000000005</v>
      </c>
      <c r="K635" s="12">
        <f t="shared" si="85"/>
        <v>5.465877229658387E-3</v>
      </c>
      <c r="L635" s="13">
        <v>1</v>
      </c>
      <c r="M635" s="16">
        <f t="shared" si="83"/>
        <v>24.122009447641361</v>
      </c>
    </row>
    <row r="636" spans="1:13" x14ac:dyDescent="0.2">
      <c r="A636">
        <v>634</v>
      </c>
      <c r="B636" s="11">
        <v>0.999</v>
      </c>
      <c r="C636" s="12">
        <f t="shared" si="80"/>
        <v>1.0928697201289432E-2</v>
      </c>
      <c r="D636" s="13">
        <f t="shared" si="86"/>
        <v>3.0956209298437511</v>
      </c>
      <c r="E636" s="16">
        <f t="shared" si="81"/>
        <v>55.217121352272997</v>
      </c>
      <c r="F636" s="11">
        <v>0.999</v>
      </c>
      <c r="G636" s="12">
        <f t="shared" si="84"/>
        <v>1.02097039643625E-2</v>
      </c>
      <c r="H636" s="13">
        <f t="shared" si="87"/>
        <v>2.2513606762500009</v>
      </c>
      <c r="I636" s="16">
        <f t="shared" si="82"/>
        <v>37.674886277620814</v>
      </c>
      <c r="J636" s="11">
        <v>0.99750000000000005</v>
      </c>
      <c r="K636" s="12">
        <f t="shared" si="85"/>
        <v>5.4522125365842411E-3</v>
      </c>
      <c r="L636" s="13">
        <v>1</v>
      </c>
      <c r="M636" s="16">
        <f t="shared" si="83"/>
        <v>24.127461660177946</v>
      </c>
    </row>
    <row r="637" spans="1:13" x14ac:dyDescent="0.2">
      <c r="A637">
        <v>635</v>
      </c>
      <c r="B637" s="11">
        <v>0.999</v>
      </c>
      <c r="C637" s="12">
        <f t="shared" si="80"/>
        <v>1.0917768504088142E-2</v>
      </c>
      <c r="D637" s="13">
        <f t="shared" si="86"/>
        <v>3.0956209298437511</v>
      </c>
      <c r="E637" s="16">
        <f t="shared" si="81"/>
        <v>55.250918624961443</v>
      </c>
      <c r="F637" s="11">
        <v>0.999</v>
      </c>
      <c r="G637" s="12">
        <f t="shared" si="84"/>
        <v>1.0199494260398137E-2</v>
      </c>
      <c r="H637" s="13">
        <f t="shared" si="87"/>
        <v>2.2513606762500009</v>
      </c>
      <c r="I637" s="16">
        <f t="shared" si="82"/>
        <v>37.697849017916312</v>
      </c>
      <c r="J637" s="11">
        <v>0.99750000000000005</v>
      </c>
      <c r="K637" s="12">
        <f t="shared" si="85"/>
        <v>5.438582005242781E-3</v>
      </c>
      <c r="L637" s="13">
        <v>1</v>
      </c>
      <c r="M637" s="16">
        <f t="shared" si="83"/>
        <v>24.13290024218319</v>
      </c>
    </row>
    <row r="638" spans="1:13" x14ac:dyDescent="0.2">
      <c r="A638">
        <v>636</v>
      </c>
      <c r="B638" s="11">
        <v>0.999</v>
      </c>
      <c r="C638" s="12">
        <f t="shared" si="80"/>
        <v>1.0906850735584055E-2</v>
      </c>
      <c r="D638" s="13">
        <f t="shared" si="86"/>
        <v>3.0956209298437511</v>
      </c>
      <c r="E638" s="16">
        <f t="shared" si="81"/>
        <v>55.284682100377196</v>
      </c>
      <c r="F638" s="11">
        <v>0.999</v>
      </c>
      <c r="G638" s="12">
        <f t="shared" si="84"/>
        <v>1.0189294766137738E-2</v>
      </c>
      <c r="H638" s="13">
        <f t="shared" si="87"/>
        <v>2.2513606762500009</v>
      </c>
      <c r="I638" s="16">
        <f t="shared" si="82"/>
        <v>37.720788795471513</v>
      </c>
      <c r="J638" s="11">
        <v>0.99750000000000005</v>
      </c>
      <c r="K638" s="12">
        <f t="shared" si="85"/>
        <v>5.4249855502296745E-3</v>
      </c>
      <c r="L638" s="13">
        <v>1</v>
      </c>
      <c r="M638" s="16">
        <f t="shared" si="83"/>
        <v>24.138325227733421</v>
      </c>
    </row>
    <row r="639" spans="1:13" x14ac:dyDescent="0.2">
      <c r="A639">
        <v>637</v>
      </c>
      <c r="B639" s="11">
        <v>0.999</v>
      </c>
      <c r="C639" s="12">
        <f t="shared" si="80"/>
        <v>1.089594388484847E-2</v>
      </c>
      <c r="D639" s="13">
        <f t="shared" si="86"/>
        <v>3.0956209298437511</v>
      </c>
      <c r="E639" s="16">
        <f t="shared" si="81"/>
        <v>55.318411812317535</v>
      </c>
      <c r="F639" s="11">
        <v>0.999</v>
      </c>
      <c r="G639" s="12">
        <f t="shared" si="84"/>
        <v>1.0179105471371601E-2</v>
      </c>
      <c r="H639" s="13">
        <f t="shared" si="87"/>
        <v>2.2513606762500009</v>
      </c>
      <c r="I639" s="16">
        <f t="shared" si="82"/>
        <v>37.743705633249164</v>
      </c>
      <c r="J639" s="11">
        <v>0.99750000000000005</v>
      </c>
      <c r="K639" s="12">
        <f t="shared" si="85"/>
        <v>5.4114230863541004E-3</v>
      </c>
      <c r="L639" s="13">
        <v>1</v>
      </c>
      <c r="M639" s="16">
        <f t="shared" si="83"/>
        <v>24.143736650819775</v>
      </c>
    </row>
    <row r="640" spans="1:13" x14ac:dyDescent="0.2">
      <c r="A640">
        <v>638</v>
      </c>
      <c r="B640" s="11">
        <v>0.999</v>
      </c>
      <c r="C640" s="12">
        <f t="shared" si="80"/>
        <v>1.0885047940963621E-2</v>
      </c>
      <c r="D640" s="13">
        <f t="shared" si="86"/>
        <v>3.0956209298437511</v>
      </c>
      <c r="E640" s="16">
        <f t="shared" si="81"/>
        <v>55.352107794545937</v>
      </c>
      <c r="F640" s="11">
        <v>0.999</v>
      </c>
      <c r="G640" s="12">
        <f t="shared" si="84"/>
        <v>1.0168926365900229E-2</v>
      </c>
      <c r="H640" s="13">
        <f t="shared" si="87"/>
        <v>2.2513606762500009</v>
      </c>
      <c r="I640" s="16">
        <f t="shared" si="82"/>
        <v>37.766599554189035</v>
      </c>
      <c r="J640" s="11">
        <v>0.99750000000000005</v>
      </c>
      <c r="K640" s="12">
        <f t="shared" si="85"/>
        <v>5.3978945286382151E-3</v>
      </c>
      <c r="L640" s="13">
        <v>1</v>
      </c>
      <c r="M640" s="16">
        <f t="shared" si="83"/>
        <v>24.149134545348414</v>
      </c>
    </row>
    <row r="641" spans="1:13" x14ac:dyDescent="0.2">
      <c r="A641">
        <v>639</v>
      </c>
      <c r="B641" s="11">
        <v>0.999</v>
      </c>
      <c r="C641" s="12">
        <f t="shared" si="80"/>
        <v>1.0874162893022657E-2</v>
      </c>
      <c r="D641" s="13">
        <f t="shared" si="86"/>
        <v>3.0956209298437511</v>
      </c>
      <c r="E641" s="16">
        <f t="shared" si="81"/>
        <v>55.385770080792106</v>
      </c>
      <c r="F641" s="11">
        <v>0.999</v>
      </c>
      <c r="G641" s="12">
        <f t="shared" si="84"/>
        <v>1.0158757439534328E-2</v>
      </c>
      <c r="H641" s="13">
        <f t="shared" si="87"/>
        <v>2.2513606762500009</v>
      </c>
      <c r="I641" s="16">
        <f t="shared" si="82"/>
        <v>37.789470581207965</v>
      </c>
      <c r="J641" s="11">
        <v>0.99750000000000005</v>
      </c>
      <c r="K641" s="12">
        <f t="shared" si="85"/>
        <v>5.3843997923166201E-3</v>
      </c>
      <c r="L641" s="13">
        <v>1</v>
      </c>
      <c r="M641" s="16">
        <f t="shared" si="83"/>
        <v>24.15451894514073</v>
      </c>
    </row>
    <row r="642" spans="1:13" x14ac:dyDescent="0.2">
      <c r="A642">
        <v>640</v>
      </c>
      <c r="B642" s="11">
        <v>0.999</v>
      </c>
      <c r="C642" s="12">
        <f t="shared" si="80"/>
        <v>1.0863288730129634E-2</v>
      </c>
      <c r="D642" s="13">
        <f t="shared" si="86"/>
        <v>3.0956209298437511</v>
      </c>
      <c r="E642" s="16">
        <f t="shared" si="81"/>
        <v>55.419398704752034</v>
      </c>
      <c r="F642" s="11">
        <v>0.999</v>
      </c>
      <c r="G642" s="12">
        <f t="shared" si="84"/>
        <v>1.0148598682094794E-2</v>
      </c>
      <c r="H642" s="13">
        <f t="shared" si="87"/>
        <v>2.2513606762500009</v>
      </c>
      <c r="I642" s="16">
        <f t="shared" si="82"/>
        <v>37.812318737199874</v>
      </c>
      <c r="J642" s="11">
        <v>0.99750000000000005</v>
      </c>
      <c r="K642" s="12">
        <f t="shared" si="85"/>
        <v>5.3709387928358287E-3</v>
      </c>
      <c r="L642" s="13">
        <v>1</v>
      </c>
      <c r="M642" s="16">
        <f t="shared" si="83"/>
        <v>24.159889883933566</v>
      </c>
    </row>
    <row r="643" spans="1:13" x14ac:dyDescent="0.2">
      <c r="A643">
        <v>641</v>
      </c>
      <c r="B643" s="11">
        <v>0.999</v>
      </c>
      <c r="C643" s="12">
        <f t="shared" si="80"/>
        <v>1.0852425441399504E-2</v>
      </c>
      <c r="D643" s="13">
        <f t="shared" si="86"/>
        <v>3.0956209298437511</v>
      </c>
      <c r="E643" s="16">
        <f t="shared" si="81"/>
        <v>55.452993700088001</v>
      </c>
      <c r="F643" s="11">
        <v>0.999</v>
      </c>
      <c r="G643" s="12">
        <f t="shared" si="84"/>
        <v>1.0138450083412699E-2</v>
      </c>
      <c r="H643" s="13">
        <f t="shared" si="87"/>
        <v>2.2513606762500009</v>
      </c>
      <c r="I643" s="16">
        <f t="shared" si="82"/>
        <v>37.83514404503579</v>
      </c>
      <c r="J643" s="11">
        <v>0.99750000000000005</v>
      </c>
      <c r="K643" s="12">
        <f t="shared" si="85"/>
        <v>5.357511445853739E-3</v>
      </c>
      <c r="L643" s="13">
        <v>1</v>
      </c>
      <c r="M643" s="16">
        <f t="shared" si="83"/>
        <v>24.165247395379421</v>
      </c>
    </row>
    <row r="644" spans="1:13" x14ac:dyDescent="0.2">
      <c r="A644">
        <v>642</v>
      </c>
      <c r="B644" s="11">
        <v>0.999</v>
      </c>
      <c r="C644" s="12">
        <f t="shared" si="80"/>
        <v>1.0841573015958105E-2</v>
      </c>
      <c r="D644" s="13">
        <f t="shared" si="86"/>
        <v>3.0956209298437511</v>
      </c>
      <c r="E644" s="16">
        <f t="shared" si="81"/>
        <v>55.486555100428632</v>
      </c>
      <c r="F644" s="11">
        <v>0.999</v>
      </c>
      <c r="G644" s="12">
        <f t="shared" si="84"/>
        <v>1.0128311633329286E-2</v>
      </c>
      <c r="H644" s="13">
        <f t="shared" si="87"/>
        <v>2.2513606762500009</v>
      </c>
      <c r="I644" s="16">
        <f t="shared" si="82"/>
        <v>37.857946527563875</v>
      </c>
      <c r="J644" s="11">
        <v>0.99750000000000005</v>
      </c>
      <c r="K644" s="12">
        <f t="shared" si="85"/>
        <v>5.3441176672391049E-3</v>
      </c>
      <c r="L644" s="13">
        <v>1</v>
      </c>
      <c r="M644" s="16">
        <f t="shared" si="83"/>
        <v>24.170591513046659</v>
      </c>
    </row>
    <row r="645" spans="1:13" x14ac:dyDescent="0.2">
      <c r="A645">
        <v>643</v>
      </c>
      <c r="B645" s="11">
        <v>0.999</v>
      </c>
      <c r="C645" s="12">
        <f t="shared" ref="C645:C708" si="88">B645*C644</f>
        <v>1.0830731442942146E-2</v>
      </c>
      <c r="D645" s="13">
        <f t="shared" si="86"/>
        <v>3.0956209298437511</v>
      </c>
      <c r="E645" s="16">
        <f t="shared" ref="E645:E708" si="89">C645*D645+E644</f>
        <v>55.520082939368919</v>
      </c>
      <c r="F645" s="11">
        <v>0.999</v>
      </c>
      <c r="G645" s="12">
        <f t="shared" si="84"/>
        <v>1.0118183321695956E-2</v>
      </c>
      <c r="H645" s="13">
        <f t="shared" si="87"/>
        <v>2.2513606762500009</v>
      </c>
      <c r="I645" s="16">
        <f t="shared" ref="I645:I708" si="90">G645*H645+I644</f>
        <v>37.880726207609428</v>
      </c>
      <c r="J645" s="11">
        <v>0.99750000000000005</v>
      </c>
      <c r="K645" s="12">
        <f t="shared" si="85"/>
        <v>5.3307573730710075E-3</v>
      </c>
      <c r="L645" s="13">
        <v>1</v>
      </c>
      <c r="M645" s="16">
        <f t="shared" ref="M645:M708" si="91">K645*L645+M644</f>
        <v>24.175922270419729</v>
      </c>
    </row>
    <row r="646" spans="1:13" x14ac:dyDescent="0.2">
      <c r="A646">
        <v>644</v>
      </c>
      <c r="B646" s="11">
        <v>0.999</v>
      </c>
      <c r="C646" s="12">
        <f t="shared" si="88"/>
        <v>1.0819900711499204E-2</v>
      </c>
      <c r="D646" s="13">
        <f t="shared" si="86"/>
        <v>3.0956209298437511</v>
      </c>
      <c r="E646" s="16">
        <f t="shared" si="89"/>
        <v>55.553577250470269</v>
      </c>
      <c r="F646" s="11">
        <v>0.999</v>
      </c>
      <c r="G646" s="12">
        <f t="shared" si="84"/>
        <v>1.0108065138374259E-2</v>
      </c>
      <c r="H646" s="13">
        <f t="shared" si="87"/>
        <v>2.2513606762500009</v>
      </c>
      <c r="I646" s="16">
        <f t="shared" si="90"/>
        <v>37.903483107974935</v>
      </c>
      <c r="J646" s="11">
        <v>0.99750000000000005</v>
      </c>
      <c r="K646" s="12">
        <f t="shared" si="85"/>
        <v>5.3174304796383305E-3</v>
      </c>
      <c r="L646" s="13">
        <v>1</v>
      </c>
      <c r="M646" s="16">
        <f t="shared" si="91"/>
        <v>24.181239700899368</v>
      </c>
    </row>
    <row r="647" spans="1:13" x14ac:dyDescent="0.2">
      <c r="A647">
        <v>645</v>
      </c>
      <c r="B647" s="11">
        <v>0.999</v>
      </c>
      <c r="C647" s="12">
        <f t="shared" si="88"/>
        <v>1.0809080810787705E-2</v>
      </c>
      <c r="D647" s="13">
        <f t="shared" si="86"/>
        <v>3.0956209298437511</v>
      </c>
      <c r="E647" s="16">
        <f t="shared" si="89"/>
        <v>55.587038067260515</v>
      </c>
      <c r="F647" s="11">
        <v>0.999</v>
      </c>
      <c r="G647" s="12">
        <f t="shared" si="84"/>
        <v>1.0097957073235886E-2</v>
      </c>
      <c r="H647" s="13">
        <f t="shared" si="87"/>
        <v>2.2513606762500009</v>
      </c>
      <c r="I647" s="16">
        <f t="shared" si="90"/>
        <v>37.926217251440079</v>
      </c>
      <c r="J647" s="11">
        <v>0.99750000000000005</v>
      </c>
      <c r="K647" s="12">
        <f t="shared" si="85"/>
        <v>5.304136903439235E-3</v>
      </c>
      <c r="L647" s="13">
        <v>1</v>
      </c>
      <c r="M647" s="16">
        <f t="shared" si="91"/>
        <v>24.186543837802809</v>
      </c>
    </row>
    <row r="648" spans="1:13" x14ac:dyDescent="0.2">
      <c r="A648">
        <v>646</v>
      </c>
      <c r="B648" s="11">
        <v>0.999</v>
      </c>
      <c r="C648" s="12">
        <f t="shared" si="88"/>
        <v>1.0798271729976917E-2</v>
      </c>
      <c r="D648" s="13">
        <f t="shared" si="86"/>
        <v>3.0956209298437511</v>
      </c>
      <c r="E648" s="16">
        <f t="shared" si="89"/>
        <v>55.620465423233973</v>
      </c>
      <c r="F648" s="11">
        <v>0.999</v>
      </c>
      <c r="G648" s="12">
        <f t="shared" si="84"/>
        <v>1.008785911616265E-2</v>
      </c>
      <c r="H648" s="13">
        <f t="shared" si="87"/>
        <v>2.2513606762500009</v>
      </c>
      <c r="I648" s="16">
        <f t="shared" si="90"/>
        <v>37.948928660761759</v>
      </c>
      <c r="J648" s="11">
        <v>0.99750000000000005</v>
      </c>
      <c r="K648" s="12">
        <f t="shared" si="85"/>
        <v>5.2908765611806375E-3</v>
      </c>
      <c r="L648" s="13">
        <v>1</v>
      </c>
      <c r="M648" s="16">
        <f t="shared" si="91"/>
        <v>24.191834714363988</v>
      </c>
    </row>
    <row r="649" spans="1:13" x14ac:dyDescent="0.2">
      <c r="A649">
        <v>647</v>
      </c>
      <c r="B649" s="11">
        <v>0.999</v>
      </c>
      <c r="C649" s="12">
        <f t="shared" si="88"/>
        <v>1.0787473458246941E-2</v>
      </c>
      <c r="D649" s="13">
        <f t="shared" si="86"/>
        <v>3.0956209298437511</v>
      </c>
      <c r="E649" s="16">
        <f t="shared" si="89"/>
        <v>55.653859351851459</v>
      </c>
      <c r="F649" s="11">
        <v>0.999</v>
      </c>
      <c r="G649" s="12">
        <f t="shared" si="84"/>
        <v>1.0077771257046488E-2</v>
      </c>
      <c r="H649" s="13">
        <f t="shared" si="87"/>
        <v>2.2513606762500009</v>
      </c>
      <c r="I649" s="16">
        <f t="shared" si="90"/>
        <v>37.971617358674116</v>
      </c>
      <c r="J649" s="11">
        <v>0.99750000000000005</v>
      </c>
      <c r="K649" s="12">
        <f t="shared" si="85"/>
        <v>5.2776493697776865E-3</v>
      </c>
      <c r="L649" s="13">
        <v>1</v>
      </c>
      <c r="M649" s="16">
        <f t="shared" si="91"/>
        <v>24.197112363733766</v>
      </c>
    </row>
    <row r="650" spans="1:13" x14ac:dyDescent="0.2">
      <c r="A650">
        <v>648</v>
      </c>
      <c r="B650" s="11">
        <v>0.999</v>
      </c>
      <c r="C650" s="12">
        <f t="shared" si="88"/>
        <v>1.0776685984788694E-2</v>
      </c>
      <c r="D650" s="13">
        <f t="shared" si="86"/>
        <v>3.0956209298437511</v>
      </c>
      <c r="E650" s="16">
        <f t="shared" si="89"/>
        <v>55.687219886540326</v>
      </c>
      <c r="F650" s="11">
        <v>0.999</v>
      </c>
      <c r="G650" s="12">
        <f t="shared" si="84"/>
        <v>1.0067693485789441E-2</v>
      </c>
      <c r="H650" s="13">
        <f t="shared" si="87"/>
        <v>2.2513606762500009</v>
      </c>
      <c r="I650" s="16">
        <f t="shared" si="90"/>
        <v>37.994283367888563</v>
      </c>
      <c r="J650" s="11">
        <v>0.99750000000000005</v>
      </c>
      <c r="K650" s="12">
        <f t="shared" si="85"/>
        <v>5.2644552463532428E-3</v>
      </c>
      <c r="L650" s="13">
        <v>1</v>
      </c>
      <c r="M650" s="16">
        <f t="shared" si="91"/>
        <v>24.20237681898012</v>
      </c>
    </row>
    <row r="651" spans="1:13" x14ac:dyDescent="0.2">
      <c r="A651">
        <v>649</v>
      </c>
      <c r="B651" s="11">
        <v>0.999</v>
      </c>
      <c r="C651" s="12">
        <f t="shared" si="88"/>
        <v>1.0765909298803906E-2</v>
      </c>
      <c r="D651" s="13">
        <f t="shared" si="86"/>
        <v>3.0956209298437511</v>
      </c>
      <c r="E651" s="16">
        <f t="shared" si="89"/>
        <v>55.7205470606945</v>
      </c>
      <c r="F651" s="11">
        <v>0.999</v>
      </c>
      <c r="G651" s="12">
        <f t="shared" si="84"/>
        <v>1.0057625792303652E-2</v>
      </c>
      <c r="H651" s="13">
        <f t="shared" si="87"/>
        <v>2.2513606762500009</v>
      </c>
      <c r="I651" s="16">
        <f t="shared" si="90"/>
        <v>38.016926711093795</v>
      </c>
      <c r="J651" s="11">
        <v>0.99750000000000005</v>
      </c>
      <c r="K651" s="12">
        <f t="shared" si="85"/>
        <v>5.2512941082373601E-3</v>
      </c>
      <c r="L651" s="13">
        <v>1</v>
      </c>
      <c r="M651" s="16">
        <f t="shared" si="91"/>
        <v>24.207628113088358</v>
      </c>
    </row>
    <row r="652" spans="1:13" x14ac:dyDescent="0.2">
      <c r="A652">
        <v>650</v>
      </c>
      <c r="B652" s="11">
        <v>0.999</v>
      </c>
      <c r="C652" s="12">
        <f t="shared" si="88"/>
        <v>1.0755143389505102E-2</v>
      </c>
      <c r="D652" s="13">
        <f t="shared" si="86"/>
        <v>3.0956209298437511</v>
      </c>
      <c r="E652" s="16">
        <f t="shared" si="89"/>
        <v>55.753840907674522</v>
      </c>
      <c r="F652" s="11">
        <v>0.999</v>
      </c>
      <c r="G652" s="12">
        <f t="shared" si="84"/>
        <v>1.0047568166511348E-2</v>
      </c>
      <c r="H652" s="13">
        <f t="shared" si="87"/>
        <v>2.2513606762500009</v>
      </c>
      <c r="I652" s="16">
        <f t="shared" si="90"/>
        <v>38.039547410955819</v>
      </c>
      <c r="J652" s="11">
        <v>0.99750000000000005</v>
      </c>
      <c r="K652" s="12">
        <f t="shared" si="85"/>
        <v>5.2381658729667669E-3</v>
      </c>
      <c r="L652" s="13">
        <v>1</v>
      </c>
      <c r="M652" s="16">
        <f t="shared" si="91"/>
        <v>24.212866278961325</v>
      </c>
    </row>
    <row r="653" spans="1:13" x14ac:dyDescent="0.2">
      <c r="A653">
        <v>651</v>
      </c>
      <c r="B653" s="11">
        <v>0.999</v>
      </c>
      <c r="C653" s="12">
        <f t="shared" si="88"/>
        <v>1.0744388246115597E-2</v>
      </c>
      <c r="D653" s="13">
        <f t="shared" si="86"/>
        <v>3.0956209298437511</v>
      </c>
      <c r="E653" s="16">
        <f t="shared" si="89"/>
        <v>55.787101460807563</v>
      </c>
      <c r="F653" s="11">
        <v>0.999</v>
      </c>
      <c r="G653" s="12">
        <f t="shared" si="84"/>
        <v>1.0037520598344837E-2</v>
      </c>
      <c r="H653" s="13">
        <f t="shared" si="87"/>
        <v>2.2513606762500009</v>
      </c>
      <c r="I653" s="16">
        <f t="shared" si="90"/>
        <v>38.062145490117985</v>
      </c>
      <c r="J653" s="11">
        <v>0.99750000000000005</v>
      </c>
      <c r="K653" s="12">
        <f t="shared" si="85"/>
        <v>5.2250704582843506E-3</v>
      </c>
      <c r="L653" s="13">
        <v>1</v>
      </c>
      <c r="M653" s="16">
        <f t="shared" si="91"/>
        <v>24.218091349419609</v>
      </c>
    </row>
    <row r="654" spans="1:13" x14ac:dyDescent="0.2">
      <c r="A654">
        <v>652</v>
      </c>
      <c r="B654" s="11">
        <v>0.999</v>
      </c>
      <c r="C654" s="12">
        <f t="shared" si="88"/>
        <v>1.0733643857869481E-2</v>
      </c>
      <c r="D654" s="13">
        <f t="shared" si="86"/>
        <v>3.0956209298437511</v>
      </c>
      <c r="E654" s="16">
        <f t="shared" si="89"/>
        <v>55.820328753387471</v>
      </c>
      <c r="F654" s="11">
        <v>0.999</v>
      </c>
      <c r="G654" s="12">
        <f t="shared" si="84"/>
        <v>1.0027483077746492E-2</v>
      </c>
      <c r="H654" s="13">
        <f t="shared" si="87"/>
        <v>2.2513606762500009</v>
      </c>
      <c r="I654" s="16">
        <f t="shared" si="90"/>
        <v>38.084720971200987</v>
      </c>
      <c r="J654" s="11">
        <v>0.99750000000000005</v>
      </c>
      <c r="K654" s="12">
        <f t="shared" si="85"/>
        <v>5.2120077821386397E-3</v>
      </c>
      <c r="L654" s="13">
        <v>1</v>
      </c>
      <c r="M654" s="16">
        <f t="shared" si="91"/>
        <v>24.223303357201747</v>
      </c>
    </row>
    <row r="655" spans="1:13" x14ac:dyDescent="0.2">
      <c r="A655">
        <v>653</v>
      </c>
      <c r="B655" s="11">
        <v>0.999</v>
      </c>
      <c r="C655" s="12">
        <f t="shared" si="88"/>
        <v>1.0722910214011613E-2</v>
      </c>
      <c r="D655" s="13">
        <f t="shared" si="86"/>
        <v>3.0956209298437511</v>
      </c>
      <c r="E655" s="16">
        <f t="shared" si="89"/>
        <v>55.853522818674804</v>
      </c>
      <c r="F655" s="11">
        <v>0.999</v>
      </c>
      <c r="G655" s="12">
        <f t="shared" si="84"/>
        <v>1.0017455594668745E-2</v>
      </c>
      <c r="H655" s="13">
        <f t="shared" si="87"/>
        <v>2.2513606762500009</v>
      </c>
      <c r="I655" s="16">
        <f t="shared" si="90"/>
        <v>38.107273876802907</v>
      </c>
      <c r="J655" s="11">
        <v>0.99750000000000005</v>
      </c>
      <c r="K655" s="12">
        <f t="shared" si="85"/>
        <v>5.1989777626832937E-3</v>
      </c>
      <c r="L655" s="13">
        <v>1</v>
      </c>
      <c r="M655" s="16">
        <f t="shared" si="91"/>
        <v>24.228502334964428</v>
      </c>
    </row>
    <row r="656" spans="1:13" x14ac:dyDescent="0.2">
      <c r="A656">
        <v>654</v>
      </c>
      <c r="B656" s="11">
        <v>0.999</v>
      </c>
      <c r="C656" s="12">
        <f t="shared" si="88"/>
        <v>1.0712187303797601E-2</v>
      </c>
      <c r="D656" s="13">
        <f t="shared" si="86"/>
        <v>3.0956209298437511</v>
      </c>
      <c r="E656" s="16">
        <f t="shared" si="89"/>
        <v>55.886683689896849</v>
      </c>
      <c r="F656" s="11">
        <v>0.999</v>
      </c>
      <c r="G656" s="12">
        <f t="shared" si="84"/>
        <v>1.0007438139074076E-2</v>
      </c>
      <c r="H656" s="13">
        <f t="shared" si="87"/>
        <v>2.2513606762500009</v>
      </c>
      <c r="I656" s="16">
        <f t="shared" si="90"/>
        <v>38.129804229499221</v>
      </c>
      <c r="J656" s="11">
        <v>0.99750000000000005</v>
      </c>
      <c r="K656" s="12">
        <f t="shared" si="85"/>
        <v>5.1859803182765854E-3</v>
      </c>
      <c r="L656" s="13">
        <v>1</v>
      </c>
      <c r="M656" s="16">
        <f t="shared" si="91"/>
        <v>24.233688315282706</v>
      </c>
    </row>
    <row r="657" spans="1:13" x14ac:dyDescent="0.2">
      <c r="A657">
        <v>655</v>
      </c>
      <c r="B657" s="11">
        <v>0.999</v>
      </c>
      <c r="C657" s="12">
        <f t="shared" si="88"/>
        <v>1.0701475116493804E-2</v>
      </c>
      <c r="D657" s="13">
        <f t="shared" si="86"/>
        <v>3.0956209298437511</v>
      </c>
      <c r="E657" s="16">
        <f t="shared" si="89"/>
        <v>55.919811400247667</v>
      </c>
      <c r="F657" s="11">
        <v>0.999</v>
      </c>
      <c r="G657" s="12">
        <f t="shared" si="84"/>
        <v>9.9974307009350009E-3</v>
      </c>
      <c r="H657" s="13">
        <f t="shared" si="87"/>
        <v>2.2513606762500009</v>
      </c>
      <c r="I657" s="16">
        <f t="shared" si="90"/>
        <v>38.152312051842841</v>
      </c>
      <c r="J657" s="11">
        <v>0.99750000000000005</v>
      </c>
      <c r="K657" s="12">
        <f t="shared" si="85"/>
        <v>5.1730153674808942E-3</v>
      </c>
      <c r="L657" s="13">
        <v>1</v>
      </c>
      <c r="M657" s="16">
        <f t="shared" si="91"/>
        <v>24.238861330650188</v>
      </c>
    </row>
    <row r="658" spans="1:13" x14ac:dyDescent="0.2">
      <c r="A658">
        <v>656</v>
      </c>
      <c r="B658" s="11">
        <v>0.999</v>
      </c>
      <c r="C658" s="12">
        <f t="shared" si="88"/>
        <v>1.0690773641377311E-2</v>
      </c>
      <c r="D658" s="13">
        <f t="shared" si="86"/>
        <v>3.0956209298437511</v>
      </c>
      <c r="E658" s="16">
        <f t="shared" si="89"/>
        <v>55.95290598288814</v>
      </c>
      <c r="F658" s="11">
        <v>0.999</v>
      </c>
      <c r="G658" s="12">
        <f t="shared" si="84"/>
        <v>9.9874332702340664E-3</v>
      </c>
      <c r="H658" s="13">
        <f t="shared" si="87"/>
        <v>2.2513606762500009</v>
      </c>
      <c r="I658" s="16">
        <f t="shared" si="90"/>
        <v>38.174797366364118</v>
      </c>
      <c r="J658" s="11">
        <v>0.99750000000000005</v>
      </c>
      <c r="K658" s="12">
        <f t="shared" si="85"/>
        <v>5.160082829062192E-3</v>
      </c>
      <c r="L658" s="13">
        <v>1</v>
      </c>
      <c r="M658" s="16">
        <f t="shared" si="91"/>
        <v>24.244021413479249</v>
      </c>
    </row>
    <row r="659" spans="1:13" x14ac:dyDescent="0.2">
      <c r="A659">
        <v>657</v>
      </c>
      <c r="B659" s="11">
        <v>0.999</v>
      </c>
      <c r="C659" s="12">
        <f t="shared" si="88"/>
        <v>1.0680082867735934E-2</v>
      </c>
      <c r="D659" s="13">
        <f t="shared" si="86"/>
        <v>3.0956209298437511</v>
      </c>
      <c r="E659" s="16">
        <f t="shared" si="89"/>
        <v>55.985967470945972</v>
      </c>
      <c r="F659" s="11">
        <v>0.999</v>
      </c>
      <c r="G659" s="12">
        <f t="shared" si="84"/>
        <v>9.977445836963833E-3</v>
      </c>
      <c r="H659" s="13">
        <f t="shared" si="87"/>
        <v>2.2513606762500009</v>
      </c>
      <c r="I659" s="16">
        <f t="shared" si="90"/>
        <v>38.19726019557087</v>
      </c>
      <c r="J659" s="11">
        <v>0.99750000000000005</v>
      </c>
      <c r="K659" s="12">
        <f t="shared" si="85"/>
        <v>5.1471826219895364E-3</v>
      </c>
      <c r="L659" s="13">
        <v>1</v>
      </c>
      <c r="M659" s="16">
        <f t="shared" si="91"/>
        <v>24.249168596101239</v>
      </c>
    </row>
    <row r="660" spans="1:13" x14ac:dyDescent="0.2">
      <c r="A660">
        <v>658</v>
      </c>
      <c r="B660" s="11">
        <v>0.999</v>
      </c>
      <c r="C660" s="12">
        <f t="shared" si="88"/>
        <v>1.0669402784868198E-2</v>
      </c>
      <c r="D660" s="13">
        <f t="shared" si="86"/>
        <v>3.0956209298437511</v>
      </c>
      <c r="E660" s="16">
        <f t="shared" si="89"/>
        <v>56.018995897515744</v>
      </c>
      <c r="F660" s="11">
        <v>0.999</v>
      </c>
      <c r="G660" s="12">
        <f t="shared" si="84"/>
        <v>9.9674683911268689E-3</v>
      </c>
      <c r="H660" s="13">
        <f t="shared" si="87"/>
        <v>2.2513606762500009</v>
      </c>
      <c r="I660" s="16">
        <f t="shared" si="90"/>
        <v>38.219700561948414</v>
      </c>
      <c r="J660" s="11">
        <v>0.99750000000000005</v>
      </c>
      <c r="K660" s="12">
        <f t="shared" si="85"/>
        <v>5.1343146654345626E-3</v>
      </c>
      <c r="L660" s="13">
        <v>1</v>
      </c>
      <c r="M660" s="16">
        <f t="shared" si="91"/>
        <v>24.254302910766672</v>
      </c>
    </row>
    <row r="661" spans="1:13" x14ac:dyDescent="0.2">
      <c r="A661">
        <v>659</v>
      </c>
      <c r="B661" s="11">
        <v>0.999</v>
      </c>
      <c r="C661" s="12">
        <f t="shared" si="88"/>
        <v>1.065873338208333E-2</v>
      </c>
      <c r="D661" s="13">
        <f t="shared" si="86"/>
        <v>3.0956209298437511</v>
      </c>
      <c r="E661" s="16">
        <f t="shared" si="89"/>
        <v>56.051991295658944</v>
      </c>
      <c r="F661" s="11">
        <v>0.999</v>
      </c>
      <c r="G661" s="12">
        <f t="shared" si="84"/>
        <v>9.9575009227357413E-3</v>
      </c>
      <c r="H661" s="13">
        <f t="shared" si="87"/>
        <v>2.2513606762500009</v>
      </c>
      <c r="I661" s="16">
        <f t="shared" si="90"/>
        <v>38.242118487959587</v>
      </c>
      <c r="J661" s="11">
        <v>0.99750000000000005</v>
      </c>
      <c r="K661" s="12">
        <f t="shared" si="85"/>
        <v>5.1214788787709766E-3</v>
      </c>
      <c r="L661" s="13">
        <v>1</v>
      </c>
      <c r="M661" s="16">
        <f t="shared" si="91"/>
        <v>24.259424389645442</v>
      </c>
    </row>
    <row r="662" spans="1:13" x14ac:dyDescent="0.2">
      <c r="A662">
        <v>660</v>
      </c>
      <c r="B662" s="11">
        <v>0.999</v>
      </c>
      <c r="C662" s="12">
        <f t="shared" si="88"/>
        <v>1.0648074648701248E-2</v>
      </c>
      <c r="D662" s="13">
        <f t="shared" si="86"/>
        <v>3.0956209298437511</v>
      </c>
      <c r="E662" s="16">
        <f t="shared" si="89"/>
        <v>56.084953698404</v>
      </c>
      <c r="F662" s="11">
        <v>0.999</v>
      </c>
      <c r="G662" s="12">
        <f t="shared" si="84"/>
        <v>9.9475434218130061E-3</v>
      </c>
      <c r="H662" s="13">
        <f t="shared" si="87"/>
        <v>2.2513606762500009</v>
      </c>
      <c r="I662" s="16">
        <f t="shared" si="90"/>
        <v>38.264513996044748</v>
      </c>
      <c r="J662" s="11">
        <v>0.99750000000000005</v>
      </c>
      <c r="K662" s="12">
        <f t="shared" si="85"/>
        <v>5.1086751815740492E-3</v>
      </c>
      <c r="L662" s="13">
        <v>1</v>
      </c>
      <c r="M662" s="16">
        <f t="shared" si="91"/>
        <v>24.264533064827017</v>
      </c>
    </row>
    <row r="663" spans="1:13" x14ac:dyDescent="0.2">
      <c r="A663">
        <v>661</v>
      </c>
      <c r="B663" s="11">
        <v>0.999</v>
      </c>
      <c r="C663" s="12">
        <f t="shared" si="88"/>
        <v>1.0637426574052547E-2</v>
      </c>
      <c r="D663" s="13">
        <f t="shared" si="86"/>
        <v>3.0956209298437511</v>
      </c>
      <c r="E663" s="16">
        <f t="shared" si="89"/>
        <v>56.117883138746315</v>
      </c>
      <c r="F663" s="11">
        <v>0.999</v>
      </c>
      <c r="G663" s="12">
        <f t="shared" si="84"/>
        <v>9.9375958783911936E-3</v>
      </c>
      <c r="H663" s="13">
        <f t="shared" si="87"/>
        <v>2.2513606762500009</v>
      </c>
      <c r="I663" s="16">
        <f t="shared" si="90"/>
        <v>38.286887108621819</v>
      </c>
      <c r="J663" s="11">
        <v>0.99750000000000005</v>
      </c>
      <c r="K663" s="12">
        <f t="shared" si="85"/>
        <v>5.0959034936201141E-3</v>
      </c>
      <c r="L663" s="13">
        <v>1</v>
      </c>
      <c r="M663" s="16">
        <f t="shared" si="91"/>
        <v>24.269628968320635</v>
      </c>
    </row>
    <row r="664" spans="1:13" x14ac:dyDescent="0.2">
      <c r="A664">
        <v>662</v>
      </c>
      <c r="B664" s="11">
        <v>0.999</v>
      </c>
      <c r="C664" s="12">
        <f t="shared" si="88"/>
        <v>1.0626789147478494E-2</v>
      </c>
      <c r="D664" s="13">
        <f t="shared" si="86"/>
        <v>3.0956209298437511</v>
      </c>
      <c r="E664" s="16">
        <f t="shared" si="89"/>
        <v>56.150779649648285</v>
      </c>
      <c r="F664" s="11">
        <v>0.999</v>
      </c>
      <c r="G664" s="12">
        <f t="shared" si="84"/>
        <v>9.927658282512802E-3</v>
      </c>
      <c r="H664" s="13">
        <f t="shared" si="87"/>
        <v>2.2513606762500009</v>
      </c>
      <c r="I664" s="16">
        <f t="shared" si="90"/>
        <v>38.309237848086319</v>
      </c>
      <c r="J664" s="11">
        <v>0.99750000000000005</v>
      </c>
      <c r="K664" s="12">
        <f t="shared" si="85"/>
        <v>5.0831637348860642E-3</v>
      </c>
      <c r="L664" s="13">
        <v>1</v>
      </c>
      <c r="M664" s="16">
        <f t="shared" si="91"/>
        <v>24.274712132055523</v>
      </c>
    </row>
    <row r="665" spans="1:13" x14ac:dyDescent="0.2">
      <c r="A665">
        <v>663</v>
      </c>
      <c r="B665" s="11">
        <v>0.999</v>
      </c>
      <c r="C665" s="12">
        <f t="shared" si="88"/>
        <v>1.0616162358331016E-2</v>
      </c>
      <c r="D665" s="13">
        <f t="shared" si="86"/>
        <v>3.0956209298437511</v>
      </c>
      <c r="E665" s="16">
        <f t="shared" si="89"/>
        <v>56.183643264039354</v>
      </c>
      <c r="F665" s="11">
        <v>0.999</v>
      </c>
      <c r="G665" s="12">
        <f t="shared" si="84"/>
        <v>9.9177306242302886E-3</v>
      </c>
      <c r="H665" s="13">
        <f t="shared" si="87"/>
        <v>2.2513606762500009</v>
      </c>
      <c r="I665" s="16">
        <f t="shared" si="90"/>
        <v>38.331566236811348</v>
      </c>
      <c r="J665" s="11">
        <v>0.99750000000000005</v>
      </c>
      <c r="K665" s="12">
        <f t="shared" si="85"/>
        <v>5.0704558255488495E-3</v>
      </c>
      <c r="L665" s="13">
        <v>1</v>
      </c>
      <c r="M665" s="16">
        <f t="shared" si="91"/>
        <v>24.279782587881073</v>
      </c>
    </row>
    <row r="666" spans="1:13" x14ac:dyDescent="0.2">
      <c r="A666">
        <v>664</v>
      </c>
      <c r="B666" s="11">
        <v>0.999</v>
      </c>
      <c r="C666" s="12">
        <f t="shared" si="88"/>
        <v>1.0605546195972685E-2</v>
      </c>
      <c r="D666" s="13">
        <f t="shared" si="86"/>
        <v>3.0956209298437511</v>
      </c>
      <c r="E666" s="16">
        <f t="shared" si="89"/>
        <v>56.216474014816029</v>
      </c>
      <c r="F666" s="11">
        <v>0.999</v>
      </c>
      <c r="G666" s="12">
        <f t="shared" si="84"/>
        <v>9.9078128936060592E-3</v>
      </c>
      <c r="H666" s="13">
        <f t="shared" si="87"/>
        <v>2.2513606762500009</v>
      </c>
      <c r="I666" s="16">
        <f t="shared" si="90"/>
        <v>38.353872297147653</v>
      </c>
      <c r="J666" s="11">
        <v>0.99750000000000005</v>
      </c>
      <c r="K666" s="12">
        <f t="shared" si="85"/>
        <v>5.0577796859849772E-3</v>
      </c>
      <c r="L666" s="13">
        <v>1</v>
      </c>
      <c r="M666" s="16">
        <f t="shared" si="91"/>
        <v>24.284840367567057</v>
      </c>
    </row>
    <row r="667" spans="1:13" x14ac:dyDescent="0.2">
      <c r="A667">
        <v>665</v>
      </c>
      <c r="B667" s="11">
        <v>0.999</v>
      </c>
      <c r="C667" s="12">
        <f t="shared" si="88"/>
        <v>1.0594940649776712E-2</v>
      </c>
      <c r="D667" s="13">
        <f t="shared" si="86"/>
        <v>3.0956209298437511</v>
      </c>
      <c r="E667" s="16">
        <f t="shared" si="89"/>
        <v>56.249271934841929</v>
      </c>
      <c r="F667" s="11">
        <v>0.999</v>
      </c>
      <c r="G667" s="12">
        <f t="shared" si="84"/>
        <v>9.8979050807124526E-3</v>
      </c>
      <c r="H667" s="13">
        <f t="shared" si="87"/>
        <v>2.2513606762500009</v>
      </c>
      <c r="I667" s="16">
        <f t="shared" si="90"/>
        <v>38.376156051423621</v>
      </c>
      <c r="J667" s="11">
        <v>0.99750000000000005</v>
      </c>
      <c r="K667" s="12">
        <f t="shared" si="85"/>
        <v>5.0451352367700151E-3</v>
      </c>
      <c r="L667" s="13">
        <v>1</v>
      </c>
      <c r="M667" s="16">
        <f t="shared" si="91"/>
        <v>24.289885502803827</v>
      </c>
    </row>
    <row r="668" spans="1:13" x14ac:dyDescent="0.2">
      <c r="A668">
        <v>666</v>
      </c>
      <c r="B668" s="11">
        <v>0.999</v>
      </c>
      <c r="C668" s="12">
        <f t="shared" si="88"/>
        <v>1.0584345709126936E-2</v>
      </c>
      <c r="D668" s="13">
        <f t="shared" si="86"/>
        <v>3.0956209298437511</v>
      </c>
      <c r="E668" s="16">
        <f t="shared" si="89"/>
        <v>56.282037056947807</v>
      </c>
      <c r="F668" s="11">
        <v>0.999</v>
      </c>
      <c r="G668" s="12">
        <f t="shared" si="84"/>
        <v>9.8880071756317408E-3</v>
      </c>
      <c r="H668" s="13">
        <f t="shared" si="87"/>
        <v>2.2513606762500009</v>
      </c>
      <c r="I668" s="16">
        <f t="shared" si="90"/>
        <v>38.398417521945319</v>
      </c>
      <c r="J668" s="11">
        <v>0.99750000000000005</v>
      </c>
      <c r="K668" s="12">
        <f t="shared" si="85"/>
        <v>5.0325223986780908E-3</v>
      </c>
      <c r="L668" s="13">
        <v>1</v>
      </c>
      <c r="M668" s="16">
        <f t="shared" si="91"/>
        <v>24.294918025202506</v>
      </c>
    </row>
    <row r="669" spans="1:13" x14ac:dyDescent="0.2">
      <c r="A669">
        <v>667</v>
      </c>
      <c r="B669" s="11">
        <v>0.999</v>
      </c>
      <c r="C669" s="12">
        <f t="shared" si="88"/>
        <v>1.0573761363417809E-2</v>
      </c>
      <c r="D669" s="13">
        <f t="shared" si="86"/>
        <v>3.0956209298437511</v>
      </c>
      <c r="E669" s="16">
        <f t="shared" si="89"/>
        <v>56.314769413931579</v>
      </c>
      <c r="F669" s="11">
        <v>0.999</v>
      </c>
      <c r="G669" s="12">
        <f t="shared" ref="G669:G732" si="92">F669*G668</f>
        <v>9.8781191684561096E-3</v>
      </c>
      <c r="H669" s="13">
        <f t="shared" si="87"/>
        <v>2.2513606762500009</v>
      </c>
      <c r="I669" s="16">
        <f t="shared" si="90"/>
        <v>38.420656730996491</v>
      </c>
      <c r="J669" s="11">
        <v>0.99750000000000005</v>
      </c>
      <c r="K669" s="12">
        <f t="shared" ref="K669:K732" si="93">J669*K668</f>
        <v>5.0199410926813955E-3</v>
      </c>
      <c r="L669" s="13">
        <v>1</v>
      </c>
      <c r="M669" s="16">
        <f t="shared" si="91"/>
        <v>24.299937966295186</v>
      </c>
    </row>
    <row r="670" spans="1:13" x14ac:dyDescent="0.2">
      <c r="A670">
        <v>668</v>
      </c>
      <c r="B670" s="11">
        <v>0.999</v>
      </c>
      <c r="C670" s="12">
        <f t="shared" si="88"/>
        <v>1.0563187602054391E-2</v>
      </c>
      <c r="D670" s="13">
        <f t="shared" si="86"/>
        <v>3.0956209298437511</v>
      </c>
      <c r="E670" s="16">
        <f t="shared" si="89"/>
        <v>56.347469038558366</v>
      </c>
      <c r="F670" s="11">
        <v>0.999</v>
      </c>
      <c r="G670" s="12">
        <f t="shared" si="92"/>
        <v>9.8682410492876536E-3</v>
      </c>
      <c r="H670" s="13">
        <f t="shared" si="87"/>
        <v>2.2513606762500009</v>
      </c>
      <c r="I670" s="16">
        <f t="shared" si="90"/>
        <v>38.442873700838611</v>
      </c>
      <c r="J670" s="11">
        <v>0.99750000000000005</v>
      </c>
      <c r="K670" s="12">
        <f t="shared" si="93"/>
        <v>5.007391239949692E-3</v>
      </c>
      <c r="L670" s="13">
        <v>1</v>
      </c>
      <c r="M670" s="16">
        <f t="shared" si="91"/>
        <v>24.304945357535136</v>
      </c>
    </row>
    <row r="671" spans="1:13" x14ac:dyDescent="0.2">
      <c r="A671">
        <v>669</v>
      </c>
      <c r="B671" s="11">
        <v>0.999</v>
      </c>
      <c r="C671" s="12">
        <f t="shared" si="88"/>
        <v>1.0552624414452337E-2</v>
      </c>
      <c r="D671" s="13">
        <f t="shared" si="86"/>
        <v>3.0956209298437511</v>
      </c>
      <c r="E671" s="16">
        <f t="shared" si="89"/>
        <v>56.380135963560527</v>
      </c>
      <c r="F671" s="11">
        <v>0.999</v>
      </c>
      <c r="G671" s="12">
        <f t="shared" si="92"/>
        <v>9.8583728082383658E-3</v>
      </c>
      <c r="H671" s="13">
        <f t="shared" si="87"/>
        <v>2.2513606762500009</v>
      </c>
      <c r="I671" s="16">
        <f t="shared" si="90"/>
        <v>38.465068453710892</v>
      </c>
      <c r="J671" s="11">
        <v>0.99750000000000005</v>
      </c>
      <c r="K671" s="12">
        <f t="shared" si="93"/>
        <v>4.9948727618498176E-3</v>
      </c>
      <c r="L671" s="13">
        <v>1</v>
      </c>
      <c r="M671" s="16">
        <f t="shared" si="91"/>
        <v>24.309940230296984</v>
      </c>
    </row>
    <row r="672" spans="1:13" x14ac:dyDescent="0.2">
      <c r="A672">
        <v>670</v>
      </c>
      <c r="B672" s="11">
        <v>0.999</v>
      </c>
      <c r="C672" s="12">
        <f t="shared" si="88"/>
        <v>1.0542071790037884E-2</v>
      </c>
      <c r="D672" s="13">
        <f t="shared" si="86"/>
        <v>3.0956209298437511</v>
      </c>
      <c r="E672" s="16">
        <f t="shared" si="89"/>
        <v>56.412770221637686</v>
      </c>
      <c r="F672" s="11">
        <v>0.999</v>
      </c>
      <c r="G672" s="12">
        <f t="shared" si="92"/>
        <v>9.8485144354301269E-3</v>
      </c>
      <c r="H672" s="13">
        <f t="shared" si="87"/>
        <v>2.2513606762500009</v>
      </c>
      <c r="I672" s="16">
        <f t="shared" si="90"/>
        <v>38.487241011830299</v>
      </c>
      <c r="J672" s="11">
        <v>0.99750000000000005</v>
      </c>
      <c r="K672" s="12">
        <f t="shared" si="93"/>
        <v>4.9823855799451932E-3</v>
      </c>
      <c r="L672" s="13">
        <v>1</v>
      </c>
      <c r="M672" s="16">
        <f t="shared" si="91"/>
        <v>24.314922615876931</v>
      </c>
    </row>
    <row r="673" spans="1:13" x14ac:dyDescent="0.2">
      <c r="A673">
        <v>671</v>
      </c>
      <c r="B673" s="11">
        <v>0.999</v>
      </c>
      <c r="C673" s="12">
        <f t="shared" si="88"/>
        <v>1.0531529718247846E-2</v>
      </c>
      <c r="D673" s="13">
        <f t="shared" si="86"/>
        <v>3.0956209298437511</v>
      </c>
      <c r="E673" s="16">
        <f t="shared" si="89"/>
        <v>56.445371845456762</v>
      </c>
      <c r="F673" s="11">
        <v>0.999</v>
      </c>
      <c r="G673" s="12">
        <f t="shared" si="92"/>
        <v>9.8386659209946971E-3</v>
      </c>
      <c r="H673" s="13">
        <f t="shared" si="87"/>
        <v>2.2513606762500009</v>
      </c>
      <c r="I673" s="16">
        <f t="shared" si="90"/>
        <v>38.509391397391589</v>
      </c>
      <c r="J673" s="11">
        <v>0.99750000000000005</v>
      </c>
      <c r="K673" s="12">
        <f t="shared" si="93"/>
        <v>4.9699296159953308E-3</v>
      </c>
      <c r="L673" s="13">
        <v>1</v>
      </c>
      <c r="M673" s="16">
        <f t="shared" si="91"/>
        <v>24.319892545492927</v>
      </c>
    </row>
    <row r="674" spans="1:13" x14ac:dyDescent="0.2">
      <c r="A674">
        <v>672</v>
      </c>
      <c r="B674" s="11">
        <v>0.999</v>
      </c>
      <c r="C674" s="12">
        <f t="shared" si="88"/>
        <v>1.0520998188529598E-2</v>
      </c>
      <c r="D674" s="13">
        <f t="shared" si="86"/>
        <v>3.0956209298437511</v>
      </c>
      <c r="E674" s="16">
        <f t="shared" si="89"/>
        <v>56.477940867652023</v>
      </c>
      <c r="F674" s="11">
        <v>0.999</v>
      </c>
      <c r="G674" s="12">
        <f t="shared" si="92"/>
        <v>9.8288272550737018E-3</v>
      </c>
      <c r="H674" s="13">
        <f t="shared" si="87"/>
        <v>2.2513606762500009</v>
      </c>
      <c r="I674" s="16">
        <f t="shared" si="90"/>
        <v>38.531519632567317</v>
      </c>
      <c r="J674" s="11">
        <v>0.99750000000000005</v>
      </c>
      <c r="K674" s="12">
        <f t="shared" si="93"/>
        <v>4.957504791955343E-3</v>
      </c>
      <c r="L674" s="13">
        <v>1</v>
      </c>
      <c r="M674" s="16">
        <f t="shared" si="91"/>
        <v>24.324850050284883</v>
      </c>
    </row>
    <row r="675" spans="1:13" x14ac:dyDescent="0.2">
      <c r="A675">
        <v>673</v>
      </c>
      <c r="B675" s="11">
        <v>0.999</v>
      </c>
      <c r="C675" s="12">
        <f t="shared" si="88"/>
        <v>1.0510477190341068E-2</v>
      </c>
      <c r="D675" s="13">
        <f t="shared" ref="D675:D738" si="94">D674</f>
        <v>3.0956209298437511</v>
      </c>
      <c r="E675" s="16">
        <f t="shared" si="89"/>
        <v>56.510477320825089</v>
      </c>
      <c r="F675" s="11">
        <v>0.999</v>
      </c>
      <c r="G675" s="12">
        <f t="shared" si="92"/>
        <v>9.8189984278186284E-3</v>
      </c>
      <c r="H675" s="13">
        <f t="shared" ref="H675:H738" si="95">H674</f>
        <v>2.2513606762500009</v>
      </c>
      <c r="I675" s="16">
        <f t="shared" si="90"/>
        <v>38.553625739507865</v>
      </c>
      <c r="J675" s="11">
        <v>0.99750000000000005</v>
      </c>
      <c r="K675" s="12">
        <f t="shared" si="93"/>
        <v>4.9451110299754547E-3</v>
      </c>
      <c r="L675" s="13">
        <v>1</v>
      </c>
      <c r="M675" s="16">
        <f t="shared" si="91"/>
        <v>24.329795161314859</v>
      </c>
    </row>
    <row r="676" spans="1:13" x14ac:dyDescent="0.2">
      <c r="A676">
        <v>674</v>
      </c>
      <c r="B676" s="11">
        <v>0.999</v>
      </c>
      <c r="C676" s="12">
        <f t="shared" si="88"/>
        <v>1.0499966713150727E-2</v>
      </c>
      <c r="D676" s="13">
        <f t="shared" si="94"/>
        <v>3.0956209298437511</v>
      </c>
      <c r="E676" s="16">
        <f t="shared" si="89"/>
        <v>56.542981237544979</v>
      </c>
      <c r="F676" s="11">
        <v>0.999</v>
      </c>
      <c r="G676" s="12">
        <f t="shared" si="92"/>
        <v>9.8091794293908106E-3</v>
      </c>
      <c r="H676" s="13">
        <f t="shared" si="95"/>
        <v>2.2513606762500009</v>
      </c>
      <c r="I676" s="16">
        <f t="shared" si="90"/>
        <v>38.575709740341473</v>
      </c>
      <c r="J676" s="11">
        <v>0.99750000000000005</v>
      </c>
      <c r="K676" s="12">
        <f t="shared" si="93"/>
        <v>4.9327482524005161E-3</v>
      </c>
      <c r="L676" s="13">
        <v>1</v>
      </c>
      <c r="M676" s="16">
        <f t="shared" si="91"/>
        <v>24.33472790956726</v>
      </c>
    </row>
    <row r="677" spans="1:13" x14ac:dyDescent="0.2">
      <c r="A677">
        <v>675</v>
      </c>
      <c r="B677" s="11">
        <v>0.999</v>
      </c>
      <c r="C677" s="12">
        <f t="shared" si="88"/>
        <v>1.0489466746437576E-2</v>
      </c>
      <c r="D677" s="13">
        <f t="shared" si="94"/>
        <v>3.0956209298437511</v>
      </c>
      <c r="E677" s="16">
        <f t="shared" si="89"/>
        <v>56.575452650348147</v>
      </c>
      <c r="F677" s="11">
        <v>0.999</v>
      </c>
      <c r="G677" s="12">
        <f t="shared" si="92"/>
        <v>9.7993702499614196E-3</v>
      </c>
      <c r="H677" s="13">
        <f t="shared" si="95"/>
        <v>2.2513606762500009</v>
      </c>
      <c r="I677" s="16">
        <f t="shared" si="90"/>
        <v>38.597771657174249</v>
      </c>
      <c r="J677" s="11">
        <v>0.99750000000000005</v>
      </c>
      <c r="K677" s="12">
        <f t="shared" si="93"/>
        <v>4.9204163817695148E-3</v>
      </c>
      <c r="L677" s="13">
        <v>1</v>
      </c>
      <c r="M677" s="16">
        <f t="shared" si="91"/>
        <v>24.339648325949028</v>
      </c>
    </row>
    <row r="678" spans="1:13" x14ac:dyDescent="0.2">
      <c r="A678">
        <v>676</v>
      </c>
      <c r="B678" s="11">
        <v>0.999</v>
      </c>
      <c r="C678" s="12">
        <f t="shared" si="88"/>
        <v>1.0478977279691139E-2</v>
      </c>
      <c r="D678" s="13">
        <f t="shared" si="94"/>
        <v>3.0956209298437511</v>
      </c>
      <c r="E678" s="16">
        <f t="shared" si="89"/>
        <v>56.607891591738515</v>
      </c>
      <c r="F678" s="11">
        <v>0.999</v>
      </c>
      <c r="G678" s="12">
        <f t="shared" si="92"/>
        <v>9.7895708797114574E-3</v>
      </c>
      <c r="H678" s="13">
        <f t="shared" si="95"/>
        <v>2.2513606762500009</v>
      </c>
      <c r="I678" s="16">
        <f t="shared" si="90"/>
        <v>38.619811512090195</v>
      </c>
      <c r="J678" s="11">
        <v>0.99750000000000005</v>
      </c>
      <c r="K678" s="12">
        <f t="shared" si="93"/>
        <v>4.9081153408150916E-3</v>
      </c>
      <c r="L678" s="13">
        <v>1</v>
      </c>
      <c r="M678" s="16">
        <f t="shared" si="91"/>
        <v>24.344556441289843</v>
      </c>
    </row>
    <row r="679" spans="1:13" x14ac:dyDescent="0.2">
      <c r="A679">
        <v>677</v>
      </c>
      <c r="B679" s="11">
        <v>0.999</v>
      </c>
      <c r="C679" s="12">
        <f t="shared" si="88"/>
        <v>1.0468498302411448E-2</v>
      </c>
      <c r="D679" s="13">
        <f t="shared" si="94"/>
        <v>3.0956209298437511</v>
      </c>
      <c r="E679" s="16">
        <f t="shared" si="89"/>
        <v>56.640298094187493</v>
      </c>
      <c r="F679" s="11">
        <v>0.999</v>
      </c>
      <c r="G679" s="12">
        <f t="shared" si="92"/>
        <v>9.7797813088317462E-3</v>
      </c>
      <c r="H679" s="13">
        <f t="shared" si="95"/>
        <v>2.2513606762500009</v>
      </c>
      <c r="I679" s="16">
        <f t="shared" si="90"/>
        <v>38.641829327151221</v>
      </c>
      <c r="J679" s="11">
        <v>0.99750000000000005</v>
      </c>
      <c r="K679" s="12">
        <f t="shared" si="93"/>
        <v>4.8958450524630541E-3</v>
      </c>
      <c r="L679" s="13">
        <v>1</v>
      </c>
      <c r="M679" s="16">
        <f t="shared" si="91"/>
        <v>24.349452286342306</v>
      </c>
    </row>
    <row r="680" spans="1:13" x14ac:dyDescent="0.2">
      <c r="A680">
        <v>678</v>
      </c>
      <c r="B680" s="11">
        <v>0.999</v>
      </c>
      <c r="C680" s="12">
        <f t="shared" si="88"/>
        <v>1.0458029804109037E-2</v>
      </c>
      <c r="D680" s="13">
        <f t="shared" si="94"/>
        <v>3.0956209298437511</v>
      </c>
      <c r="E680" s="16">
        <f t="shared" si="89"/>
        <v>56.672672190134023</v>
      </c>
      <c r="F680" s="11">
        <v>0.999</v>
      </c>
      <c r="G680" s="12">
        <f t="shared" si="92"/>
        <v>9.7700015275229146E-3</v>
      </c>
      <c r="H680" s="13">
        <f t="shared" si="95"/>
        <v>2.2513606762500009</v>
      </c>
      <c r="I680" s="16">
        <f t="shared" si="90"/>
        <v>38.663825124397192</v>
      </c>
      <c r="J680" s="11">
        <v>0.99750000000000005</v>
      </c>
      <c r="K680" s="12">
        <f t="shared" si="93"/>
        <v>4.8836054398318967E-3</v>
      </c>
      <c r="L680" s="13">
        <v>1</v>
      </c>
      <c r="M680" s="16">
        <f t="shared" si="91"/>
        <v>24.354335891782139</v>
      </c>
    </row>
    <row r="681" spans="1:13" x14ac:dyDescent="0.2">
      <c r="A681">
        <v>679</v>
      </c>
      <c r="B681" s="11">
        <v>0.999</v>
      </c>
      <c r="C681" s="12">
        <f t="shared" si="88"/>
        <v>1.0447571774304928E-2</v>
      </c>
      <c r="D681" s="13">
        <f t="shared" si="94"/>
        <v>3.0956209298437511</v>
      </c>
      <c r="E681" s="16">
        <f t="shared" si="89"/>
        <v>56.705013911984608</v>
      </c>
      <c r="F681" s="11">
        <v>0.999</v>
      </c>
      <c r="G681" s="12">
        <f t="shared" si="92"/>
        <v>9.7602315259953925E-3</v>
      </c>
      <c r="H681" s="13">
        <f t="shared" si="95"/>
        <v>2.2513606762500009</v>
      </c>
      <c r="I681" s="16">
        <f t="shared" si="90"/>
        <v>38.685798925845916</v>
      </c>
      <c r="J681" s="11">
        <v>0.99750000000000005</v>
      </c>
      <c r="K681" s="12">
        <f t="shared" si="93"/>
        <v>4.8713964262323169E-3</v>
      </c>
      <c r="L681" s="13">
        <v>1</v>
      </c>
      <c r="M681" s="16">
        <f t="shared" si="91"/>
        <v>24.359207288208371</v>
      </c>
    </row>
    <row r="682" spans="1:13" x14ac:dyDescent="0.2">
      <c r="A682">
        <v>680</v>
      </c>
      <c r="B682" s="11">
        <v>0.999</v>
      </c>
      <c r="C682" s="12">
        <f t="shared" si="88"/>
        <v>1.0437124202530623E-2</v>
      </c>
      <c r="D682" s="13">
        <f t="shared" si="94"/>
        <v>3.0956209298437511</v>
      </c>
      <c r="E682" s="16">
        <f t="shared" si="89"/>
        <v>56.737323292113338</v>
      </c>
      <c r="F682" s="11">
        <v>0.999</v>
      </c>
      <c r="G682" s="12">
        <f t="shared" si="92"/>
        <v>9.7504712944693969E-3</v>
      </c>
      <c r="H682" s="13">
        <f t="shared" si="95"/>
        <v>2.2513606762500009</v>
      </c>
      <c r="I682" s="16">
        <f t="shared" si="90"/>
        <v>38.707750753493187</v>
      </c>
      <c r="J682" s="11">
        <v>0.99750000000000005</v>
      </c>
      <c r="K682" s="12">
        <f t="shared" si="93"/>
        <v>4.8592179351667365E-3</v>
      </c>
      <c r="L682" s="13">
        <v>1</v>
      </c>
      <c r="M682" s="16">
        <f t="shared" si="91"/>
        <v>24.364066506143537</v>
      </c>
    </row>
    <row r="683" spans="1:13" x14ac:dyDescent="0.2">
      <c r="A683">
        <v>681</v>
      </c>
      <c r="B683" s="11">
        <v>0.999</v>
      </c>
      <c r="C683" s="12">
        <f t="shared" si="88"/>
        <v>1.0426687078328093E-2</v>
      </c>
      <c r="D683" s="13">
        <f t="shared" si="94"/>
        <v>3.0956209298437511</v>
      </c>
      <c r="E683" s="16">
        <f t="shared" si="89"/>
        <v>56.769600362861944</v>
      </c>
      <c r="F683" s="11">
        <v>0.999</v>
      </c>
      <c r="G683" s="12">
        <f t="shared" si="92"/>
        <v>9.7407208231749271E-3</v>
      </c>
      <c r="H683" s="13">
        <f t="shared" si="95"/>
        <v>2.2513606762500009</v>
      </c>
      <c r="I683" s="16">
        <f t="shared" si="90"/>
        <v>38.72968062931281</v>
      </c>
      <c r="J683" s="11">
        <v>0.99750000000000005</v>
      </c>
      <c r="K683" s="12">
        <f t="shared" si="93"/>
        <v>4.8470698903288201E-3</v>
      </c>
      <c r="L683" s="13">
        <v>1</v>
      </c>
      <c r="M683" s="16">
        <f t="shared" si="91"/>
        <v>24.368913576033865</v>
      </c>
    </row>
    <row r="684" spans="1:13" x14ac:dyDescent="0.2">
      <c r="A684">
        <v>682</v>
      </c>
      <c r="B684" s="11">
        <v>0.999</v>
      </c>
      <c r="C684" s="12">
        <f t="shared" si="88"/>
        <v>1.0416260391249765E-2</v>
      </c>
      <c r="D684" s="13">
        <f t="shared" si="94"/>
        <v>3.0956209298437511</v>
      </c>
      <c r="E684" s="16">
        <f t="shared" si="89"/>
        <v>56.801845156539798</v>
      </c>
      <c r="F684" s="11">
        <v>0.999</v>
      </c>
      <c r="G684" s="12">
        <f t="shared" si="92"/>
        <v>9.7309801023517523E-3</v>
      </c>
      <c r="H684" s="13">
        <f t="shared" si="95"/>
        <v>2.2513606762500009</v>
      </c>
      <c r="I684" s="16">
        <f t="shared" si="90"/>
        <v>38.751588575256619</v>
      </c>
      <c r="J684" s="11">
        <v>0.99750000000000005</v>
      </c>
      <c r="K684" s="12">
        <f t="shared" si="93"/>
        <v>4.8349522156029981E-3</v>
      </c>
      <c r="L684" s="13">
        <v>1</v>
      </c>
      <c r="M684" s="16">
        <f t="shared" si="91"/>
        <v>24.373748528249468</v>
      </c>
    </row>
    <row r="685" spans="1:13" x14ac:dyDescent="0.2">
      <c r="A685">
        <v>683</v>
      </c>
      <c r="B685" s="11">
        <v>0.999</v>
      </c>
      <c r="C685" s="12">
        <f t="shared" si="88"/>
        <v>1.0405844130858516E-2</v>
      </c>
      <c r="D685" s="13">
        <f t="shared" si="94"/>
        <v>3.0956209298437511</v>
      </c>
      <c r="E685" s="16">
        <f t="shared" si="89"/>
        <v>56.834057705423973</v>
      </c>
      <c r="F685" s="11">
        <v>0.999</v>
      </c>
      <c r="G685" s="12">
        <f t="shared" si="92"/>
        <v>9.7212491222494011E-3</v>
      </c>
      <c r="H685" s="13">
        <f t="shared" si="95"/>
        <v>2.2513606762500009</v>
      </c>
      <c r="I685" s="16">
        <f t="shared" si="90"/>
        <v>38.773474613254479</v>
      </c>
      <c r="J685" s="11">
        <v>0.99750000000000005</v>
      </c>
      <c r="K685" s="12">
        <f t="shared" si="93"/>
        <v>4.8228648350639907E-3</v>
      </c>
      <c r="L685" s="13">
        <v>1</v>
      </c>
      <c r="M685" s="16">
        <f t="shared" si="91"/>
        <v>24.378571393084531</v>
      </c>
    </row>
    <row r="686" spans="1:13" x14ac:dyDescent="0.2">
      <c r="A686">
        <v>684</v>
      </c>
      <c r="B686" s="11">
        <v>0.999</v>
      </c>
      <c r="C686" s="12">
        <f t="shared" si="88"/>
        <v>1.0395438286727657E-2</v>
      </c>
      <c r="D686" s="13">
        <f t="shared" si="94"/>
        <v>3.0956209298437511</v>
      </c>
      <c r="E686" s="16">
        <f t="shared" si="89"/>
        <v>56.866238041759267</v>
      </c>
      <c r="F686" s="11">
        <v>0.999</v>
      </c>
      <c r="G686" s="12">
        <f t="shared" si="92"/>
        <v>9.7115278731271515E-3</v>
      </c>
      <c r="H686" s="13">
        <f t="shared" si="95"/>
        <v>2.2513606762500009</v>
      </c>
      <c r="I686" s="16">
        <f t="shared" si="90"/>
        <v>38.795338765214346</v>
      </c>
      <c r="J686" s="11">
        <v>0.99750000000000005</v>
      </c>
      <c r="K686" s="12">
        <f t="shared" si="93"/>
        <v>4.8108076729763312E-3</v>
      </c>
      <c r="L686" s="13">
        <v>1</v>
      </c>
      <c r="M686" s="16">
        <f t="shared" si="91"/>
        <v>24.383382200757506</v>
      </c>
    </row>
    <row r="687" spans="1:13" x14ac:dyDescent="0.2">
      <c r="A687">
        <v>685</v>
      </c>
      <c r="B687" s="11">
        <v>0.999</v>
      </c>
      <c r="C687" s="12">
        <f t="shared" si="88"/>
        <v>1.0385042848440929E-2</v>
      </c>
      <c r="D687" s="13">
        <f t="shared" si="94"/>
        <v>3.0956209298437511</v>
      </c>
      <c r="E687" s="16">
        <f t="shared" si="89"/>
        <v>56.898386197758228</v>
      </c>
      <c r="F687" s="11">
        <v>0.999</v>
      </c>
      <c r="G687" s="12">
        <f t="shared" si="92"/>
        <v>9.7018163452540235E-3</v>
      </c>
      <c r="H687" s="13">
        <f t="shared" si="95"/>
        <v>2.2513606762500009</v>
      </c>
      <c r="I687" s="16">
        <f t="shared" si="90"/>
        <v>38.817181053022253</v>
      </c>
      <c r="J687" s="11">
        <v>0.99750000000000005</v>
      </c>
      <c r="K687" s="12">
        <f t="shared" si="93"/>
        <v>4.7987806537938904E-3</v>
      </c>
      <c r="L687" s="13">
        <v>1</v>
      </c>
      <c r="M687" s="16">
        <f t="shared" si="91"/>
        <v>24.388180981411299</v>
      </c>
    </row>
    <row r="688" spans="1:13" x14ac:dyDescent="0.2">
      <c r="A688">
        <v>686</v>
      </c>
      <c r="B688" s="11">
        <v>0.999</v>
      </c>
      <c r="C688" s="12">
        <f t="shared" si="88"/>
        <v>1.0374657805592487E-2</v>
      </c>
      <c r="D688" s="13">
        <f t="shared" si="94"/>
        <v>3.0956209298437511</v>
      </c>
      <c r="E688" s="16">
        <f t="shared" si="89"/>
        <v>56.930502205601186</v>
      </c>
      <c r="F688" s="11">
        <v>0.999</v>
      </c>
      <c r="G688" s="12">
        <f t="shared" si="92"/>
        <v>9.6921145289087691E-3</v>
      </c>
      <c r="H688" s="13">
        <f t="shared" si="95"/>
        <v>2.2513606762500009</v>
      </c>
      <c r="I688" s="16">
        <f t="shared" si="90"/>
        <v>38.839001498542352</v>
      </c>
      <c r="J688" s="11">
        <v>0.99750000000000005</v>
      </c>
      <c r="K688" s="12">
        <f t="shared" si="93"/>
        <v>4.7867837021594063E-3</v>
      </c>
      <c r="L688" s="13">
        <v>1</v>
      </c>
      <c r="M688" s="16">
        <f t="shared" si="91"/>
        <v>24.392967765113458</v>
      </c>
    </row>
    <row r="689" spans="1:13" x14ac:dyDescent="0.2">
      <c r="A689">
        <v>687</v>
      </c>
      <c r="B689" s="11">
        <v>0.999</v>
      </c>
      <c r="C689" s="12">
        <f t="shared" si="88"/>
        <v>1.0364283147786896E-2</v>
      </c>
      <c r="D689" s="13">
        <f t="shared" si="94"/>
        <v>3.0956209298437511</v>
      </c>
      <c r="E689" s="16">
        <f t="shared" si="89"/>
        <v>56.962586097436301</v>
      </c>
      <c r="F689" s="11">
        <v>0.999</v>
      </c>
      <c r="G689" s="12">
        <f t="shared" si="92"/>
        <v>9.6824224143798598E-3</v>
      </c>
      <c r="H689" s="13">
        <f t="shared" si="95"/>
        <v>2.2513606762500009</v>
      </c>
      <c r="I689" s="16">
        <f t="shared" si="90"/>
        <v>38.860800123616926</v>
      </c>
      <c r="J689" s="11">
        <v>0.99750000000000005</v>
      </c>
      <c r="K689" s="12">
        <f t="shared" si="93"/>
        <v>4.7748167429040077E-3</v>
      </c>
      <c r="L689" s="13">
        <v>1</v>
      </c>
      <c r="M689" s="16">
        <f t="shared" si="91"/>
        <v>24.397742581856363</v>
      </c>
    </row>
    <row r="690" spans="1:13" x14ac:dyDescent="0.2">
      <c r="A690">
        <v>688</v>
      </c>
      <c r="B690" s="11">
        <v>0.999</v>
      </c>
      <c r="C690" s="12">
        <f t="shared" si="88"/>
        <v>1.0353918864639109E-2</v>
      </c>
      <c r="D690" s="13">
        <f t="shared" si="94"/>
        <v>3.0956209298437511</v>
      </c>
      <c r="E690" s="16">
        <f t="shared" si="89"/>
        <v>56.994637905379584</v>
      </c>
      <c r="F690" s="11">
        <v>0.999</v>
      </c>
      <c r="G690" s="12">
        <f t="shared" si="92"/>
        <v>9.6727399919654799E-3</v>
      </c>
      <c r="H690" s="13">
        <f t="shared" si="95"/>
        <v>2.2513606762500009</v>
      </c>
      <c r="I690" s="16">
        <f t="shared" si="90"/>
        <v>38.882576950066429</v>
      </c>
      <c r="J690" s="11">
        <v>0.99750000000000005</v>
      </c>
      <c r="K690" s="12">
        <f t="shared" si="93"/>
        <v>4.7628797010467478E-3</v>
      </c>
      <c r="L690" s="13">
        <v>1</v>
      </c>
      <c r="M690" s="16">
        <f t="shared" si="91"/>
        <v>24.402505461557411</v>
      </c>
    </row>
    <row r="691" spans="1:13" x14ac:dyDescent="0.2">
      <c r="A691">
        <v>689</v>
      </c>
      <c r="B691" s="11">
        <v>0.999</v>
      </c>
      <c r="C691" s="12">
        <f t="shared" si="88"/>
        <v>1.034356494577447E-2</v>
      </c>
      <c r="D691" s="13">
        <f t="shared" si="94"/>
        <v>3.0956209298437511</v>
      </c>
      <c r="E691" s="16">
        <f t="shared" si="89"/>
        <v>57.026657661514925</v>
      </c>
      <c r="F691" s="11">
        <v>0.999</v>
      </c>
      <c r="G691" s="12">
        <f t="shared" si="92"/>
        <v>9.6630672519735141E-3</v>
      </c>
      <c r="H691" s="13">
        <f t="shared" si="95"/>
        <v>2.2513606762500009</v>
      </c>
      <c r="I691" s="16">
        <f t="shared" si="90"/>
        <v>38.904331999689482</v>
      </c>
      <c r="J691" s="11">
        <v>0.99750000000000005</v>
      </c>
      <c r="K691" s="12">
        <f t="shared" si="93"/>
        <v>4.7509725017941314E-3</v>
      </c>
      <c r="L691" s="13">
        <v>1</v>
      </c>
      <c r="M691" s="16">
        <f t="shared" si="91"/>
        <v>24.407256434059203</v>
      </c>
    </row>
    <row r="692" spans="1:13" x14ac:dyDescent="0.2">
      <c r="A692">
        <v>690</v>
      </c>
      <c r="B692" s="11">
        <v>0.999</v>
      </c>
      <c r="C692" s="12">
        <f t="shared" si="88"/>
        <v>1.0333221380828697E-2</v>
      </c>
      <c r="D692" s="13">
        <f t="shared" si="94"/>
        <v>3.0956209298437511</v>
      </c>
      <c r="E692" s="16">
        <f t="shared" si="89"/>
        <v>57.058645397894125</v>
      </c>
      <c r="F692" s="11">
        <v>0.999</v>
      </c>
      <c r="G692" s="12">
        <f t="shared" si="92"/>
        <v>9.653404184721541E-3</v>
      </c>
      <c r="H692" s="13">
        <f t="shared" si="95"/>
        <v>2.2513606762500009</v>
      </c>
      <c r="I692" s="16">
        <f t="shared" si="90"/>
        <v>38.926065294262912</v>
      </c>
      <c r="J692" s="11">
        <v>0.99750000000000005</v>
      </c>
      <c r="K692" s="12">
        <f t="shared" si="93"/>
        <v>4.7390950705396466E-3</v>
      </c>
      <c r="L692" s="13">
        <v>1</v>
      </c>
      <c r="M692" s="16">
        <f t="shared" si="91"/>
        <v>24.411995529129744</v>
      </c>
    </row>
    <row r="693" spans="1:13" x14ac:dyDescent="0.2">
      <c r="A693">
        <v>691</v>
      </c>
      <c r="B693" s="11">
        <v>0.999</v>
      </c>
      <c r="C693" s="12">
        <f t="shared" si="88"/>
        <v>1.0322888159447869E-2</v>
      </c>
      <c r="D693" s="13">
        <f t="shared" si="94"/>
        <v>3.0956209298437511</v>
      </c>
      <c r="E693" s="16">
        <f t="shared" si="89"/>
        <v>57.090601146536947</v>
      </c>
      <c r="F693" s="11">
        <v>0.999</v>
      </c>
      <c r="G693" s="12">
        <f t="shared" si="92"/>
        <v>9.6437507805368188E-3</v>
      </c>
      <c r="H693" s="13">
        <f t="shared" si="95"/>
        <v>2.2513606762500009</v>
      </c>
      <c r="I693" s="16">
        <f t="shared" si="90"/>
        <v>38.947776855541768</v>
      </c>
      <c r="J693" s="11">
        <v>0.99750000000000005</v>
      </c>
      <c r="K693" s="12">
        <f t="shared" si="93"/>
        <v>4.7272473328632981E-3</v>
      </c>
      <c r="L693" s="13">
        <v>1</v>
      </c>
      <c r="M693" s="16">
        <f t="shared" si="91"/>
        <v>24.416722776462606</v>
      </c>
    </row>
    <row r="694" spans="1:13" x14ac:dyDescent="0.2">
      <c r="A694">
        <v>692</v>
      </c>
      <c r="B694" s="11">
        <v>0.999</v>
      </c>
      <c r="C694" s="12">
        <f t="shared" si="88"/>
        <v>1.0312565271288422E-2</v>
      </c>
      <c r="D694" s="13">
        <f t="shared" si="94"/>
        <v>3.0956209298437511</v>
      </c>
      <c r="E694" s="16">
        <f t="shared" si="89"/>
        <v>57.122524939431131</v>
      </c>
      <c r="F694" s="11">
        <v>0.999</v>
      </c>
      <c r="G694" s="12">
        <f t="shared" si="92"/>
        <v>9.6341070297562819E-3</v>
      </c>
      <c r="H694" s="13">
        <f t="shared" si="95"/>
        <v>2.2513606762500009</v>
      </c>
      <c r="I694" s="16">
        <f t="shared" si="90"/>
        <v>38.969466705259343</v>
      </c>
      <c r="J694" s="11">
        <v>0.99750000000000005</v>
      </c>
      <c r="K694" s="12">
        <f t="shared" si="93"/>
        <v>4.7154292145311404E-3</v>
      </c>
      <c r="L694" s="13">
        <v>1</v>
      </c>
      <c r="M694" s="16">
        <f t="shared" si="91"/>
        <v>24.421438205677138</v>
      </c>
    </row>
    <row r="695" spans="1:13" x14ac:dyDescent="0.2">
      <c r="A695">
        <v>693</v>
      </c>
      <c r="B695" s="11">
        <v>0.999</v>
      </c>
      <c r="C695" s="12">
        <f t="shared" si="88"/>
        <v>1.0302252706017133E-2</v>
      </c>
      <c r="D695" s="13">
        <f t="shared" si="94"/>
        <v>3.0956209298437511</v>
      </c>
      <c r="E695" s="16">
        <f t="shared" si="89"/>
        <v>57.154416808532417</v>
      </c>
      <c r="F695" s="11">
        <v>0.999</v>
      </c>
      <c r="G695" s="12">
        <f t="shared" si="92"/>
        <v>9.6244729227265256E-3</v>
      </c>
      <c r="H695" s="13">
        <f t="shared" si="95"/>
        <v>2.2513606762500009</v>
      </c>
      <c r="I695" s="16">
        <f t="shared" si="90"/>
        <v>38.991134865127201</v>
      </c>
      <c r="J695" s="11">
        <v>0.99750000000000005</v>
      </c>
      <c r="K695" s="12">
        <f t="shared" si="93"/>
        <v>4.7036406414948124E-3</v>
      </c>
      <c r="L695" s="13">
        <v>1</v>
      </c>
      <c r="M695" s="16">
        <f t="shared" si="91"/>
        <v>24.426141846318632</v>
      </c>
    </row>
    <row r="696" spans="1:13" x14ac:dyDescent="0.2">
      <c r="A696">
        <v>694</v>
      </c>
      <c r="B696" s="11">
        <v>0.999</v>
      </c>
      <c r="C696" s="12">
        <f t="shared" si="88"/>
        <v>1.0291950453311115E-2</v>
      </c>
      <c r="D696" s="13">
        <f t="shared" si="94"/>
        <v>3.0956209298437511</v>
      </c>
      <c r="E696" s="16">
        <f t="shared" si="89"/>
        <v>57.186276785764605</v>
      </c>
      <c r="F696" s="11">
        <v>0.999</v>
      </c>
      <c r="G696" s="12">
        <f t="shared" si="92"/>
        <v>9.6148484498037989E-3</v>
      </c>
      <c r="H696" s="13">
        <f t="shared" si="95"/>
        <v>2.2513606762500009</v>
      </c>
      <c r="I696" s="16">
        <f t="shared" si="90"/>
        <v>39.012781356835191</v>
      </c>
      <c r="J696" s="11">
        <v>0.99750000000000005</v>
      </c>
      <c r="K696" s="12">
        <f t="shared" si="93"/>
        <v>4.6918815398910756E-3</v>
      </c>
      <c r="L696" s="13">
        <v>1</v>
      </c>
      <c r="M696" s="16">
        <f t="shared" si="91"/>
        <v>24.430833727858523</v>
      </c>
    </row>
    <row r="697" spans="1:13" x14ac:dyDescent="0.2">
      <c r="A697">
        <v>695</v>
      </c>
      <c r="B697" s="11">
        <v>0.999</v>
      </c>
      <c r="C697" s="12">
        <f t="shared" si="88"/>
        <v>1.0281658502857805E-2</v>
      </c>
      <c r="D697" s="13">
        <f t="shared" si="94"/>
        <v>3.0956209298437511</v>
      </c>
      <c r="E697" s="16">
        <f t="shared" si="89"/>
        <v>57.218104903019558</v>
      </c>
      <c r="F697" s="11">
        <v>0.999</v>
      </c>
      <c r="G697" s="12">
        <f t="shared" si="92"/>
        <v>9.6052336013539956E-3</v>
      </c>
      <c r="H697" s="13">
        <f t="shared" si="95"/>
        <v>2.2513606762500009</v>
      </c>
      <c r="I697" s="16">
        <f t="shared" si="90"/>
        <v>39.034406202051471</v>
      </c>
      <c r="J697" s="11">
        <v>0.99750000000000005</v>
      </c>
      <c r="K697" s="12">
        <f t="shared" si="93"/>
        <v>4.6801518360413486E-3</v>
      </c>
      <c r="L697" s="13">
        <v>1</v>
      </c>
      <c r="M697" s="16">
        <f t="shared" si="91"/>
        <v>24.435513879694565</v>
      </c>
    </row>
    <row r="698" spans="1:13" x14ac:dyDescent="0.2">
      <c r="A698">
        <v>696</v>
      </c>
      <c r="B698" s="11">
        <v>0.999</v>
      </c>
      <c r="C698" s="12">
        <f t="shared" si="88"/>
        <v>1.0271376844354948E-2</v>
      </c>
      <c r="D698" s="13">
        <f t="shared" si="94"/>
        <v>3.0956209298437511</v>
      </c>
      <c r="E698" s="16">
        <f t="shared" si="89"/>
        <v>57.249901192157253</v>
      </c>
      <c r="F698" s="11">
        <v>0.999</v>
      </c>
      <c r="G698" s="12">
        <f t="shared" si="92"/>
        <v>9.595628367752641E-3</v>
      </c>
      <c r="H698" s="13">
        <f t="shared" si="95"/>
        <v>2.2513606762500009</v>
      </c>
      <c r="I698" s="16">
        <f t="shared" si="90"/>
        <v>39.056009422422541</v>
      </c>
      <c r="J698" s="11">
        <v>0.99750000000000005</v>
      </c>
      <c r="K698" s="12">
        <f t="shared" si="93"/>
        <v>4.6684514564512454E-3</v>
      </c>
      <c r="L698" s="13">
        <v>1</v>
      </c>
      <c r="M698" s="16">
        <f t="shared" si="91"/>
        <v>24.440182331151014</v>
      </c>
    </row>
    <row r="699" spans="1:13" x14ac:dyDescent="0.2">
      <c r="A699">
        <v>697</v>
      </c>
      <c r="B699" s="11">
        <v>0.999</v>
      </c>
      <c r="C699" s="12">
        <f t="shared" si="88"/>
        <v>1.0261105467510592E-2</v>
      </c>
      <c r="D699" s="13">
        <f t="shared" si="94"/>
        <v>3.0956209298437511</v>
      </c>
      <c r="E699" s="16">
        <f t="shared" si="89"/>
        <v>57.281665685005812</v>
      </c>
      <c r="F699" s="11">
        <v>0.999</v>
      </c>
      <c r="G699" s="12">
        <f t="shared" si="92"/>
        <v>9.5860327393848879E-3</v>
      </c>
      <c r="H699" s="13">
        <f t="shared" si="95"/>
        <v>2.2513606762500009</v>
      </c>
      <c r="I699" s="16">
        <f t="shared" si="90"/>
        <v>39.077591039573235</v>
      </c>
      <c r="J699" s="11">
        <v>0.99750000000000005</v>
      </c>
      <c r="K699" s="12">
        <f t="shared" si="93"/>
        <v>4.6567803278101177E-3</v>
      </c>
      <c r="L699" s="13">
        <v>1</v>
      </c>
      <c r="M699" s="16">
        <f t="shared" si="91"/>
        <v>24.444839111478824</v>
      </c>
    </row>
    <row r="700" spans="1:13" x14ac:dyDescent="0.2">
      <c r="A700">
        <v>698</v>
      </c>
      <c r="B700" s="11">
        <v>0.999</v>
      </c>
      <c r="C700" s="12">
        <f t="shared" si="88"/>
        <v>1.0250844362043082E-2</v>
      </c>
      <c r="D700" s="13">
        <f t="shared" si="94"/>
        <v>3.0956209298437511</v>
      </c>
      <c r="E700" s="16">
        <f t="shared" si="89"/>
        <v>57.313398413361526</v>
      </c>
      <c r="F700" s="11">
        <v>0.999</v>
      </c>
      <c r="G700" s="12">
        <f t="shared" si="92"/>
        <v>9.5764467066455031E-3</v>
      </c>
      <c r="H700" s="13">
        <f t="shared" si="95"/>
        <v>2.2513606762500009</v>
      </c>
      <c r="I700" s="16">
        <f t="shared" si="90"/>
        <v>39.099151075106782</v>
      </c>
      <c r="J700" s="11">
        <v>0.99750000000000005</v>
      </c>
      <c r="K700" s="12">
        <f t="shared" si="93"/>
        <v>4.6451383769905924E-3</v>
      </c>
      <c r="L700" s="13">
        <v>1</v>
      </c>
      <c r="M700" s="16">
        <f t="shared" si="91"/>
        <v>24.449484249855814</v>
      </c>
    </row>
    <row r="701" spans="1:13" x14ac:dyDescent="0.2">
      <c r="A701">
        <v>699</v>
      </c>
      <c r="B701" s="11">
        <v>0.999</v>
      </c>
      <c r="C701" s="12">
        <f t="shared" si="88"/>
        <v>1.0240593517681038E-2</v>
      </c>
      <c r="D701" s="13">
        <f t="shared" si="94"/>
        <v>3.0956209298437511</v>
      </c>
      <c r="E701" s="16">
        <f t="shared" si="89"/>
        <v>57.345099408988879</v>
      </c>
      <c r="F701" s="11">
        <v>0.999</v>
      </c>
      <c r="G701" s="12">
        <f t="shared" si="92"/>
        <v>9.5668702599388568E-3</v>
      </c>
      <c r="H701" s="13">
        <f t="shared" si="95"/>
        <v>2.2513606762500009</v>
      </c>
      <c r="I701" s="16">
        <f t="shared" si="90"/>
        <v>39.120689550604794</v>
      </c>
      <c r="J701" s="11">
        <v>0.99750000000000005</v>
      </c>
      <c r="K701" s="12">
        <f t="shared" si="93"/>
        <v>4.6335255310481164E-3</v>
      </c>
      <c r="L701" s="13">
        <v>1</v>
      </c>
      <c r="M701" s="16">
        <f t="shared" si="91"/>
        <v>24.454117775386862</v>
      </c>
    </row>
    <row r="702" spans="1:13" x14ac:dyDescent="0.2">
      <c r="A702">
        <v>700</v>
      </c>
      <c r="B702" s="11">
        <v>0.999</v>
      </c>
      <c r="C702" s="12">
        <f t="shared" si="88"/>
        <v>1.0230352924163357E-2</v>
      </c>
      <c r="D702" s="13">
        <f t="shared" si="94"/>
        <v>3.0956209298437511</v>
      </c>
      <c r="E702" s="16">
        <f t="shared" si="89"/>
        <v>57.376768703620606</v>
      </c>
      <c r="F702" s="11">
        <v>0.999</v>
      </c>
      <c r="G702" s="12">
        <f t="shared" si="92"/>
        <v>9.5573033896789172E-3</v>
      </c>
      <c r="H702" s="13">
        <f t="shared" si="95"/>
        <v>2.2513606762500009</v>
      </c>
      <c r="I702" s="16">
        <f t="shared" si="90"/>
        <v>39.142206487627305</v>
      </c>
      <c r="J702" s="11">
        <v>0.99750000000000005</v>
      </c>
      <c r="K702" s="12">
        <f t="shared" si="93"/>
        <v>4.6219417172204966E-3</v>
      </c>
      <c r="L702" s="13">
        <v>1</v>
      </c>
      <c r="M702" s="16">
        <f t="shared" si="91"/>
        <v>24.458739717104084</v>
      </c>
    </row>
    <row r="703" spans="1:13" x14ac:dyDescent="0.2">
      <c r="A703">
        <v>701</v>
      </c>
      <c r="B703" s="11">
        <v>0.999</v>
      </c>
      <c r="C703" s="12">
        <f t="shared" si="88"/>
        <v>1.0220122571239193E-2</v>
      </c>
      <c r="D703" s="13">
        <f t="shared" si="94"/>
        <v>3.0956209298437511</v>
      </c>
      <c r="E703" s="16">
        <f t="shared" si="89"/>
        <v>57.408406328957703</v>
      </c>
      <c r="F703" s="11">
        <v>0.999</v>
      </c>
      <c r="G703" s="12">
        <f t="shared" si="92"/>
        <v>9.547746086289239E-3</v>
      </c>
      <c r="H703" s="13">
        <f t="shared" si="95"/>
        <v>2.2513606762500009</v>
      </c>
      <c r="I703" s="16">
        <f t="shared" si="90"/>
        <v>39.163701907712799</v>
      </c>
      <c r="J703" s="11">
        <v>0.99750000000000005</v>
      </c>
      <c r="K703" s="12">
        <f t="shared" si="93"/>
        <v>4.6103868629274458E-3</v>
      </c>
      <c r="L703" s="13">
        <v>1</v>
      </c>
      <c r="M703" s="16">
        <f t="shared" si="91"/>
        <v>24.463350103967013</v>
      </c>
    </row>
    <row r="704" spans="1:13" x14ac:dyDescent="0.2">
      <c r="A704">
        <v>702</v>
      </c>
      <c r="B704" s="11">
        <v>0.999</v>
      </c>
      <c r="C704" s="12">
        <f t="shared" si="88"/>
        <v>1.0209902448667953E-2</v>
      </c>
      <c r="D704" s="13">
        <f t="shared" si="94"/>
        <v>3.0956209298437511</v>
      </c>
      <c r="E704" s="16">
        <f t="shared" si="89"/>
        <v>57.44001231666946</v>
      </c>
      <c r="F704" s="11">
        <v>0.999</v>
      </c>
      <c r="G704" s="12">
        <f t="shared" si="92"/>
        <v>9.5381983402029503E-3</v>
      </c>
      <c r="H704" s="13">
        <f t="shared" si="95"/>
        <v>2.2513606762500009</v>
      </c>
      <c r="I704" s="16">
        <f t="shared" si="90"/>
        <v>39.185175832378206</v>
      </c>
      <c r="J704" s="11">
        <v>0.99750000000000005</v>
      </c>
      <c r="K704" s="12">
        <f t="shared" si="93"/>
        <v>4.5988608957701271E-3</v>
      </c>
      <c r="L704" s="13">
        <v>1</v>
      </c>
      <c r="M704" s="16">
        <f t="shared" si="91"/>
        <v>24.467948964862781</v>
      </c>
    </row>
    <row r="705" spans="1:13" x14ac:dyDescent="0.2">
      <c r="A705">
        <v>703</v>
      </c>
      <c r="B705" s="11">
        <v>0.999</v>
      </c>
      <c r="C705" s="12">
        <f t="shared" si="88"/>
        <v>1.0199692546219285E-2</v>
      </c>
      <c r="D705" s="13">
        <f t="shared" si="94"/>
        <v>3.0956209298437511</v>
      </c>
      <c r="E705" s="16">
        <f t="shared" si="89"/>
        <v>57.471586698393509</v>
      </c>
      <c r="F705" s="11">
        <v>0.999</v>
      </c>
      <c r="G705" s="12">
        <f t="shared" si="92"/>
        <v>9.5286601418627468E-3</v>
      </c>
      <c r="H705" s="13">
        <f t="shared" si="95"/>
        <v>2.2513606762500009</v>
      </c>
      <c r="I705" s="16">
        <f t="shared" si="90"/>
        <v>39.206628283118945</v>
      </c>
      <c r="J705" s="11">
        <v>0.99750000000000005</v>
      </c>
      <c r="K705" s="12">
        <f t="shared" si="93"/>
        <v>4.587363743530702E-3</v>
      </c>
      <c r="L705" s="13">
        <v>1</v>
      </c>
      <c r="M705" s="16">
        <f t="shared" si="91"/>
        <v>24.472536328606314</v>
      </c>
    </row>
    <row r="706" spans="1:13" x14ac:dyDescent="0.2">
      <c r="A706">
        <v>704</v>
      </c>
      <c r="B706" s="11">
        <v>0.999</v>
      </c>
      <c r="C706" s="12">
        <f t="shared" si="88"/>
        <v>1.0189492853673066E-2</v>
      </c>
      <c r="D706" s="13">
        <f t="shared" si="94"/>
        <v>3.0956209298437511</v>
      </c>
      <c r="E706" s="16">
        <f t="shared" si="89"/>
        <v>57.503129505735835</v>
      </c>
      <c r="F706" s="11">
        <v>0.999</v>
      </c>
      <c r="G706" s="12">
        <f t="shared" si="92"/>
        <v>9.5191314817208838E-3</v>
      </c>
      <c r="H706" s="13">
        <f t="shared" si="95"/>
        <v>2.2513606762500009</v>
      </c>
      <c r="I706" s="16">
        <f t="shared" si="90"/>
        <v>39.228059281408946</v>
      </c>
      <c r="J706" s="11">
        <v>0.99750000000000005</v>
      </c>
      <c r="K706" s="12">
        <f t="shared" si="93"/>
        <v>4.575895334171875E-3</v>
      </c>
      <c r="L706" s="13">
        <v>1</v>
      </c>
      <c r="M706" s="16">
        <f t="shared" si="91"/>
        <v>24.477112223940484</v>
      </c>
    </row>
    <row r="707" spans="1:13" x14ac:dyDescent="0.2">
      <c r="A707">
        <v>705</v>
      </c>
      <c r="B707" s="11">
        <v>0.999</v>
      </c>
      <c r="C707" s="12">
        <f t="shared" si="88"/>
        <v>1.0179303360819392E-2</v>
      </c>
      <c r="D707" s="13">
        <f t="shared" si="94"/>
        <v>3.0956209298437511</v>
      </c>
      <c r="E707" s="16">
        <f t="shared" si="89"/>
        <v>57.534640770270819</v>
      </c>
      <c r="F707" s="11">
        <v>0.999</v>
      </c>
      <c r="G707" s="12">
        <f t="shared" si="92"/>
        <v>9.5096123502391629E-3</v>
      </c>
      <c r="H707" s="13">
        <f t="shared" si="95"/>
        <v>2.2513606762500009</v>
      </c>
      <c r="I707" s="16">
        <f t="shared" si="90"/>
        <v>39.249468848700658</v>
      </c>
      <c r="J707" s="11">
        <v>0.99750000000000005</v>
      </c>
      <c r="K707" s="12">
        <f t="shared" si="93"/>
        <v>4.5644555958364455E-3</v>
      </c>
      <c r="L707" s="13">
        <v>1</v>
      </c>
      <c r="M707" s="16">
        <f t="shared" si="91"/>
        <v>24.481676679536321</v>
      </c>
    </row>
    <row r="708" spans="1:13" x14ac:dyDescent="0.2">
      <c r="A708">
        <v>706</v>
      </c>
      <c r="B708" s="11">
        <v>0.999</v>
      </c>
      <c r="C708" s="12">
        <f t="shared" si="88"/>
        <v>1.0169124057458572E-2</v>
      </c>
      <c r="D708" s="13">
        <f t="shared" si="94"/>
        <v>3.0956209298437511</v>
      </c>
      <c r="E708" s="16">
        <f t="shared" si="89"/>
        <v>57.566120523541265</v>
      </c>
      <c r="F708" s="11">
        <v>0.999</v>
      </c>
      <c r="G708" s="12">
        <f t="shared" si="92"/>
        <v>9.5001027378889234E-3</v>
      </c>
      <c r="H708" s="13">
        <f t="shared" si="95"/>
        <v>2.2513606762500009</v>
      </c>
      <c r="I708" s="16">
        <f t="shared" si="90"/>
        <v>39.270857006425075</v>
      </c>
      <c r="J708" s="11">
        <v>0.99750000000000005</v>
      </c>
      <c r="K708" s="12">
        <f t="shared" si="93"/>
        <v>4.5530444568468546E-3</v>
      </c>
      <c r="L708" s="13">
        <v>1</v>
      </c>
      <c r="M708" s="16">
        <f t="shared" si="91"/>
        <v>24.486229723993169</v>
      </c>
    </row>
    <row r="709" spans="1:13" x14ac:dyDescent="0.2">
      <c r="A709">
        <v>707</v>
      </c>
      <c r="B709" s="11">
        <v>0.999</v>
      </c>
      <c r="C709" s="12">
        <f t="shared" ref="C709:C732" si="96">B709*C708</f>
        <v>1.0158954933401115E-2</v>
      </c>
      <c r="D709" s="13">
        <f t="shared" si="94"/>
        <v>3.0956209298437511</v>
      </c>
      <c r="E709" s="16">
        <f t="shared" ref="E709:E732" si="97">C709*D709+E708</f>
        <v>57.597568797058443</v>
      </c>
      <c r="F709" s="11">
        <v>0.999</v>
      </c>
      <c r="G709" s="12">
        <f t="shared" si="92"/>
        <v>9.490602635151035E-3</v>
      </c>
      <c r="H709" s="13">
        <f t="shared" si="95"/>
        <v>2.2513606762500009</v>
      </c>
      <c r="I709" s="16">
        <f t="shared" ref="I709:I732" si="98">G709*H709+I708</f>
        <v>39.292223775991772</v>
      </c>
      <c r="J709" s="11">
        <v>0.99750000000000005</v>
      </c>
      <c r="K709" s="12">
        <f t="shared" si="93"/>
        <v>4.5416618457047378E-3</v>
      </c>
      <c r="L709" s="13">
        <v>1</v>
      </c>
      <c r="M709" s="16">
        <f t="shared" ref="M709:M732" si="99">K709*L709+M708</f>
        <v>24.490771385838872</v>
      </c>
    </row>
    <row r="710" spans="1:13" x14ac:dyDescent="0.2">
      <c r="A710">
        <v>708</v>
      </c>
      <c r="B710" s="11">
        <v>0.999</v>
      </c>
      <c r="C710" s="12">
        <f t="shared" si="96"/>
        <v>1.0148795978467713E-2</v>
      </c>
      <c r="D710" s="13">
        <f t="shared" si="94"/>
        <v>3.0956209298437511</v>
      </c>
      <c r="E710" s="16">
        <f t="shared" si="97"/>
        <v>57.628985622302103</v>
      </c>
      <c r="F710" s="11">
        <v>0.999</v>
      </c>
      <c r="G710" s="12">
        <f t="shared" si="92"/>
        <v>9.481112032515884E-3</v>
      </c>
      <c r="H710" s="13">
        <f t="shared" si="95"/>
        <v>2.2513606762500009</v>
      </c>
      <c r="I710" s="16">
        <f t="shared" si="98"/>
        <v>39.313569178788896</v>
      </c>
      <c r="J710" s="11">
        <v>0.99750000000000005</v>
      </c>
      <c r="K710" s="12">
        <f t="shared" si="93"/>
        <v>4.5303076910904764E-3</v>
      </c>
      <c r="L710" s="13">
        <v>1</v>
      </c>
      <c r="M710" s="16">
        <f t="shared" si="99"/>
        <v>24.495301693529964</v>
      </c>
    </row>
    <row r="711" spans="1:13" x14ac:dyDescent="0.2">
      <c r="A711">
        <v>709</v>
      </c>
      <c r="B711" s="11">
        <v>0.999</v>
      </c>
      <c r="C711" s="12">
        <f t="shared" si="96"/>
        <v>1.0138647182489247E-2</v>
      </c>
      <c r="D711" s="13">
        <f t="shared" si="94"/>
        <v>3.0956209298437511</v>
      </c>
      <c r="E711" s="16">
        <f t="shared" si="97"/>
        <v>57.660371030720519</v>
      </c>
      <c r="F711" s="11">
        <v>0.999</v>
      </c>
      <c r="G711" s="12">
        <f t="shared" si="92"/>
        <v>9.4716309204833683E-3</v>
      </c>
      <c r="H711" s="13">
        <f t="shared" si="95"/>
        <v>2.2513606762500009</v>
      </c>
      <c r="I711" s="16">
        <f t="shared" si="98"/>
        <v>39.334893236183227</v>
      </c>
      <c r="J711" s="11">
        <v>0.99750000000000005</v>
      </c>
      <c r="K711" s="12">
        <f t="shared" si="93"/>
        <v>4.5189819218627502E-3</v>
      </c>
      <c r="L711" s="13">
        <v>1</v>
      </c>
      <c r="M711" s="16">
        <f t="shared" si="99"/>
        <v>24.499820675451826</v>
      </c>
    </row>
    <row r="712" spans="1:13" x14ac:dyDescent="0.2">
      <c r="A712">
        <v>710</v>
      </c>
      <c r="B712" s="11">
        <v>0.999</v>
      </c>
      <c r="C712" s="12">
        <f t="shared" si="96"/>
        <v>1.0128508535306757E-2</v>
      </c>
      <c r="D712" s="13">
        <f t="shared" si="94"/>
        <v>3.0956209298437511</v>
      </c>
      <c r="E712" s="16">
        <f t="shared" si="97"/>
        <v>57.691725053730515</v>
      </c>
      <c r="F712" s="11">
        <v>0.999</v>
      </c>
      <c r="G712" s="12">
        <f t="shared" si="92"/>
        <v>9.4621592895628853E-3</v>
      </c>
      <c r="H712" s="13">
        <f t="shared" si="95"/>
        <v>2.2513606762500009</v>
      </c>
      <c r="I712" s="16">
        <f t="shared" si="98"/>
        <v>39.356195969520165</v>
      </c>
      <c r="J712" s="11">
        <v>0.99750000000000005</v>
      </c>
      <c r="K712" s="12">
        <f t="shared" si="93"/>
        <v>4.5076844670580932E-3</v>
      </c>
      <c r="L712" s="13">
        <v>1</v>
      </c>
      <c r="M712" s="16">
        <f t="shared" si="99"/>
        <v>24.504328359918883</v>
      </c>
    </row>
    <row r="713" spans="1:13" x14ac:dyDescent="0.2">
      <c r="A713">
        <v>711</v>
      </c>
      <c r="B713" s="11">
        <v>0.999</v>
      </c>
      <c r="C713" s="12">
        <f t="shared" si="96"/>
        <v>1.0118380026771449E-2</v>
      </c>
      <c r="D713" s="13">
        <f t="shared" si="94"/>
        <v>3.0956209298437511</v>
      </c>
      <c r="E713" s="16">
        <f t="shared" si="97"/>
        <v>57.723047722717503</v>
      </c>
      <c r="F713" s="11">
        <v>0.999</v>
      </c>
      <c r="G713" s="12">
        <f t="shared" si="92"/>
        <v>9.4526971302733229E-3</v>
      </c>
      <c r="H713" s="13">
        <f t="shared" si="95"/>
        <v>2.2513606762500009</v>
      </c>
      <c r="I713" s="16">
        <f t="shared" si="98"/>
        <v>39.377477400123766</v>
      </c>
      <c r="J713" s="11">
        <v>0.99750000000000005</v>
      </c>
      <c r="K713" s="12">
        <f t="shared" si="93"/>
        <v>4.4964152558904479E-3</v>
      </c>
      <c r="L713" s="13">
        <v>1</v>
      </c>
      <c r="M713" s="16">
        <f t="shared" si="99"/>
        <v>24.508824775174773</v>
      </c>
    </row>
    <row r="714" spans="1:13" x14ac:dyDescent="0.2">
      <c r="A714">
        <v>712</v>
      </c>
      <c r="B714" s="11">
        <v>0.999</v>
      </c>
      <c r="C714" s="12">
        <f t="shared" si="96"/>
        <v>1.0108261646744677E-2</v>
      </c>
      <c r="D714" s="13">
        <f t="shared" si="94"/>
        <v>3.0956209298437511</v>
      </c>
      <c r="E714" s="16">
        <f t="shared" si="97"/>
        <v>57.754339069035503</v>
      </c>
      <c r="F714" s="11">
        <v>0.999</v>
      </c>
      <c r="G714" s="12">
        <f t="shared" si="92"/>
        <v>9.4432444331430491E-3</v>
      </c>
      <c r="H714" s="13">
        <f t="shared" si="95"/>
        <v>2.2513606762500009</v>
      </c>
      <c r="I714" s="16">
        <f t="shared" si="98"/>
        <v>39.398737549296762</v>
      </c>
      <c r="J714" s="11">
        <v>0.99750000000000005</v>
      </c>
      <c r="K714" s="12">
        <f t="shared" si="93"/>
        <v>4.4851742177507217E-3</v>
      </c>
      <c r="L714" s="13">
        <v>1</v>
      </c>
      <c r="M714" s="16">
        <f t="shared" si="99"/>
        <v>24.513309949392525</v>
      </c>
    </row>
    <row r="715" spans="1:13" x14ac:dyDescent="0.2">
      <c r="A715">
        <v>713</v>
      </c>
      <c r="B715" s="11">
        <v>0.999</v>
      </c>
      <c r="C715" s="12">
        <f t="shared" si="96"/>
        <v>1.0098153385097933E-2</v>
      </c>
      <c r="D715" s="13">
        <f t="shared" si="94"/>
        <v>3.0956209298437511</v>
      </c>
      <c r="E715" s="16">
        <f t="shared" si="97"/>
        <v>57.785599124007184</v>
      </c>
      <c r="F715" s="11">
        <v>0.999</v>
      </c>
      <c r="G715" s="12">
        <f t="shared" si="92"/>
        <v>9.4338011887099057E-3</v>
      </c>
      <c r="H715" s="13">
        <f t="shared" si="95"/>
        <v>2.2513606762500009</v>
      </c>
      <c r="I715" s="16">
        <f t="shared" si="98"/>
        <v>39.419976438320582</v>
      </c>
      <c r="J715" s="11">
        <v>0.99750000000000005</v>
      </c>
      <c r="K715" s="12">
        <f t="shared" si="93"/>
        <v>4.4739612822063454E-3</v>
      </c>
      <c r="L715" s="13">
        <v>1</v>
      </c>
      <c r="M715" s="16">
        <f t="shared" si="99"/>
        <v>24.51778391067473</v>
      </c>
    </row>
    <row r="716" spans="1:13" x14ac:dyDescent="0.2">
      <c r="A716">
        <v>714</v>
      </c>
      <c r="B716" s="11">
        <v>0.999</v>
      </c>
      <c r="C716" s="12">
        <f t="shared" si="96"/>
        <v>1.0088055231712835E-2</v>
      </c>
      <c r="D716" s="13">
        <f t="shared" si="94"/>
        <v>3.0956209298437511</v>
      </c>
      <c r="E716" s="16">
        <f t="shared" si="97"/>
        <v>57.816827918923892</v>
      </c>
      <c r="F716" s="11">
        <v>0.999</v>
      </c>
      <c r="G716" s="12">
        <f t="shared" si="92"/>
        <v>9.4243673875211952E-3</v>
      </c>
      <c r="H716" s="13">
        <f t="shared" si="95"/>
        <v>2.2513606762500009</v>
      </c>
      <c r="I716" s="16">
        <f t="shared" si="98"/>
        <v>39.441194088455383</v>
      </c>
      <c r="J716" s="11">
        <v>0.99750000000000005</v>
      </c>
      <c r="K716" s="12">
        <f t="shared" si="93"/>
        <v>4.4627763790008297E-3</v>
      </c>
      <c r="L716" s="13">
        <v>1</v>
      </c>
      <c r="M716" s="16">
        <f t="shared" si="99"/>
        <v>24.52224668705373</v>
      </c>
    </row>
    <row r="717" spans="1:13" x14ac:dyDescent="0.2">
      <c r="A717">
        <v>715</v>
      </c>
      <c r="B717" s="11">
        <v>0.999</v>
      </c>
      <c r="C717" s="12">
        <f t="shared" si="96"/>
        <v>1.0077967176481122E-2</v>
      </c>
      <c r="D717" s="13">
        <f t="shared" si="94"/>
        <v>3.0956209298437511</v>
      </c>
      <c r="E717" s="16">
        <f t="shared" si="97"/>
        <v>57.848025485045682</v>
      </c>
      <c r="F717" s="11">
        <v>0.999</v>
      </c>
      <c r="G717" s="12">
        <f t="shared" si="92"/>
        <v>9.4149430201336745E-3</v>
      </c>
      <c r="H717" s="13">
        <f t="shared" si="95"/>
        <v>2.2513606762500009</v>
      </c>
      <c r="I717" s="16">
        <f t="shared" si="98"/>
        <v>39.462390520940048</v>
      </c>
      <c r="J717" s="11">
        <v>0.99750000000000005</v>
      </c>
      <c r="K717" s="12">
        <f t="shared" si="93"/>
        <v>4.4516194380533275E-3</v>
      </c>
      <c r="L717" s="13">
        <v>1</v>
      </c>
      <c r="M717" s="16">
        <f t="shared" si="99"/>
        <v>24.526698306491785</v>
      </c>
    </row>
    <row r="718" spans="1:13" x14ac:dyDescent="0.2">
      <c r="A718">
        <v>716</v>
      </c>
      <c r="B718" s="11">
        <v>0.999</v>
      </c>
      <c r="C718" s="12">
        <f t="shared" si="96"/>
        <v>1.006788920930464E-2</v>
      </c>
      <c r="D718" s="13">
        <f t="shared" si="94"/>
        <v>3.0956209298437511</v>
      </c>
      <c r="E718" s="16">
        <f t="shared" si="97"/>
        <v>57.879191853601355</v>
      </c>
      <c r="F718" s="11">
        <v>0.999</v>
      </c>
      <c r="G718" s="12">
        <f t="shared" si="92"/>
        <v>9.4055280771135411E-3</v>
      </c>
      <c r="H718" s="13">
        <f t="shared" si="95"/>
        <v>2.2513606762500009</v>
      </c>
      <c r="I718" s="16">
        <f t="shared" si="98"/>
        <v>39.483565756992228</v>
      </c>
      <c r="J718" s="11">
        <v>0.99750000000000005</v>
      </c>
      <c r="K718" s="12">
        <f t="shared" si="93"/>
        <v>4.4404903894581941E-3</v>
      </c>
      <c r="L718" s="13">
        <v>1</v>
      </c>
      <c r="M718" s="16">
        <f t="shared" si="99"/>
        <v>24.531138796881244</v>
      </c>
    </row>
    <row r="719" spans="1:13" x14ac:dyDescent="0.2">
      <c r="A719">
        <v>717</v>
      </c>
      <c r="B719" s="11">
        <v>0.999</v>
      </c>
      <c r="C719" s="12">
        <f t="shared" si="96"/>
        <v>1.0057821320095335E-2</v>
      </c>
      <c r="D719" s="13">
        <f t="shared" si="94"/>
        <v>3.0956209298437511</v>
      </c>
      <c r="E719" s="16">
        <f t="shared" si="97"/>
        <v>57.910327055788471</v>
      </c>
      <c r="F719" s="11">
        <v>0.999</v>
      </c>
      <c r="G719" s="12">
        <f t="shared" si="92"/>
        <v>9.3961225490364272E-3</v>
      </c>
      <c r="H719" s="13">
        <f t="shared" si="95"/>
        <v>2.2513606762500009</v>
      </c>
      <c r="I719" s="16">
        <f t="shared" si="98"/>
        <v>39.504719817808358</v>
      </c>
      <c r="J719" s="11">
        <v>0.99750000000000005</v>
      </c>
      <c r="K719" s="12">
        <f t="shared" si="93"/>
        <v>4.4293891634845485E-3</v>
      </c>
      <c r="L719" s="13">
        <v>1</v>
      </c>
      <c r="M719" s="16">
        <f t="shared" si="99"/>
        <v>24.535568186044728</v>
      </c>
    </row>
    <row r="720" spans="1:13" x14ac:dyDescent="0.2">
      <c r="A720">
        <v>718</v>
      </c>
      <c r="B720" s="11">
        <v>0.999</v>
      </c>
      <c r="C720" s="12">
        <f t="shared" si="96"/>
        <v>1.0047763498775239E-2</v>
      </c>
      <c r="D720" s="13">
        <f t="shared" si="94"/>
        <v>3.0956209298437511</v>
      </c>
      <c r="E720" s="16">
        <f t="shared" si="97"/>
        <v>57.941431122773402</v>
      </c>
      <c r="F720" s="11">
        <v>0.999</v>
      </c>
      <c r="G720" s="12">
        <f t="shared" si="92"/>
        <v>9.3867264264873903E-3</v>
      </c>
      <c r="H720" s="13">
        <f t="shared" si="95"/>
        <v>2.2513606762500009</v>
      </c>
      <c r="I720" s="16">
        <f t="shared" si="98"/>
        <v>39.52585272456367</v>
      </c>
      <c r="J720" s="11">
        <v>0.99750000000000005</v>
      </c>
      <c r="K720" s="12">
        <f t="shared" si="93"/>
        <v>4.4183156905758377E-3</v>
      </c>
      <c r="L720" s="13">
        <v>1</v>
      </c>
      <c r="M720" s="16">
        <f t="shared" si="99"/>
        <v>24.539986501735303</v>
      </c>
    </row>
    <row r="721" spans="1:13" x14ac:dyDescent="0.2">
      <c r="A721">
        <v>719</v>
      </c>
      <c r="B721" s="11">
        <v>0.999</v>
      </c>
      <c r="C721" s="12">
        <f t="shared" si="96"/>
        <v>1.0037715735276464E-2</v>
      </c>
      <c r="D721" s="13">
        <f t="shared" si="94"/>
        <v>3.0956209298437511</v>
      </c>
      <c r="E721" s="16">
        <f t="shared" si="97"/>
        <v>57.972504085691348</v>
      </c>
      <c r="F721" s="11">
        <v>0.999</v>
      </c>
      <c r="G721" s="12">
        <f t="shared" si="92"/>
        <v>9.3773397000609035E-3</v>
      </c>
      <c r="H721" s="13">
        <f t="shared" si="95"/>
        <v>2.2513606762500009</v>
      </c>
      <c r="I721" s="16">
        <f t="shared" si="98"/>
        <v>39.546964498412223</v>
      </c>
      <c r="J721" s="11">
        <v>0.99750000000000005</v>
      </c>
      <c r="K721" s="12">
        <f t="shared" si="93"/>
        <v>4.407269901349398E-3</v>
      </c>
      <c r="L721" s="13">
        <v>1</v>
      </c>
      <c r="M721" s="16">
        <f t="shared" si="99"/>
        <v>24.544393771636653</v>
      </c>
    </row>
    <row r="722" spans="1:13" x14ac:dyDescent="0.2">
      <c r="A722">
        <v>720</v>
      </c>
      <c r="B722" s="11">
        <v>0.999</v>
      </c>
      <c r="C722" s="12">
        <f t="shared" si="96"/>
        <v>1.0027678019541188E-2</v>
      </c>
      <c r="D722" s="13">
        <f t="shared" si="94"/>
        <v>3.0956209298437511</v>
      </c>
      <c r="E722" s="16">
        <f t="shared" si="97"/>
        <v>58.003545975646375</v>
      </c>
      <c r="F722" s="11">
        <v>0.999</v>
      </c>
      <c r="G722" s="12">
        <f t="shared" si="92"/>
        <v>9.3679623603608424E-3</v>
      </c>
      <c r="H722" s="13">
        <f t="shared" si="95"/>
        <v>2.2513606762500009</v>
      </c>
      <c r="I722" s="16">
        <f t="shared" si="98"/>
        <v>39.568055160486928</v>
      </c>
      <c r="J722" s="11">
        <v>0.99750000000000005</v>
      </c>
      <c r="K722" s="12">
        <f t="shared" si="93"/>
        <v>4.396251726596025E-3</v>
      </c>
      <c r="L722" s="13">
        <v>1</v>
      </c>
      <c r="M722" s="16">
        <f t="shared" si="99"/>
        <v>24.548790023363249</v>
      </c>
    </row>
    <row r="723" spans="1:13" x14ac:dyDescent="0.2">
      <c r="A723">
        <v>721</v>
      </c>
      <c r="B723" s="11">
        <v>0.999</v>
      </c>
      <c r="C723" s="12">
        <f t="shared" si="96"/>
        <v>1.0017650341521647E-2</v>
      </c>
      <c r="D723" s="13">
        <f>D722*1.05</f>
        <v>3.2504019763359389</v>
      </c>
      <c r="E723" s="16">
        <f t="shared" si="97"/>
        <v>58.036107366114699</v>
      </c>
      <c r="F723" s="11">
        <v>0.999</v>
      </c>
      <c r="G723" s="12">
        <f t="shared" si="92"/>
        <v>9.3585943980004811E-3</v>
      </c>
      <c r="H723" s="13">
        <f>H722*1.05</f>
        <v>2.3639287100625013</v>
      </c>
      <c r="I723" s="16">
        <f t="shared" si="98"/>
        <v>39.590178210470192</v>
      </c>
      <c r="J723" s="11">
        <v>0.99750000000000005</v>
      </c>
      <c r="K723" s="12">
        <f t="shared" si="93"/>
        <v>4.3852610972795348E-3</v>
      </c>
      <c r="L723" s="13">
        <v>1</v>
      </c>
      <c r="M723" s="16">
        <f t="shared" si="99"/>
        <v>24.553175284460529</v>
      </c>
    </row>
    <row r="724" spans="1:13" x14ac:dyDescent="0.2">
      <c r="A724">
        <v>722</v>
      </c>
      <c r="B724" s="11">
        <v>0.999</v>
      </c>
      <c r="C724" s="12">
        <f t="shared" si="96"/>
        <v>1.0007632691180126E-2</v>
      </c>
      <c r="D724" s="13">
        <f t="shared" si="94"/>
        <v>3.2504019763359389</v>
      </c>
      <c r="E724" s="16">
        <f t="shared" si="97"/>
        <v>58.068636195192553</v>
      </c>
      <c r="F724" s="11">
        <v>0.999</v>
      </c>
      <c r="G724" s="12">
        <f t="shared" si="92"/>
        <v>9.3492358036024806E-3</v>
      </c>
      <c r="H724" s="13">
        <f t="shared" si="95"/>
        <v>2.3639287100625013</v>
      </c>
      <c r="I724" s="16">
        <f t="shared" si="98"/>
        <v>39.612279137403469</v>
      </c>
      <c r="J724" s="11">
        <v>0.99750000000000005</v>
      </c>
      <c r="K724" s="12">
        <f t="shared" si="93"/>
        <v>4.3742979445363364E-3</v>
      </c>
      <c r="L724" s="13">
        <v>1</v>
      </c>
      <c r="M724" s="16">
        <f t="shared" si="99"/>
        <v>24.557549582405066</v>
      </c>
    </row>
    <row r="725" spans="1:13" x14ac:dyDescent="0.2">
      <c r="A725">
        <v>723</v>
      </c>
      <c r="B725" s="11">
        <v>0.999</v>
      </c>
      <c r="C725" s="12">
        <f t="shared" si="96"/>
        <v>9.9976250584889459E-3</v>
      </c>
      <c r="D725" s="13">
        <f t="shared" si="94"/>
        <v>3.2504019763359389</v>
      </c>
      <c r="E725" s="16">
        <f t="shared" si="97"/>
        <v>58.101132495441334</v>
      </c>
      <c r="F725" s="11">
        <v>0.999</v>
      </c>
      <c r="G725" s="12">
        <f t="shared" si="92"/>
        <v>9.3398865677988777E-3</v>
      </c>
      <c r="H725" s="13">
        <f t="shared" si="95"/>
        <v>2.3639287100625013</v>
      </c>
      <c r="I725" s="16">
        <f t="shared" si="98"/>
        <v>39.634357963409819</v>
      </c>
      <c r="J725" s="11">
        <v>0.99750000000000005</v>
      </c>
      <c r="K725" s="12">
        <f t="shared" si="93"/>
        <v>4.3633621996749961E-3</v>
      </c>
      <c r="L725" s="13">
        <v>1</v>
      </c>
      <c r="M725" s="16">
        <f t="shared" si="99"/>
        <v>24.561912944604742</v>
      </c>
    </row>
    <row r="726" spans="1:13" x14ac:dyDescent="0.2">
      <c r="A726">
        <v>724</v>
      </c>
      <c r="B726" s="11">
        <v>0.999</v>
      </c>
      <c r="C726" s="12">
        <f t="shared" si="96"/>
        <v>9.9876274334304571E-3</v>
      </c>
      <c r="D726" s="13">
        <f t="shared" si="94"/>
        <v>3.2504019763359389</v>
      </c>
      <c r="E726" s="16">
        <f t="shared" si="97"/>
        <v>58.133596299389865</v>
      </c>
      <c r="F726" s="11">
        <v>0.999</v>
      </c>
      <c r="G726" s="12">
        <f t="shared" si="92"/>
        <v>9.3305466812310788E-3</v>
      </c>
      <c r="H726" s="13">
        <f t="shared" si="95"/>
        <v>2.3639287100625013</v>
      </c>
      <c r="I726" s="16">
        <f t="shared" si="98"/>
        <v>39.656414710590163</v>
      </c>
      <c r="J726" s="11">
        <v>0.99750000000000005</v>
      </c>
      <c r="K726" s="12">
        <f t="shared" si="93"/>
        <v>4.3524537941758085E-3</v>
      </c>
      <c r="L726" s="13">
        <v>1</v>
      </c>
      <c r="M726" s="16">
        <f t="shared" si="99"/>
        <v>24.566265398398919</v>
      </c>
    </row>
    <row r="727" spans="1:13" x14ac:dyDescent="0.2">
      <c r="A727">
        <v>725</v>
      </c>
      <c r="B727" s="11">
        <v>0.999</v>
      </c>
      <c r="C727" s="12">
        <f t="shared" si="96"/>
        <v>9.977639805997026E-3</v>
      </c>
      <c r="D727" s="13">
        <f t="shared" si="94"/>
        <v>3.2504019763359389</v>
      </c>
      <c r="E727" s="16">
        <f t="shared" si="97"/>
        <v>58.166027639534448</v>
      </c>
      <c r="F727" s="11">
        <v>0.999</v>
      </c>
      <c r="G727" s="12">
        <f t="shared" si="92"/>
        <v>9.3212161345498472E-3</v>
      </c>
      <c r="H727" s="13">
        <f t="shared" si="95"/>
        <v>2.3639287100625013</v>
      </c>
      <c r="I727" s="16">
        <f t="shared" si="98"/>
        <v>39.678449401023322</v>
      </c>
      <c r="J727" s="11">
        <v>0.99750000000000005</v>
      </c>
      <c r="K727" s="12">
        <f t="shared" si="93"/>
        <v>4.3415726596903693E-3</v>
      </c>
      <c r="L727" s="13">
        <v>1</v>
      </c>
      <c r="M727" s="16">
        <f t="shared" si="99"/>
        <v>24.570606971058609</v>
      </c>
    </row>
    <row r="728" spans="1:13" x14ac:dyDescent="0.2">
      <c r="A728">
        <v>726</v>
      </c>
      <c r="B728" s="11">
        <v>0.999</v>
      </c>
      <c r="C728" s="12">
        <f t="shared" si="96"/>
        <v>9.9676621661910284E-3</v>
      </c>
      <c r="D728" s="13">
        <f t="shared" si="94"/>
        <v>3.2504019763359389</v>
      </c>
      <c r="E728" s="16">
        <f t="shared" si="97"/>
        <v>58.198426548338887</v>
      </c>
      <c r="F728" s="11">
        <v>0.999</v>
      </c>
      <c r="G728" s="12">
        <f t="shared" si="92"/>
        <v>9.3118949184152981E-3</v>
      </c>
      <c r="H728" s="13">
        <f t="shared" si="95"/>
        <v>2.3639287100625013</v>
      </c>
      <c r="I728" s="16">
        <f t="shared" si="98"/>
        <v>39.70046205676605</v>
      </c>
      <c r="J728" s="11">
        <v>0.99750000000000005</v>
      </c>
      <c r="K728" s="12">
        <f t="shared" si="93"/>
        <v>4.3307187280411438E-3</v>
      </c>
      <c r="L728" s="13">
        <v>1</v>
      </c>
      <c r="M728" s="16">
        <f t="shared" si="99"/>
        <v>24.574937689786651</v>
      </c>
    </row>
    <row r="729" spans="1:13" x14ac:dyDescent="0.2">
      <c r="A729">
        <v>727</v>
      </c>
      <c r="B729" s="11">
        <v>0.999</v>
      </c>
      <c r="C729" s="12">
        <f t="shared" si="96"/>
        <v>9.9576945040248371E-3</v>
      </c>
      <c r="D729" s="13">
        <f t="shared" si="94"/>
        <v>3.2504019763359389</v>
      </c>
      <c r="E729" s="16">
        <f t="shared" si="97"/>
        <v>58.230793058234518</v>
      </c>
      <c r="F729" s="11">
        <v>0.999</v>
      </c>
      <c r="G729" s="12">
        <f t="shared" si="92"/>
        <v>9.3025830234968829E-3</v>
      </c>
      <c r="H729" s="13">
        <f t="shared" si="95"/>
        <v>2.3639287100625013</v>
      </c>
      <c r="I729" s="16">
        <f t="shared" si="98"/>
        <v>39.722452699853037</v>
      </c>
      <c r="J729" s="11">
        <v>0.99750000000000005</v>
      </c>
      <c r="K729" s="12">
        <f t="shared" si="93"/>
        <v>4.3198919312210414E-3</v>
      </c>
      <c r="L729" s="13">
        <v>1</v>
      </c>
      <c r="M729" s="16">
        <f t="shared" si="99"/>
        <v>24.579257581717872</v>
      </c>
    </row>
    <row r="730" spans="1:13" x14ac:dyDescent="0.2">
      <c r="A730">
        <v>728</v>
      </c>
      <c r="B730" s="11">
        <v>0.999</v>
      </c>
      <c r="C730" s="12">
        <f t="shared" si="96"/>
        <v>9.9477368095208119E-3</v>
      </c>
      <c r="D730" s="13">
        <f t="shared" si="94"/>
        <v>3.2504019763359389</v>
      </c>
      <c r="E730" s="16">
        <f t="shared" si="97"/>
        <v>58.263127201620257</v>
      </c>
      <c r="F730" s="11">
        <v>0.999</v>
      </c>
      <c r="G730" s="12">
        <f t="shared" si="92"/>
        <v>9.2932804404733862E-3</v>
      </c>
      <c r="H730" s="13">
        <f t="shared" si="95"/>
        <v>2.3639287100625013</v>
      </c>
      <c r="I730" s="16">
        <f t="shared" si="98"/>
        <v>39.744421352296932</v>
      </c>
      <c r="J730" s="11">
        <v>0.99750000000000005</v>
      </c>
      <c r="K730" s="12">
        <f t="shared" si="93"/>
        <v>4.3090922013929887E-3</v>
      </c>
      <c r="L730" s="13">
        <v>1</v>
      </c>
      <c r="M730" s="16">
        <f t="shared" si="99"/>
        <v>24.583566673919265</v>
      </c>
    </row>
    <row r="731" spans="1:13" x14ac:dyDescent="0.2">
      <c r="A731">
        <v>729</v>
      </c>
      <c r="B731" s="11">
        <v>0.999</v>
      </c>
      <c r="C731" s="12">
        <f t="shared" si="96"/>
        <v>9.9377890727112908E-3</v>
      </c>
      <c r="D731" s="13">
        <f t="shared" si="94"/>
        <v>3.2504019763359389</v>
      </c>
      <c r="E731" s="16">
        <f t="shared" si="97"/>
        <v>58.295429010862605</v>
      </c>
      <c r="F731" s="11">
        <v>0.999</v>
      </c>
      <c r="G731" s="12">
        <f t="shared" si="92"/>
        <v>9.2839871600329128E-3</v>
      </c>
      <c r="H731" s="13">
        <f t="shared" si="95"/>
        <v>2.3639287100625013</v>
      </c>
      <c r="I731" s="16">
        <f t="shared" si="98"/>
        <v>39.766368036088387</v>
      </c>
      <c r="J731" s="11">
        <v>0.99750000000000005</v>
      </c>
      <c r="K731" s="12">
        <f t="shared" si="93"/>
        <v>4.2983194708895063E-3</v>
      </c>
      <c r="L731" s="13">
        <v>1</v>
      </c>
      <c r="M731" s="16">
        <f t="shared" si="99"/>
        <v>24.587864993390156</v>
      </c>
    </row>
    <row r="732" spans="1:13" x14ac:dyDescent="0.2">
      <c r="A732">
        <v>730</v>
      </c>
      <c r="B732" s="11">
        <v>0.999</v>
      </c>
      <c r="C732" s="12">
        <f t="shared" si="96"/>
        <v>9.9278512836385793E-3</v>
      </c>
      <c r="D732" s="13">
        <f t="shared" si="94"/>
        <v>3.2504019763359389</v>
      </c>
      <c r="E732" s="16">
        <f t="shared" si="97"/>
        <v>58.327698518295712</v>
      </c>
      <c r="F732" s="11">
        <v>0.999</v>
      </c>
      <c r="G732" s="12">
        <f t="shared" si="92"/>
        <v>9.2747031728728797E-3</v>
      </c>
      <c r="H732" s="13">
        <f t="shared" si="95"/>
        <v>2.3639287100625013</v>
      </c>
      <c r="I732" s="16">
        <f t="shared" si="98"/>
        <v>39.788292773196048</v>
      </c>
      <c r="J732" s="11">
        <v>0.99750000000000005</v>
      </c>
      <c r="K732" s="12">
        <f t="shared" si="93"/>
        <v>4.2875736722122826E-3</v>
      </c>
      <c r="L732" s="13">
        <v>1</v>
      </c>
      <c r="M732" s="16">
        <f t="shared" si="99"/>
        <v>24.592152567062367</v>
      </c>
    </row>
    <row r="733" spans="1:13" x14ac:dyDescent="0.2">
      <c r="A733">
        <v>731</v>
      </c>
      <c r="B733" s="11">
        <v>0.999</v>
      </c>
      <c r="C733" s="12">
        <f t="shared" ref="C733:C796" si="100">B733*C732</f>
        <v>9.9179234323549404E-3</v>
      </c>
      <c r="D733" s="13">
        <f t="shared" si="94"/>
        <v>3.2504019763359389</v>
      </c>
      <c r="E733" s="16">
        <f t="shared" ref="E733:E796" si="101">C733*D733+E732</f>
        <v>58.35993575622139</v>
      </c>
      <c r="F733" s="11">
        <v>0.999</v>
      </c>
      <c r="G733" s="12">
        <f t="shared" ref="G733:G796" si="102">F733*G732</f>
        <v>9.2654284697000072E-3</v>
      </c>
      <c r="H733" s="13">
        <f t="shared" si="95"/>
        <v>2.3639287100625013</v>
      </c>
      <c r="I733" s="16">
        <f t="shared" ref="I733:I796" si="103">G733*H733+I732</f>
        <v>39.810195585566603</v>
      </c>
      <c r="J733" s="11"/>
      <c r="K733" s="12"/>
      <c r="L733" s="13"/>
      <c r="M733" s="16"/>
    </row>
    <row r="734" spans="1:13" x14ac:dyDescent="0.2">
      <c r="A734">
        <v>732</v>
      </c>
      <c r="B734" s="11">
        <v>0.999</v>
      </c>
      <c r="C734" s="12">
        <f t="shared" si="100"/>
        <v>9.9080055089225856E-3</v>
      </c>
      <c r="D734" s="13">
        <f t="shared" si="94"/>
        <v>3.2504019763359389</v>
      </c>
      <c r="E734" s="16">
        <f t="shared" si="101"/>
        <v>58.392140756909136</v>
      </c>
      <c r="F734" s="11">
        <v>0.999</v>
      </c>
      <c r="G734" s="12">
        <f t="shared" si="102"/>
        <v>9.2561630412303069E-3</v>
      </c>
      <c r="H734" s="13">
        <f t="shared" si="95"/>
        <v>2.3639287100625013</v>
      </c>
      <c r="I734" s="16">
        <f t="shared" si="103"/>
        <v>39.832076495124788</v>
      </c>
      <c r="J734" s="11"/>
      <c r="K734" s="12"/>
      <c r="L734" s="13"/>
      <c r="M734" s="16"/>
    </row>
    <row r="735" spans="1:13" x14ac:dyDescent="0.2">
      <c r="A735">
        <v>733</v>
      </c>
      <c r="B735" s="11">
        <v>0.999</v>
      </c>
      <c r="C735" s="12">
        <f t="shared" si="100"/>
        <v>9.898097503413663E-3</v>
      </c>
      <c r="D735" s="13">
        <f t="shared" si="94"/>
        <v>3.2504019763359389</v>
      </c>
      <c r="E735" s="16">
        <f t="shared" si="101"/>
        <v>58.424313552596196</v>
      </c>
      <c r="F735" s="11">
        <v>0.999</v>
      </c>
      <c r="G735" s="12">
        <f t="shared" si="102"/>
        <v>9.2469068781890762E-3</v>
      </c>
      <c r="H735" s="13">
        <f t="shared" si="95"/>
        <v>2.3639287100625013</v>
      </c>
      <c r="I735" s="16">
        <f t="shared" si="103"/>
        <v>39.853935523773416</v>
      </c>
      <c r="J735" s="11"/>
      <c r="K735" s="12"/>
      <c r="L735" s="13"/>
      <c r="M735" s="16"/>
    </row>
    <row r="736" spans="1:13" x14ac:dyDescent="0.2">
      <c r="A736">
        <v>734</v>
      </c>
      <c r="B736" s="11">
        <v>0.999</v>
      </c>
      <c r="C736" s="12">
        <f t="shared" si="100"/>
        <v>9.8881994059102502E-3</v>
      </c>
      <c r="D736" s="13">
        <f t="shared" si="94"/>
        <v>3.2504019763359389</v>
      </c>
      <c r="E736" s="16">
        <f t="shared" si="101"/>
        <v>58.456454175487572</v>
      </c>
      <c r="F736" s="11">
        <v>0.999</v>
      </c>
      <c r="G736" s="12">
        <f t="shared" si="102"/>
        <v>9.2376599713108864E-3</v>
      </c>
      <c r="H736" s="13">
        <f t="shared" si="95"/>
        <v>2.3639287100625013</v>
      </c>
      <c r="I736" s="16">
        <f t="shared" si="103"/>
        <v>39.875772693393394</v>
      </c>
      <c r="J736" s="11"/>
      <c r="K736" s="12"/>
      <c r="L736" s="13"/>
      <c r="M736" s="16"/>
    </row>
    <row r="737" spans="1:13" x14ac:dyDescent="0.2">
      <c r="A737">
        <v>735</v>
      </c>
      <c r="B737" s="11">
        <v>0.999</v>
      </c>
      <c r="C737" s="12">
        <f t="shared" si="100"/>
        <v>9.8783112065043404E-3</v>
      </c>
      <c r="D737" s="13">
        <f t="shared" si="94"/>
        <v>3.2504019763359389</v>
      </c>
      <c r="E737" s="16">
        <f t="shared" si="101"/>
        <v>58.488562657756056</v>
      </c>
      <c r="F737" s="11">
        <v>0.999</v>
      </c>
      <c r="G737" s="12">
        <f t="shared" si="102"/>
        <v>9.2284223113395757E-3</v>
      </c>
      <c r="H737" s="13">
        <f t="shared" si="95"/>
        <v>2.3639287100625013</v>
      </c>
      <c r="I737" s="16">
        <f t="shared" si="103"/>
        <v>39.897588025843753</v>
      </c>
      <c r="J737" s="11"/>
      <c r="K737" s="12"/>
      <c r="L737" s="13"/>
      <c r="M737" s="16"/>
    </row>
    <row r="738" spans="1:13" x14ac:dyDescent="0.2">
      <c r="A738">
        <v>736</v>
      </c>
      <c r="B738" s="11">
        <v>0.999</v>
      </c>
      <c r="C738" s="12">
        <f t="shared" si="100"/>
        <v>9.8684328952978358E-3</v>
      </c>
      <c r="D738" s="13">
        <f t="shared" si="94"/>
        <v>3.2504019763359389</v>
      </c>
      <c r="E738" s="16">
        <f t="shared" si="101"/>
        <v>58.520639031542274</v>
      </c>
      <c r="F738" s="11">
        <v>0.999</v>
      </c>
      <c r="G738" s="12">
        <f t="shared" si="102"/>
        <v>9.2191938890282352E-3</v>
      </c>
      <c r="H738" s="13">
        <f t="shared" si="95"/>
        <v>2.3639287100625013</v>
      </c>
      <c r="I738" s="16">
        <f t="shared" si="103"/>
        <v>39.919381542961659</v>
      </c>
      <c r="J738" s="11"/>
      <c r="K738" s="12"/>
      <c r="L738" s="13"/>
      <c r="M738" s="16"/>
    </row>
    <row r="739" spans="1:13" x14ac:dyDescent="0.2">
      <c r="A739">
        <v>737</v>
      </c>
      <c r="B739" s="11">
        <v>0.999</v>
      </c>
      <c r="C739" s="12">
        <f t="shared" si="100"/>
        <v>9.8585644624025384E-3</v>
      </c>
      <c r="D739" s="13">
        <f t="shared" ref="D739:D802" si="104">D738</f>
        <v>3.2504019763359389</v>
      </c>
      <c r="E739" s="16">
        <f t="shared" si="101"/>
        <v>58.5526833289547</v>
      </c>
      <c r="F739" s="11">
        <v>0.999</v>
      </c>
      <c r="G739" s="12">
        <f t="shared" si="102"/>
        <v>9.2099746951392076E-3</v>
      </c>
      <c r="H739" s="13">
        <f t="shared" ref="H739:H802" si="105">H738</f>
        <v>2.3639287100625013</v>
      </c>
      <c r="I739" s="16">
        <f t="shared" si="103"/>
        <v>39.941153266562445</v>
      </c>
      <c r="J739" s="11"/>
      <c r="K739" s="12"/>
      <c r="L739" s="13"/>
      <c r="M739" s="16"/>
    </row>
    <row r="740" spans="1:13" x14ac:dyDescent="0.2">
      <c r="A740">
        <v>738</v>
      </c>
      <c r="B740" s="11">
        <v>0.999</v>
      </c>
      <c r="C740" s="12">
        <f t="shared" si="100"/>
        <v>9.8487058979401364E-3</v>
      </c>
      <c r="D740" s="13">
        <f t="shared" si="104"/>
        <v>3.2504019763359389</v>
      </c>
      <c r="E740" s="16">
        <f t="shared" si="101"/>
        <v>58.584695582069713</v>
      </c>
      <c r="F740" s="11">
        <v>0.999</v>
      </c>
      <c r="G740" s="12">
        <f t="shared" si="102"/>
        <v>9.2007647204440692E-3</v>
      </c>
      <c r="H740" s="13">
        <f t="shared" si="105"/>
        <v>2.3639287100625013</v>
      </c>
      <c r="I740" s="16">
        <f t="shared" si="103"/>
        <v>39.962903218439635</v>
      </c>
      <c r="J740" s="11"/>
      <c r="K740" s="12"/>
      <c r="L740" s="13"/>
      <c r="M740" s="16"/>
    </row>
    <row r="741" spans="1:13" x14ac:dyDescent="0.2">
      <c r="A741">
        <v>739</v>
      </c>
      <c r="B741" s="11">
        <v>0.999</v>
      </c>
      <c r="C741" s="12">
        <f t="shared" si="100"/>
        <v>9.8388571920421958E-3</v>
      </c>
      <c r="D741" s="13">
        <f t="shared" si="104"/>
        <v>3.2504019763359389</v>
      </c>
      <c r="E741" s="16">
        <f t="shared" si="101"/>
        <v>58.616675822931612</v>
      </c>
      <c r="F741" s="11">
        <v>0.999</v>
      </c>
      <c r="G741" s="12">
        <f t="shared" si="102"/>
        <v>9.1915639557236251E-3</v>
      </c>
      <c r="H741" s="13">
        <f t="shared" si="105"/>
        <v>2.3639287100625013</v>
      </c>
      <c r="I741" s="16">
        <f t="shared" si="103"/>
        <v>39.984631420364948</v>
      </c>
      <c r="J741" s="11"/>
      <c r="K741" s="12"/>
      <c r="L741" s="13"/>
      <c r="M741" s="16"/>
    </row>
    <row r="742" spans="1:13" x14ac:dyDescent="0.2">
      <c r="A742">
        <v>740</v>
      </c>
      <c r="B742" s="11">
        <v>0.999</v>
      </c>
      <c r="C742" s="12">
        <f t="shared" si="100"/>
        <v>9.8290183348501529E-3</v>
      </c>
      <c r="D742" s="13">
        <f t="shared" si="104"/>
        <v>3.2504019763359389</v>
      </c>
      <c r="E742" s="16">
        <f t="shared" si="101"/>
        <v>58.648624083552647</v>
      </c>
      <c r="F742" s="11">
        <v>0.999</v>
      </c>
      <c r="G742" s="12">
        <f t="shared" si="102"/>
        <v>9.1823723917679023E-3</v>
      </c>
      <c r="H742" s="13">
        <f t="shared" si="105"/>
        <v>2.3639287100625013</v>
      </c>
      <c r="I742" s="16">
        <f t="shared" si="103"/>
        <v>40.006337894088333</v>
      </c>
      <c r="J742" s="11"/>
      <c r="K742" s="12"/>
      <c r="L742" s="13"/>
      <c r="M742" s="16"/>
    </row>
    <row r="743" spans="1:13" x14ac:dyDescent="0.2">
      <c r="A743">
        <v>741</v>
      </c>
      <c r="B743" s="11">
        <v>0.999</v>
      </c>
      <c r="C743" s="12">
        <f t="shared" si="100"/>
        <v>9.8191893165153026E-3</v>
      </c>
      <c r="D743" s="13">
        <f t="shared" si="104"/>
        <v>3.2504019763359389</v>
      </c>
      <c r="E743" s="16">
        <f t="shared" si="101"/>
        <v>58.680540395913063</v>
      </c>
      <c r="F743" s="11">
        <v>0.999</v>
      </c>
      <c r="G743" s="12">
        <f t="shared" si="102"/>
        <v>9.1731900193761338E-3</v>
      </c>
      <c r="H743" s="13">
        <f t="shared" si="105"/>
        <v>2.3639287100625013</v>
      </c>
      <c r="I743" s="16">
        <f t="shared" si="103"/>
        <v>40.028022661337992</v>
      </c>
      <c r="J743" s="11"/>
      <c r="K743" s="12"/>
      <c r="L743" s="13"/>
      <c r="M743" s="16"/>
    </row>
    <row r="744" spans="1:13" x14ac:dyDescent="0.2">
      <c r="A744">
        <v>742</v>
      </c>
      <c r="B744" s="11">
        <v>0.999</v>
      </c>
      <c r="C744" s="12">
        <f t="shared" si="100"/>
        <v>9.8093701271987875E-3</v>
      </c>
      <c r="D744" s="13">
        <f t="shared" si="104"/>
        <v>3.2504019763359389</v>
      </c>
      <c r="E744" s="16">
        <f t="shared" si="101"/>
        <v>58.712424791961119</v>
      </c>
      <c r="F744" s="11">
        <v>0.999</v>
      </c>
      <c r="G744" s="12">
        <f t="shared" si="102"/>
        <v>9.1640168293567574E-3</v>
      </c>
      <c r="H744" s="13">
        <f t="shared" si="105"/>
        <v>2.3639287100625013</v>
      </c>
      <c r="I744" s="16">
        <f t="shared" si="103"/>
        <v>40.049685743820405</v>
      </c>
      <c r="J744" s="11"/>
      <c r="K744" s="12"/>
      <c r="L744" s="13"/>
      <c r="M744" s="16"/>
    </row>
    <row r="745" spans="1:13" x14ac:dyDescent="0.2">
      <c r="A745">
        <v>743</v>
      </c>
      <c r="B745" s="11">
        <v>0.999</v>
      </c>
      <c r="C745" s="12">
        <f t="shared" si="100"/>
        <v>9.7995607570715883E-3</v>
      </c>
      <c r="D745" s="13">
        <f t="shared" si="104"/>
        <v>3.2504019763359389</v>
      </c>
      <c r="E745" s="16">
        <f t="shared" si="101"/>
        <v>58.744277303613131</v>
      </c>
      <c r="F745" s="11">
        <v>0.999</v>
      </c>
      <c r="G745" s="12">
        <f t="shared" si="102"/>
        <v>9.154852812527401E-3</v>
      </c>
      <c r="H745" s="13">
        <f t="shared" si="105"/>
        <v>2.3639287100625013</v>
      </c>
      <c r="I745" s="16">
        <f t="shared" si="103"/>
        <v>40.071327163220332</v>
      </c>
      <c r="J745" s="11"/>
      <c r="K745" s="12"/>
      <c r="L745" s="13"/>
      <c r="M745" s="16"/>
    </row>
    <row r="746" spans="1:13" x14ac:dyDescent="0.2">
      <c r="A746">
        <v>744</v>
      </c>
      <c r="B746" s="11">
        <v>0.999</v>
      </c>
      <c r="C746" s="12">
        <f t="shared" si="100"/>
        <v>9.789761196314516E-3</v>
      </c>
      <c r="D746" s="13">
        <f t="shared" si="104"/>
        <v>3.2504019763359389</v>
      </c>
      <c r="E746" s="16">
        <f t="shared" si="101"/>
        <v>58.776097962753489</v>
      </c>
      <c r="F746" s="11">
        <v>0.999</v>
      </c>
      <c r="G746" s="12">
        <f t="shared" si="102"/>
        <v>9.1456979597148731E-3</v>
      </c>
      <c r="H746" s="13">
        <f t="shared" si="105"/>
        <v>2.3639287100625013</v>
      </c>
      <c r="I746" s="16">
        <f t="shared" si="103"/>
        <v>40.092946941200864</v>
      </c>
      <c r="J746" s="11"/>
      <c r="K746" s="12"/>
      <c r="L746" s="13"/>
      <c r="M746" s="16"/>
    </row>
    <row r="747" spans="1:13" x14ac:dyDescent="0.2">
      <c r="A747">
        <v>745</v>
      </c>
      <c r="B747" s="11">
        <v>0.999</v>
      </c>
      <c r="C747" s="12">
        <f t="shared" si="100"/>
        <v>9.779971435118202E-3</v>
      </c>
      <c r="D747" s="13">
        <f t="shared" si="104"/>
        <v>3.2504019763359389</v>
      </c>
      <c r="E747" s="16">
        <f t="shared" si="101"/>
        <v>58.807886801234709</v>
      </c>
      <c r="F747" s="11">
        <v>0.999</v>
      </c>
      <c r="G747" s="12">
        <f t="shared" si="102"/>
        <v>9.1365522617551584E-3</v>
      </c>
      <c r="H747" s="13">
        <f t="shared" si="105"/>
        <v>2.3639287100625013</v>
      </c>
      <c r="I747" s="16">
        <f t="shared" si="103"/>
        <v>40.114545099403415</v>
      </c>
      <c r="J747" s="11"/>
      <c r="K747" s="12"/>
      <c r="L747" s="13"/>
      <c r="M747" s="16"/>
    </row>
    <row r="748" spans="1:13" x14ac:dyDescent="0.2">
      <c r="A748">
        <v>746</v>
      </c>
      <c r="B748" s="11">
        <v>0.999</v>
      </c>
      <c r="C748" s="12">
        <f t="shared" si="100"/>
        <v>9.7701914636830842E-3</v>
      </c>
      <c r="D748" s="13">
        <f t="shared" si="104"/>
        <v>3.2504019763359389</v>
      </c>
      <c r="E748" s="16">
        <f t="shared" si="101"/>
        <v>58.839643850877444</v>
      </c>
      <c r="F748" s="11">
        <v>0.999</v>
      </c>
      <c r="G748" s="12">
        <f t="shared" si="102"/>
        <v>9.1274157094934031E-3</v>
      </c>
      <c r="H748" s="13">
        <f t="shared" si="105"/>
        <v>2.3639287100625013</v>
      </c>
      <c r="I748" s="16">
        <f t="shared" si="103"/>
        <v>40.13612165944776</v>
      </c>
      <c r="J748" s="11"/>
      <c r="K748" s="12"/>
      <c r="L748" s="13"/>
      <c r="M748" s="16"/>
    </row>
    <row r="749" spans="1:13" x14ac:dyDescent="0.2">
      <c r="A749">
        <v>747</v>
      </c>
      <c r="B749" s="11">
        <v>0.999</v>
      </c>
      <c r="C749" s="12">
        <f t="shared" si="100"/>
        <v>9.7604212722194016E-3</v>
      </c>
      <c r="D749" s="13">
        <f t="shared" si="104"/>
        <v>3.2504019763359389</v>
      </c>
      <c r="E749" s="16">
        <f t="shared" si="101"/>
        <v>58.871369143470538</v>
      </c>
      <c r="F749" s="11">
        <v>0.999</v>
      </c>
      <c r="G749" s="12">
        <f t="shared" si="102"/>
        <v>9.1182882937839091E-3</v>
      </c>
      <c r="H749" s="13">
        <f t="shared" si="105"/>
        <v>2.3639287100625013</v>
      </c>
      <c r="I749" s="16">
        <f t="shared" si="103"/>
        <v>40.15767664293206</v>
      </c>
      <c r="J749" s="11"/>
      <c r="K749" s="12"/>
      <c r="L749" s="13"/>
      <c r="M749" s="16"/>
    </row>
    <row r="750" spans="1:13" x14ac:dyDescent="0.2">
      <c r="A750">
        <v>748</v>
      </c>
      <c r="B750" s="11">
        <v>0.999</v>
      </c>
      <c r="C750" s="12">
        <f t="shared" si="100"/>
        <v>9.750660850947182E-3</v>
      </c>
      <c r="D750" s="13">
        <f t="shared" si="104"/>
        <v>3.2504019763359389</v>
      </c>
      <c r="E750" s="16">
        <f t="shared" si="101"/>
        <v>58.903062710771039</v>
      </c>
      <c r="F750" s="11">
        <v>0.999</v>
      </c>
      <c r="G750" s="12">
        <f t="shared" si="102"/>
        <v>9.1091700054901255E-3</v>
      </c>
      <c r="H750" s="13">
        <f t="shared" si="105"/>
        <v>2.3639287100625013</v>
      </c>
      <c r="I750" s="16">
        <f t="shared" si="103"/>
        <v>40.179210071432877</v>
      </c>
      <c r="J750" s="11"/>
      <c r="K750" s="12"/>
      <c r="L750" s="13"/>
      <c r="M750" s="16"/>
    </row>
    <row r="751" spans="1:13" x14ac:dyDescent="0.2">
      <c r="A751">
        <v>749</v>
      </c>
      <c r="B751" s="11">
        <v>0.999</v>
      </c>
      <c r="C751" s="12">
        <f t="shared" si="100"/>
        <v>9.7409101900962341E-3</v>
      </c>
      <c r="D751" s="13">
        <f t="shared" si="104"/>
        <v>3.2504019763359389</v>
      </c>
      <c r="E751" s="16">
        <f t="shared" si="101"/>
        <v>58.934724584504238</v>
      </c>
      <c r="F751" s="11">
        <v>0.999</v>
      </c>
      <c r="G751" s="12">
        <f t="shared" si="102"/>
        <v>9.1000608354846347E-3</v>
      </c>
      <c r="H751" s="13">
        <f t="shared" si="105"/>
        <v>2.3639287100625013</v>
      </c>
      <c r="I751" s="16">
        <f t="shared" si="103"/>
        <v>40.200721966505192</v>
      </c>
      <c r="J751" s="11"/>
      <c r="K751" s="12"/>
      <c r="L751" s="13"/>
      <c r="M751" s="16"/>
    </row>
    <row r="752" spans="1:13" x14ac:dyDescent="0.2">
      <c r="A752">
        <v>750</v>
      </c>
      <c r="B752" s="11">
        <v>0.999</v>
      </c>
      <c r="C752" s="12">
        <f t="shared" si="100"/>
        <v>9.7311692799061378E-3</v>
      </c>
      <c r="D752" s="13">
        <f t="shared" si="104"/>
        <v>3.2504019763359389</v>
      </c>
      <c r="E752" s="16">
        <f t="shared" si="101"/>
        <v>58.966354796363703</v>
      </c>
      <c r="F752" s="11">
        <v>0.999</v>
      </c>
      <c r="G752" s="12">
        <f t="shared" si="102"/>
        <v>9.0909607746491507E-3</v>
      </c>
      <c r="H752" s="13">
        <f t="shared" si="105"/>
        <v>2.3639287100625013</v>
      </c>
      <c r="I752" s="16">
        <f t="shared" si="103"/>
        <v>40.222212349682437</v>
      </c>
      <c r="J752" s="11"/>
      <c r="K752" s="12"/>
      <c r="L752" s="13"/>
      <c r="M752" s="16"/>
    </row>
    <row r="753" spans="1:13" x14ac:dyDescent="0.2">
      <c r="A753">
        <v>751</v>
      </c>
      <c r="B753" s="11">
        <v>0.999</v>
      </c>
      <c r="C753" s="12">
        <f t="shared" si="100"/>
        <v>9.721438110626231E-3</v>
      </c>
      <c r="D753" s="13">
        <f t="shared" si="104"/>
        <v>3.2504019763359389</v>
      </c>
      <c r="E753" s="16">
        <f t="shared" si="101"/>
        <v>58.99795337801131</v>
      </c>
      <c r="F753" s="11">
        <v>0.999</v>
      </c>
      <c r="G753" s="12">
        <f t="shared" si="102"/>
        <v>9.0818698138745019E-3</v>
      </c>
      <c r="H753" s="13">
        <f t="shared" si="105"/>
        <v>2.3639287100625013</v>
      </c>
      <c r="I753" s="16">
        <f t="shared" si="103"/>
        <v>40.243681242476505</v>
      </c>
      <c r="J753" s="11"/>
      <c r="K753" s="12"/>
      <c r="L753" s="13"/>
      <c r="M753" s="16"/>
    </row>
    <row r="754" spans="1:13" x14ac:dyDescent="0.2">
      <c r="A754">
        <v>752</v>
      </c>
      <c r="B754" s="11">
        <v>0.999</v>
      </c>
      <c r="C754" s="12">
        <f t="shared" si="100"/>
        <v>9.7117166725156044E-3</v>
      </c>
      <c r="D754" s="13">
        <f t="shared" si="104"/>
        <v>3.2504019763359389</v>
      </c>
      <c r="E754" s="16">
        <f t="shared" si="101"/>
        <v>59.029520361077267</v>
      </c>
      <c r="F754" s="11">
        <v>0.999</v>
      </c>
      <c r="G754" s="12">
        <f t="shared" si="102"/>
        <v>9.0727879440606271E-3</v>
      </c>
      <c r="H754" s="13">
        <f t="shared" si="105"/>
        <v>2.3639287100625013</v>
      </c>
      <c r="I754" s="16">
        <f t="shared" si="103"/>
        <v>40.265128666377777</v>
      </c>
      <c r="J754" s="11"/>
      <c r="K754" s="12"/>
      <c r="L754" s="13"/>
      <c r="M754" s="16"/>
    </row>
    <row r="755" spans="1:13" x14ac:dyDescent="0.2">
      <c r="A755">
        <v>753</v>
      </c>
      <c r="B755" s="11">
        <v>0.999</v>
      </c>
      <c r="C755" s="12">
        <f t="shared" si="100"/>
        <v>9.7020049558430889E-3</v>
      </c>
      <c r="D755" s="13">
        <f t="shared" si="104"/>
        <v>3.2504019763359389</v>
      </c>
      <c r="E755" s="16">
        <f t="shared" si="101"/>
        <v>59.061055777160163</v>
      </c>
      <c r="F755" s="11">
        <v>0.999</v>
      </c>
      <c r="G755" s="12">
        <f t="shared" si="102"/>
        <v>9.0637151561165658E-3</v>
      </c>
      <c r="H755" s="13">
        <f t="shared" si="105"/>
        <v>2.3639287100625013</v>
      </c>
      <c r="I755" s="16">
        <f t="shared" si="103"/>
        <v>40.286554642855151</v>
      </c>
      <c r="J755" s="11"/>
      <c r="K755" s="12"/>
      <c r="L755" s="13"/>
      <c r="M755" s="16"/>
    </row>
    <row r="756" spans="1:13" x14ac:dyDescent="0.2">
      <c r="A756">
        <v>754</v>
      </c>
      <c r="B756" s="11">
        <v>0.999</v>
      </c>
      <c r="C756" s="12">
        <f t="shared" si="100"/>
        <v>9.6923029508872455E-3</v>
      </c>
      <c r="D756" s="13">
        <f t="shared" si="104"/>
        <v>3.2504019763359389</v>
      </c>
      <c r="E756" s="16">
        <f t="shared" si="101"/>
        <v>59.092559657826975</v>
      </c>
      <c r="F756" s="11">
        <v>0.999</v>
      </c>
      <c r="G756" s="12">
        <f t="shared" si="102"/>
        <v>9.0546514409604491E-3</v>
      </c>
      <c r="H756" s="13">
        <f t="shared" si="105"/>
        <v>2.3639287100625013</v>
      </c>
      <c r="I756" s="16">
        <f t="shared" si="103"/>
        <v>40.307959193356048</v>
      </c>
      <c r="J756" s="11"/>
      <c r="K756" s="12"/>
      <c r="L756" s="13"/>
      <c r="M756" s="16"/>
    </row>
    <row r="757" spans="1:13" x14ac:dyDescent="0.2">
      <c r="A757">
        <v>755</v>
      </c>
      <c r="B757" s="11">
        <v>0.999</v>
      </c>
      <c r="C757" s="12">
        <f t="shared" si="100"/>
        <v>9.6826106479363586E-3</v>
      </c>
      <c r="D757" s="13">
        <f t="shared" si="104"/>
        <v>3.2504019763359389</v>
      </c>
      <c r="E757" s="16">
        <f t="shared" si="101"/>
        <v>59.124032034613116</v>
      </c>
      <c r="F757" s="11">
        <v>0.999</v>
      </c>
      <c r="G757" s="12">
        <f t="shared" si="102"/>
        <v>9.0455967895194892E-3</v>
      </c>
      <c r="H757" s="13">
        <f t="shared" si="105"/>
        <v>2.3639287100625013</v>
      </c>
      <c r="I757" s="16">
        <f t="shared" si="103"/>
        <v>40.329342339306443</v>
      </c>
      <c r="J757" s="11"/>
      <c r="K757" s="12"/>
      <c r="L757" s="13"/>
      <c r="M757" s="16"/>
    </row>
    <row r="758" spans="1:13" x14ac:dyDescent="0.2">
      <c r="A758">
        <v>756</v>
      </c>
      <c r="B758" s="11">
        <v>0.999</v>
      </c>
      <c r="C758" s="12">
        <f t="shared" si="100"/>
        <v>9.6729280372884214E-3</v>
      </c>
      <c r="D758" s="13">
        <f t="shared" si="104"/>
        <v>3.2504019763359389</v>
      </c>
      <c r="E758" s="16">
        <f t="shared" si="101"/>
        <v>59.155472939022474</v>
      </c>
      <c r="F758" s="11">
        <v>0.999</v>
      </c>
      <c r="G758" s="12">
        <f t="shared" si="102"/>
        <v>9.0365511927299694E-3</v>
      </c>
      <c r="H758" s="13">
        <f t="shared" si="105"/>
        <v>2.3639287100625013</v>
      </c>
      <c r="I758" s="16">
        <f t="shared" si="103"/>
        <v>40.350704102110889</v>
      </c>
      <c r="J758" s="11"/>
      <c r="K758" s="12"/>
      <c r="L758" s="13"/>
      <c r="M758" s="16"/>
    </row>
    <row r="759" spans="1:13" x14ac:dyDescent="0.2">
      <c r="A759">
        <v>757</v>
      </c>
      <c r="B759" s="11">
        <v>0.999</v>
      </c>
      <c r="C759" s="12">
        <f t="shared" si="100"/>
        <v>9.6632551092511332E-3</v>
      </c>
      <c r="D759" s="13">
        <f t="shared" si="104"/>
        <v>3.2504019763359389</v>
      </c>
      <c r="E759" s="16">
        <f t="shared" si="101"/>
        <v>59.186882402527424</v>
      </c>
      <c r="F759" s="11">
        <v>0.999</v>
      </c>
      <c r="G759" s="12">
        <f t="shared" si="102"/>
        <v>9.0275146415372386E-3</v>
      </c>
      <c r="H759" s="13">
        <f t="shared" si="105"/>
        <v>2.3639287100625013</v>
      </c>
      <c r="I759" s="16">
        <f t="shared" si="103"/>
        <v>40.37204450315253</v>
      </c>
      <c r="J759" s="11"/>
      <c r="K759" s="12"/>
      <c r="L759" s="13"/>
      <c r="M759" s="16"/>
    </row>
    <row r="760" spans="1:13" x14ac:dyDescent="0.2">
      <c r="A760">
        <v>758</v>
      </c>
      <c r="B760" s="11">
        <v>0.999</v>
      </c>
      <c r="C760" s="12">
        <f t="shared" si="100"/>
        <v>9.6535918541418818E-3</v>
      </c>
      <c r="D760" s="13">
        <f t="shared" si="104"/>
        <v>3.2504019763359389</v>
      </c>
      <c r="E760" s="16">
        <f t="shared" si="101"/>
        <v>59.218260456568864</v>
      </c>
      <c r="F760" s="11">
        <v>0.999</v>
      </c>
      <c r="G760" s="12">
        <f t="shared" si="102"/>
        <v>9.0184871268957009E-3</v>
      </c>
      <c r="H760" s="13">
        <f t="shared" si="105"/>
        <v>2.3639287100625013</v>
      </c>
      <c r="I760" s="16">
        <f t="shared" si="103"/>
        <v>40.39336356379313</v>
      </c>
      <c r="J760" s="11"/>
      <c r="K760" s="12"/>
      <c r="L760" s="13"/>
      <c r="M760" s="16"/>
    </row>
    <row r="761" spans="1:13" x14ac:dyDescent="0.2">
      <c r="A761">
        <v>759</v>
      </c>
      <c r="B761" s="11">
        <v>0.999</v>
      </c>
      <c r="C761" s="12">
        <f t="shared" si="100"/>
        <v>9.6439382622877396E-3</v>
      </c>
      <c r="D761" s="13">
        <f t="shared" si="104"/>
        <v>3.2504019763359389</v>
      </c>
      <c r="E761" s="16">
        <f t="shared" si="101"/>
        <v>59.249607132556264</v>
      </c>
      <c r="F761" s="11">
        <v>0.999</v>
      </c>
      <c r="G761" s="12">
        <f t="shared" si="102"/>
        <v>9.0094686397688053E-3</v>
      </c>
      <c r="H761" s="13">
        <f t="shared" si="105"/>
        <v>2.3639287100625013</v>
      </c>
      <c r="I761" s="16">
        <f t="shared" si="103"/>
        <v>40.414661305373087</v>
      </c>
      <c r="J761" s="11"/>
      <c r="K761" s="12"/>
      <c r="L761" s="13"/>
      <c r="M761" s="16"/>
    </row>
    <row r="762" spans="1:13" x14ac:dyDescent="0.2">
      <c r="A762">
        <v>760</v>
      </c>
      <c r="B762" s="11">
        <v>0.999</v>
      </c>
      <c r="C762" s="12">
        <f t="shared" si="100"/>
        <v>9.6342943240254521E-3</v>
      </c>
      <c r="D762" s="13">
        <f t="shared" si="104"/>
        <v>3.2504019763359389</v>
      </c>
      <c r="E762" s="16">
        <f t="shared" si="101"/>
        <v>59.280922461867675</v>
      </c>
      <c r="F762" s="11">
        <v>0.999</v>
      </c>
      <c r="G762" s="12">
        <f t="shared" si="102"/>
        <v>9.0004591711290369E-3</v>
      </c>
      <c r="H762" s="13">
        <f t="shared" si="105"/>
        <v>2.3639287100625013</v>
      </c>
      <c r="I762" s="16">
        <f t="shared" si="103"/>
        <v>40.435937749211462</v>
      </c>
      <c r="J762" s="11"/>
      <c r="K762" s="12"/>
      <c r="L762" s="13"/>
      <c r="M762" s="16"/>
    </row>
    <row r="763" spans="1:13" x14ac:dyDescent="0.2">
      <c r="A763">
        <v>761</v>
      </c>
      <c r="B763" s="11">
        <v>0.999</v>
      </c>
      <c r="C763" s="12">
        <f t="shared" si="100"/>
        <v>9.6246600297014272E-3</v>
      </c>
      <c r="D763" s="13">
        <f t="shared" si="104"/>
        <v>3.2504019763359389</v>
      </c>
      <c r="E763" s="16">
        <f t="shared" si="101"/>
        <v>59.312206475849777</v>
      </c>
      <c r="F763" s="11">
        <v>0.999</v>
      </c>
      <c r="G763" s="12">
        <f t="shared" si="102"/>
        <v>8.9914587119579083E-3</v>
      </c>
      <c r="H763" s="13">
        <f t="shared" si="105"/>
        <v>2.3639287100625013</v>
      </c>
      <c r="I763" s="16">
        <f t="shared" si="103"/>
        <v>40.457192916605997</v>
      </c>
      <c r="J763" s="11"/>
      <c r="K763" s="12"/>
      <c r="L763" s="13"/>
      <c r="M763" s="16"/>
    </row>
    <row r="764" spans="1:13" x14ac:dyDescent="0.2">
      <c r="A764">
        <v>762</v>
      </c>
      <c r="B764" s="11">
        <v>0.999</v>
      </c>
      <c r="C764" s="12">
        <f t="shared" si="100"/>
        <v>9.6150353696717265E-3</v>
      </c>
      <c r="D764" s="13">
        <f t="shared" si="104"/>
        <v>3.2504019763359389</v>
      </c>
      <c r="E764" s="16">
        <f t="shared" si="101"/>
        <v>59.343459205817901</v>
      </c>
      <c r="F764" s="11">
        <v>0.999</v>
      </c>
      <c r="G764" s="12">
        <f t="shared" si="102"/>
        <v>8.9824672532459512E-3</v>
      </c>
      <c r="H764" s="13">
        <f t="shared" si="105"/>
        <v>2.3639287100625013</v>
      </c>
      <c r="I764" s="16">
        <f t="shared" si="103"/>
        <v>40.478426828833143</v>
      </c>
      <c r="J764" s="11"/>
      <c r="K764" s="12"/>
      <c r="L764" s="13"/>
      <c r="M764" s="16"/>
    </row>
    <row r="765" spans="1:13" x14ac:dyDescent="0.2">
      <c r="A765">
        <v>763</v>
      </c>
      <c r="B765" s="11">
        <v>0.999</v>
      </c>
      <c r="C765" s="12">
        <f t="shared" si="100"/>
        <v>9.6054203343020547E-3</v>
      </c>
      <c r="D765" s="13">
        <f t="shared" si="104"/>
        <v>3.2504019763359389</v>
      </c>
      <c r="E765" s="16">
        <f t="shared" si="101"/>
        <v>59.374680683056056</v>
      </c>
      <c r="F765" s="11">
        <v>0.999</v>
      </c>
      <c r="G765" s="12">
        <f t="shared" si="102"/>
        <v>8.9734847859927053E-3</v>
      </c>
      <c r="H765" s="13">
        <f t="shared" si="105"/>
        <v>2.3639287100625013</v>
      </c>
      <c r="I765" s="16">
        <f t="shared" si="103"/>
        <v>40.499639507148061</v>
      </c>
      <c r="J765" s="11"/>
      <c r="K765" s="12"/>
      <c r="L765" s="13"/>
      <c r="M765" s="16"/>
    </row>
    <row r="766" spans="1:13" x14ac:dyDescent="0.2">
      <c r="A766">
        <v>764</v>
      </c>
      <c r="B766" s="11">
        <v>0.999</v>
      </c>
      <c r="C766" s="12">
        <f t="shared" si="100"/>
        <v>9.5958149139677533E-3</v>
      </c>
      <c r="D766" s="13">
        <f t="shared" si="104"/>
        <v>3.2504019763359389</v>
      </c>
      <c r="E766" s="16">
        <f t="shared" si="101"/>
        <v>59.405870938816967</v>
      </c>
      <c r="F766" s="11">
        <v>0.999</v>
      </c>
      <c r="G766" s="12">
        <f t="shared" si="102"/>
        <v>8.964511301206712E-3</v>
      </c>
      <c r="H766" s="13">
        <f t="shared" si="105"/>
        <v>2.3639287100625013</v>
      </c>
      <c r="I766" s="16">
        <f t="shared" si="103"/>
        <v>40.520830972784665</v>
      </c>
      <c r="J766" s="11"/>
      <c r="K766" s="12"/>
      <c r="L766" s="13"/>
      <c r="M766" s="16"/>
    </row>
    <row r="767" spans="1:13" x14ac:dyDescent="0.2">
      <c r="A767">
        <v>765</v>
      </c>
      <c r="B767" s="11">
        <v>0.999</v>
      </c>
      <c r="C767" s="12">
        <f t="shared" si="100"/>
        <v>9.586219099053786E-3</v>
      </c>
      <c r="D767" s="13">
        <f t="shared" si="104"/>
        <v>3.2504019763359389</v>
      </c>
      <c r="E767" s="16">
        <f t="shared" si="101"/>
        <v>59.437030004322118</v>
      </c>
      <c r="F767" s="11">
        <v>0.999</v>
      </c>
      <c r="G767" s="12">
        <f t="shared" si="102"/>
        <v>8.9555467899055056E-3</v>
      </c>
      <c r="H767" s="13">
        <f t="shared" si="105"/>
        <v>2.3639287100625013</v>
      </c>
      <c r="I767" s="16">
        <f t="shared" si="103"/>
        <v>40.542001246955628</v>
      </c>
      <c r="J767" s="11"/>
      <c r="K767" s="12"/>
      <c r="L767" s="13"/>
      <c r="M767" s="16"/>
    </row>
    <row r="768" spans="1:13" x14ac:dyDescent="0.2">
      <c r="A768">
        <v>766</v>
      </c>
      <c r="B768" s="11">
        <v>0.999</v>
      </c>
      <c r="C768" s="12">
        <f t="shared" si="100"/>
        <v>9.5766328799547322E-3</v>
      </c>
      <c r="D768" s="13">
        <f t="shared" si="104"/>
        <v>3.2504019763359389</v>
      </c>
      <c r="E768" s="16">
        <f t="shared" si="101"/>
        <v>59.468157910761768</v>
      </c>
      <c r="F768" s="11">
        <v>0.999</v>
      </c>
      <c r="G768" s="12">
        <f t="shared" si="102"/>
        <v>8.9465912431156008E-3</v>
      </c>
      <c r="H768" s="13">
        <f t="shared" si="105"/>
        <v>2.3639287100625013</v>
      </c>
      <c r="I768" s="16">
        <f t="shared" si="103"/>
        <v>40.563150350852425</v>
      </c>
      <c r="J768" s="11"/>
      <c r="K768" s="12"/>
      <c r="L768" s="13"/>
      <c r="M768" s="16"/>
    </row>
    <row r="769" spans="1:13" x14ac:dyDescent="0.2">
      <c r="A769">
        <v>767</v>
      </c>
      <c r="B769" s="11">
        <v>0.999</v>
      </c>
      <c r="C769" s="12">
        <f t="shared" si="100"/>
        <v>9.5670562470747782E-3</v>
      </c>
      <c r="D769" s="13">
        <f t="shared" si="104"/>
        <v>3.2504019763359389</v>
      </c>
      <c r="E769" s="16">
        <f t="shared" si="101"/>
        <v>59.499254689294979</v>
      </c>
      <c r="F769" s="11">
        <v>0.999</v>
      </c>
      <c r="G769" s="12">
        <f t="shared" si="102"/>
        <v>8.9376446518724846E-3</v>
      </c>
      <c r="H769" s="13">
        <f t="shared" si="105"/>
        <v>2.3639287100625013</v>
      </c>
      <c r="I769" s="16">
        <f t="shared" si="103"/>
        <v>40.58427830564532</v>
      </c>
      <c r="J769" s="11"/>
      <c r="K769" s="12"/>
      <c r="L769" s="13"/>
      <c r="M769" s="16"/>
    </row>
    <row r="770" spans="1:13" x14ac:dyDescent="0.2">
      <c r="A770">
        <v>768</v>
      </c>
      <c r="B770" s="11">
        <v>0.999</v>
      </c>
      <c r="C770" s="12">
        <f t="shared" si="100"/>
        <v>9.5574891908277032E-3</v>
      </c>
      <c r="D770" s="13">
        <f t="shared" si="104"/>
        <v>3.2504019763359389</v>
      </c>
      <c r="E770" s="16">
        <f t="shared" si="101"/>
        <v>59.530320371049655</v>
      </c>
      <c r="F770" s="11">
        <v>0.999</v>
      </c>
      <c r="G770" s="12">
        <f t="shared" si="102"/>
        <v>8.9287070072206123E-3</v>
      </c>
      <c r="H770" s="13">
        <f t="shared" si="105"/>
        <v>2.3639287100625013</v>
      </c>
      <c r="I770" s="16">
        <f t="shared" si="103"/>
        <v>40.605385132483427</v>
      </c>
      <c r="J770" s="11"/>
      <c r="K770" s="12"/>
      <c r="L770" s="13"/>
      <c r="M770" s="16"/>
    </row>
    <row r="771" spans="1:13" x14ac:dyDescent="0.2">
      <c r="A771">
        <v>769</v>
      </c>
      <c r="B771" s="11">
        <v>0.999</v>
      </c>
      <c r="C771" s="12">
        <f t="shared" si="100"/>
        <v>9.5479317016368762E-3</v>
      </c>
      <c r="D771" s="13">
        <f t="shared" si="104"/>
        <v>3.2504019763359389</v>
      </c>
      <c r="E771" s="16">
        <f t="shared" si="101"/>
        <v>59.561354987122577</v>
      </c>
      <c r="F771" s="11">
        <v>0.999</v>
      </c>
      <c r="G771" s="12">
        <f t="shared" si="102"/>
        <v>8.9197783002133921E-3</v>
      </c>
      <c r="H771" s="13">
        <f t="shared" si="105"/>
        <v>2.3639287100625013</v>
      </c>
      <c r="I771" s="16">
        <f t="shared" si="103"/>
        <v>40.626470852494691</v>
      </c>
      <c r="J771" s="11"/>
      <c r="K771" s="12"/>
      <c r="L771" s="13"/>
      <c r="M771" s="16"/>
    </row>
    <row r="772" spans="1:13" x14ac:dyDescent="0.2">
      <c r="A772">
        <v>770</v>
      </c>
      <c r="B772" s="11">
        <v>0.999</v>
      </c>
      <c r="C772" s="12">
        <f t="shared" si="100"/>
        <v>9.5383837699352398E-3</v>
      </c>
      <c r="D772" s="13">
        <f t="shared" si="104"/>
        <v>3.2504019763359389</v>
      </c>
      <c r="E772" s="16">
        <f t="shared" si="101"/>
        <v>59.592358568579428</v>
      </c>
      <c r="F772" s="11">
        <v>0.999</v>
      </c>
      <c r="G772" s="12">
        <f t="shared" si="102"/>
        <v>8.9108585219131783E-3</v>
      </c>
      <c r="H772" s="13">
        <f t="shared" si="105"/>
        <v>2.3639287100625013</v>
      </c>
      <c r="I772" s="16">
        <f t="shared" si="103"/>
        <v>40.647535486785948</v>
      </c>
    </row>
    <row r="773" spans="1:13" x14ac:dyDescent="0.2">
      <c r="A773">
        <v>771</v>
      </c>
      <c r="B773" s="11">
        <v>0.999</v>
      </c>
      <c r="C773" s="12">
        <f t="shared" si="100"/>
        <v>9.5288453861653039E-3</v>
      </c>
      <c r="D773" s="13">
        <f t="shared" si="104"/>
        <v>3.2504019763359389</v>
      </c>
      <c r="E773" s="16">
        <f t="shared" si="101"/>
        <v>59.623331146454817</v>
      </c>
      <c r="F773" s="11">
        <v>0.999</v>
      </c>
      <c r="G773" s="12">
        <f t="shared" si="102"/>
        <v>8.9019476633912659E-3</v>
      </c>
      <c r="H773" s="13">
        <f t="shared" si="105"/>
        <v>2.3639287100625013</v>
      </c>
      <c r="I773" s="16">
        <f t="shared" si="103"/>
        <v>40.668579056442915</v>
      </c>
    </row>
    <row r="774" spans="1:13" x14ac:dyDescent="0.2">
      <c r="A774">
        <v>772</v>
      </c>
      <c r="B774" s="11">
        <v>0.999</v>
      </c>
      <c r="C774" s="12">
        <f t="shared" si="100"/>
        <v>9.5193165407791384E-3</v>
      </c>
      <c r="D774" s="13">
        <f t="shared" si="104"/>
        <v>3.2504019763359389</v>
      </c>
      <c r="E774" s="16">
        <f t="shared" si="101"/>
        <v>59.65427275175233</v>
      </c>
      <c r="F774" s="11">
        <v>0.999</v>
      </c>
      <c r="G774" s="12">
        <f t="shared" si="102"/>
        <v>8.893045715727875E-3</v>
      </c>
      <c r="H774" s="13">
        <f t="shared" si="105"/>
        <v>2.3639287100625013</v>
      </c>
      <c r="I774" s="16">
        <f t="shared" si="103"/>
        <v>40.689601582530223</v>
      </c>
    </row>
    <row r="775" spans="1:13" x14ac:dyDescent="0.2">
      <c r="A775">
        <v>773</v>
      </c>
      <c r="B775" s="11">
        <v>0.999</v>
      </c>
      <c r="C775" s="12">
        <f t="shared" si="100"/>
        <v>9.5097972242383592E-3</v>
      </c>
      <c r="D775" s="13">
        <f t="shared" si="104"/>
        <v>3.2504019763359389</v>
      </c>
      <c r="E775" s="16">
        <f t="shared" si="101"/>
        <v>59.685183415444548</v>
      </c>
      <c r="F775" s="11">
        <v>0.999</v>
      </c>
      <c r="G775" s="12">
        <f t="shared" si="102"/>
        <v>8.8841526700121475E-3</v>
      </c>
      <c r="H775" s="13">
        <f t="shared" si="105"/>
        <v>2.3639287100625013</v>
      </c>
      <c r="I775" s="16">
        <f t="shared" si="103"/>
        <v>40.710603086091446</v>
      </c>
    </row>
    <row r="776" spans="1:13" x14ac:dyDescent="0.2">
      <c r="A776">
        <v>774</v>
      </c>
      <c r="B776" s="11">
        <v>0.999</v>
      </c>
      <c r="C776" s="12">
        <f t="shared" si="100"/>
        <v>9.5002874270141216E-3</v>
      </c>
      <c r="D776" s="13">
        <f t="shared" si="104"/>
        <v>3.2504019763359389</v>
      </c>
      <c r="E776" s="16">
        <f t="shared" si="101"/>
        <v>59.716063168473077</v>
      </c>
      <c r="F776" s="11">
        <v>0.999</v>
      </c>
      <c r="G776" s="12">
        <f t="shared" si="102"/>
        <v>8.8752685173421348E-3</v>
      </c>
      <c r="H776" s="13">
        <f t="shared" si="105"/>
        <v>2.3639287100625013</v>
      </c>
      <c r="I776" s="16">
        <f t="shared" si="103"/>
        <v>40.731583588149107</v>
      </c>
    </row>
    <row r="777" spans="1:13" x14ac:dyDescent="0.2">
      <c r="A777">
        <v>775</v>
      </c>
      <c r="B777" s="11">
        <v>0.999</v>
      </c>
      <c r="C777" s="12">
        <f t="shared" si="100"/>
        <v>9.490787139587108E-3</v>
      </c>
      <c r="D777" s="13">
        <f t="shared" si="104"/>
        <v>3.2504019763359389</v>
      </c>
      <c r="E777" s="16">
        <f t="shared" si="101"/>
        <v>59.746912041748573</v>
      </c>
      <c r="F777" s="11">
        <v>0.999</v>
      </c>
      <c r="G777" s="12">
        <f t="shared" si="102"/>
        <v>8.8663932488247926E-3</v>
      </c>
      <c r="H777" s="13">
        <f t="shared" si="105"/>
        <v>2.3639287100625013</v>
      </c>
      <c r="I777" s="16">
        <f t="shared" si="103"/>
        <v>40.75254310970471</v>
      </c>
    </row>
    <row r="778" spans="1:13" x14ac:dyDescent="0.2">
      <c r="A778">
        <v>776</v>
      </c>
      <c r="B778" s="11">
        <v>0.999</v>
      </c>
      <c r="C778" s="12">
        <f t="shared" si="100"/>
        <v>9.481296352447521E-3</v>
      </c>
      <c r="D778" s="13">
        <f t="shared" si="104"/>
        <v>3.2504019763359389</v>
      </c>
      <c r="E778" s="16">
        <f t="shared" si="101"/>
        <v>59.777730066150795</v>
      </c>
      <c r="F778" s="11">
        <v>0.999</v>
      </c>
      <c r="G778" s="12">
        <f t="shared" si="102"/>
        <v>8.857526855575967E-3</v>
      </c>
      <c r="H778" s="13">
        <f t="shared" si="105"/>
        <v>2.3639287100625013</v>
      </c>
      <c r="I778" s="16">
        <f t="shared" si="103"/>
        <v>40.773481671738757</v>
      </c>
    </row>
    <row r="779" spans="1:13" x14ac:dyDescent="0.2">
      <c r="A779">
        <v>777</v>
      </c>
      <c r="B779" s="11">
        <v>0.999</v>
      </c>
      <c r="C779" s="12">
        <f t="shared" si="100"/>
        <v>9.4718150560950728E-3</v>
      </c>
      <c r="D779" s="13">
        <f t="shared" si="104"/>
        <v>3.2504019763359389</v>
      </c>
      <c r="E779" s="16">
        <f t="shared" si="101"/>
        <v>59.808517272528618</v>
      </c>
      <c r="F779" s="11">
        <v>0.999</v>
      </c>
      <c r="G779" s="12">
        <f t="shared" si="102"/>
        <v>8.8486693287203912E-3</v>
      </c>
      <c r="H779" s="13">
        <f t="shared" si="105"/>
        <v>2.3639287100625013</v>
      </c>
      <c r="I779" s="16">
        <f t="shared" si="103"/>
        <v>40.794399295210766</v>
      </c>
    </row>
    <row r="780" spans="1:13" x14ac:dyDescent="0.2">
      <c r="A780">
        <v>778</v>
      </c>
      <c r="B780" s="11">
        <v>0.999</v>
      </c>
      <c r="C780" s="12">
        <f t="shared" si="100"/>
        <v>9.4623432410389785E-3</v>
      </c>
      <c r="D780" s="13">
        <f t="shared" si="104"/>
        <v>3.2504019763359389</v>
      </c>
      <c r="E780" s="16">
        <f t="shared" si="101"/>
        <v>59.839273691700058</v>
      </c>
      <c r="F780" s="11">
        <v>0.999</v>
      </c>
      <c r="G780" s="12">
        <f t="shared" si="102"/>
        <v>8.8398206593916714E-3</v>
      </c>
      <c r="H780" s="13">
        <f t="shared" si="105"/>
        <v>2.3639287100625013</v>
      </c>
      <c r="I780" s="16">
        <f t="shared" si="103"/>
        <v>40.815296001059309</v>
      </c>
    </row>
    <row r="781" spans="1:13" x14ac:dyDescent="0.2">
      <c r="A781">
        <v>779</v>
      </c>
      <c r="B781" s="11">
        <v>0.999</v>
      </c>
      <c r="C781" s="12">
        <f t="shared" si="100"/>
        <v>9.4528808977979387E-3</v>
      </c>
      <c r="D781" s="13">
        <f t="shared" si="104"/>
        <v>3.2504019763359389</v>
      </c>
      <c r="E781" s="16">
        <f t="shared" si="101"/>
        <v>59.869999354452325</v>
      </c>
      <c r="F781" s="11">
        <v>0.999</v>
      </c>
      <c r="G781" s="12">
        <f t="shared" si="102"/>
        <v>8.8309808387322802E-3</v>
      </c>
      <c r="H781" s="13">
        <f t="shared" si="105"/>
        <v>2.3639287100625013</v>
      </c>
      <c r="I781" s="16">
        <f t="shared" si="103"/>
        <v>40.836171810202003</v>
      </c>
    </row>
    <row r="782" spans="1:13" x14ac:dyDescent="0.2">
      <c r="A782">
        <v>780</v>
      </c>
      <c r="B782" s="11">
        <v>0.999</v>
      </c>
      <c r="C782" s="12">
        <f t="shared" si="100"/>
        <v>9.4434280169001412E-3</v>
      </c>
      <c r="D782" s="13">
        <f t="shared" si="104"/>
        <v>3.2504019763359389</v>
      </c>
      <c r="E782" s="16">
        <f t="shared" si="101"/>
        <v>59.900694291541846</v>
      </c>
      <c r="F782" s="11">
        <v>0.999</v>
      </c>
      <c r="G782" s="12">
        <f t="shared" si="102"/>
        <v>8.8221498578935475E-3</v>
      </c>
      <c r="H782" s="13">
        <f t="shared" si="105"/>
        <v>2.3639287100625013</v>
      </c>
      <c r="I782" s="16">
        <f t="shared" si="103"/>
        <v>40.857026743535549</v>
      </c>
    </row>
    <row r="783" spans="1:13" x14ac:dyDescent="0.2">
      <c r="A783">
        <v>781</v>
      </c>
      <c r="B783" s="11">
        <v>0.999</v>
      </c>
      <c r="C783" s="12">
        <f t="shared" si="100"/>
        <v>9.4339845888832419E-3</v>
      </c>
      <c r="D783" s="13">
        <f t="shared" si="104"/>
        <v>3.2504019763359389</v>
      </c>
      <c r="E783" s="16">
        <f t="shared" si="101"/>
        <v>59.931358533694272</v>
      </c>
      <c r="F783" s="11">
        <v>0.999</v>
      </c>
      <c r="G783" s="12">
        <f t="shared" si="102"/>
        <v>8.8133277080356537E-3</v>
      </c>
      <c r="H783" s="13">
        <f t="shared" si="105"/>
        <v>2.3639287100625013</v>
      </c>
      <c r="I783" s="16">
        <f t="shared" si="103"/>
        <v>40.877860821935762</v>
      </c>
    </row>
    <row r="784" spans="1:13" x14ac:dyDescent="0.2">
      <c r="A784">
        <v>782</v>
      </c>
      <c r="B784" s="11">
        <v>0.999</v>
      </c>
      <c r="C784" s="12">
        <f t="shared" si="100"/>
        <v>9.4245506042943579E-3</v>
      </c>
      <c r="D784" s="13">
        <f t="shared" si="104"/>
        <v>3.2504019763359389</v>
      </c>
      <c r="E784" s="16">
        <f t="shared" si="101"/>
        <v>59.961992111604552</v>
      </c>
      <c r="F784" s="11">
        <v>0.999</v>
      </c>
      <c r="G784" s="12">
        <f t="shared" si="102"/>
        <v>8.8045143803276178E-3</v>
      </c>
      <c r="H784" s="13">
        <f t="shared" si="105"/>
        <v>2.3639287100625013</v>
      </c>
      <c r="I784" s="16">
        <f t="shared" si="103"/>
        <v>40.898674066257577</v>
      </c>
    </row>
    <row r="785" spans="1:9" x14ac:dyDescent="0.2">
      <c r="A785">
        <v>783</v>
      </c>
      <c r="B785" s="11">
        <v>0.999</v>
      </c>
      <c r="C785" s="12">
        <f t="shared" si="100"/>
        <v>9.4151260536900639E-3</v>
      </c>
      <c r="D785" s="13">
        <f t="shared" si="104"/>
        <v>3.2504019763359389</v>
      </c>
      <c r="E785" s="16">
        <f t="shared" si="101"/>
        <v>59.992595055936917</v>
      </c>
      <c r="F785" s="11">
        <v>0.999</v>
      </c>
      <c r="G785" s="12">
        <f t="shared" si="102"/>
        <v>8.7957098659472901E-3</v>
      </c>
      <c r="H785" s="13">
        <f t="shared" si="105"/>
        <v>2.3639287100625013</v>
      </c>
      <c r="I785" s="16">
        <f t="shared" si="103"/>
        <v>40.919466497335073</v>
      </c>
    </row>
    <row r="786" spans="1:9" x14ac:dyDescent="0.2">
      <c r="A786">
        <v>784</v>
      </c>
      <c r="B786" s="11">
        <v>0.999</v>
      </c>
      <c r="C786" s="12">
        <f t="shared" si="100"/>
        <v>9.4057109276363734E-3</v>
      </c>
      <c r="D786" s="13">
        <f t="shared" si="104"/>
        <v>3.2504019763359389</v>
      </c>
      <c r="E786" s="16">
        <f t="shared" si="101"/>
        <v>60.023167397324954</v>
      </c>
      <c r="F786" s="11">
        <v>0.999</v>
      </c>
      <c r="G786" s="12">
        <f t="shared" si="102"/>
        <v>8.7869141560813421E-3</v>
      </c>
      <c r="H786" s="13">
        <f t="shared" si="105"/>
        <v>2.3639287100625013</v>
      </c>
      <c r="I786" s="16">
        <f t="shared" si="103"/>
        <v>40.940238135981488</v>
      </c>
    </row>
    <row r="787" spans="1:9" x14ac:dyDescent="0.2">
      <c r="A787">
        <v>785</v>
      </c>
      <c r="B787" s="11">
        <v>0.999</v>
      </c>
      <c r="C787" s="12">
        <f t="shared" si="100"/>
        <v>9.3963052167087367E-3</v>
      </c>
      <c r="D787" s="13">
        <f t="shared" si="104"/>
        <v>3.2504019763359389</v>
      </c>
      <c r="E787" s="16">
        <f t="shared" si="101"/>
        <v>60.053709166371597</v>
      </c>
      <c r="F787" s="11">
        <v>0.999</v>
      </c>
      <c r="G787" s="12">
        <f t="shared" si="102"/>
        <v>8.7781272419252612E-3</v>
      </c>
      <c r="H787" s="13">
        <f t="shared" si="105"/>
        <v>2.3639287100625013</v>
      </c>
      <c r="I787" s="16">
        <f t="shared" si="103"/>
        <v>40.960989002989258</v>
      </c>
    </row>
    <row r="788" spans="1:9" x14ac:dyDescent="0.2">
      <c r="A788">
        <v>786</v>
      </c>
      <c r="B788" s="11">
        <v>0.999</v>
      </c>
      <c r="C788" s="12">
        <f t="shared" si="100"/>
        <v>9.3869089114920271E-3</v>
      </c>
      <c r="D788" s="13">
        <f t="shared" si="104"/>
        <v>3.2504019763359389</v>
      </c>
      <c r="E788" s="16">
        <f t="shared" si="101"/>
        <v>60.084220393649197</v>
      </c>
      <c r="F788" s="11">
        <v>0.999</v>
      </c>
      <c r="G788" s="12">
        <f t="shared" si="102"/>
        <v>8.7693491146833367E-3</v>
      </c>
      <c r="H788" s="13">
        <f t="shared" si="105"/>
        <v>2.3639287100625013</v>
      </c>
      <c r="I788" s="16">
        <f t="shared" si="103"/>
        <v>40.98171911913002</v>
      </c>
    </row>
    <row r="789" spans="1:9" x14ac:dyDescent="0.2">
      <c r="A789">
        <v>787</v>
      </c>
      <c r="B789" s="11">
        <v>0.999</v>
      </c>
      <c r="C789" s="12">
        <f t="shared" si="100"/>
        <v>9.3775220025805357E-3</v>
      </c>
      <c r="D789" s="13">
        <f t="shared" si="104"/>
        <v>3.2504019763359389</v>
      </c>
      <c r="E789" s="16">
        <f t="shared" si="101"/>
        <v>60.114701109699517</v>
      </c>
      <c r="F789" s="11">
        <v>0.999</v>
      </c>
      <c r="G789" s="12">
        <f t="shared" si="102"/>
        <v>8.7605797655686529E-3</v>
      </c>
      <c r="H789" s="13">
        <f t="shared" si="105"/>
        <v>2.3639287100625013</v>
      </c>
      <c r="I789" s="16">
        <f t="shared" si="103"/>
        <v>41.00242850515464</v>
      </c>
    </row>
    <row r="790" spans="1:9" x14ac:dyDescent="0.2">
      <c r="A790">
        <v>788</v>
      </c>
      <c r="B790" s="11">
        <v>0.999</v>
      </c>
      <c r="C790" s="12">
        <f t="shared" si="100"/>
        <v>9.368144480577956E-3</v>
      </c>
      <c r="D790" s="13">
        <f t="shared" si="104"/>
        <v>3.2504019763359389</v>
      </c>
      <c r="E790" s="16">
        <f t="shared" si="101"/>
        <v>60.145151345033788</v>
      </c>
      <c r="F790" s="11">
        <v>0.999</v>
      </c>
      <c r="G790" s="12">
        <f t="shared" si="102"/>
        <v>8.7518191858030839E-3</v>
      </c>
      <c r="H790" s="13">
        <f t="shared" si="105"/>
        <v>2.3639287100625013</v>
      </c>
      <c r="I790" s="16">
        <f t="shared" si="103"/>
        <v>41.023117181793239</v>
      </c>
    </row>
    <row r="791" spans="1:9" x14ac:dyDescent="0.2">
      <c r="A791">
        <v>789</v>
      </c>
      <c r="B791" s="11">
        <v>0.999</v>
      </c>
      <c r="C791" s="12">
        <f t="shared" si="100"/>
        <v>9.3587763360973783E-3</v>
      </c>
      <c r="D791" s="13">
        <f t="shared" si="104"/>
        <v>3.2504019763359389</v>
      </c>
      <c r="E791" s="16">
        <f t="shared" si="101"/>
        <v>60.175571130132724</v>
      </c>
      <c r="F791" s="11">
        <v>0.999</v>
      </c>
      <c r="G791" s="12">
        <f t="shared" si="102"/>
        <v>8.7430673666172801E-3</v>
      </c>
      <c r="H791" s="13">
        <f t="shared" si="105"/>
        <v>2.3639287100625013</v>
      </c>
      <c r="I791" s="16">
        <f t="shared" si="103"/>
        <v>41.043785169755196</v>
      </c>
    </row>
    <row r="792" spans="1:9" x14ac:dyDescent="0.2">
      <c r="A792">
        <v>790</v>
      </c>
      <c r="B792" s="11">
        <v>0.999</v>
      </c>
      <c r="C792" s="12">
        <f t="shared" si="100"/>
        <v>9.3494175597612812E-3</v>
      </c>
      <c r="D792" s="13">
        <f t="shared" si="104"/>
        <v>3.2504019763359389</v>
      </c>
      <c r="E792" s="16">
        <f t="shared" si="101"/>
        <v>60.205960495446561</v>
      </c>
      <c r="F792" s="11">
        <v>0.999</v>
      </c>
      <c r="G792" s="12">
        <f t="shared" si="102"/>
        <v>8.7343242992506624E-3</v>
      </c>
      <c r="H792" s="13">
        <f t="shared" si="105"/>
        <v>2.3639287100625013</v>
      </c>
      <c r="I792" s="16">
        <f t="shared" si="103"/>
        <v>41.064432489729192</v>
      </c>
    </row>
    <row r="793" spans="1:9" x14ac:dyDescent="0.2">
      <c r="A793">
        <v>791</v>
      </c>
      <c r="B793" s="11">
        <v>0.999</v>
      </c>
      <c r="C793" s="12">
        <f t="shared" si="100"/>
        <v>9.3400681422015196E-3</v>
      </c>
      <c r="D793" s="13">
        <f t="shared" si="104"/>
        <v>3.2504019763359389</v>
      </c>
      <c r="E793" s="16">
        <f t="shared" si="101"/>
        <v>60.236319471395085</v>
      </c>
      <c r="F793" s="11">
        <v>0.999</v>
      </c>
      <c r="G793" s="12">
        <f t="shared" si="102"/>
        <v>8.7255899749514119E-3</v>
      </c>
      <c r="H793" s="13">
        <f t="shared" si="105"/>
        <v>2.3639287100625013</v>
      </c>
      <c r="I793" s="16">
        <f t="shared" si="103"/>
        <v>41.08505916238321</v>
      </c>
    </row>
    <row r="794" spans="1:9" x14ac:dyDescent="0.2">
      <c r="A794">
        <v>792</v>
      </c>
      <c r="B794" s="11">
        <v>0.999</v>
      </c>
      <c r="C794" s="12">
        <f t="shared" si="100"/>
        <v>9.3307280740593176E-3</v>
      </c>
      <c r="D794" s="13">
        <f t="shared" si="104"/>
        <v>3.2504019763359389</v>
      </c>
      <c r="E794" s="16">
        <f t="shared" si="101"/>
        <v>60.26664808836766</v>
      </c>
      <c r="F794" s="11">
        <v>0.999</v>
      </c>
      <c r="G794" s="12">
        <f t="shared" si="102"/>
        <v>8.7168643849764599E-3</v>
      </c>
      <c r="H794" s="13">
        <f t="shared" si="105"/>
        <v>2.3639287100625013</v>
      </c>
      <c r="I794" s="16">
        <f t="shared" si="103"/>
        <v>41.105665208364577</v>
      </c>
    </row>
    <row r="795" spans="1:9" x14ac:dyDescent="0.2">
      <c r="A795">
        <v>793</v>
      </c>
      <c r="B795" s="11">
        <v>0.999</v>
      </c>
      <c r="C795" s="12">
        <f t="shared" si="100"/>
        <v>9.3213973459852582E-3</v>
      </c>
      <c r="D795" s="13">
        <f t="shared" si="104"/>
        <v>3.2504019763359389</v>
      </c>
      <c r="E795" s="16">
        <f t="shared" si="101"/>
        <v>60.296946376723263</v>
      </c>
      <c r="F795" s="11">
        <v>0.999</v>
      </c>
      <c r="G795" s="12">
        <f t="shared" si="102"/>
        <v>8.7081475205914843E-3</v>
      </c>
      <c r="H795" s="13">
        <f t="shared" si="105"/>
        <v>2.3639287100625013</v>
      </c>
      <c r="I795" s="16">
        <f t="shared" si="103"/>
        <v>41.126250648299965</v>
      </c>
    </row>
    <row r="796" spans="1:9" x14ac:dyDescent="0.2">
      <c r="A796">
        <v>794</v>
      </c>
      <c r="B796" s="11">
        <v>0.999</v>
      </c>
      <c r="C796" s="12">
        <f t="shared" si="100"/>
        <v>9.3120759486392726E-3</v>
      </c>
      <c r="D796" s="13">
        <f t="shared" si="104"/>
        <v>3.2504019763359389</v>
      </c>
      <c r="E796" s="16">
        <f t="shared" si="101"/>
        <v>60.327214366790507</v>
      </c>
      <c r="F796" s="11">
        <v>0.999</v>
      </c>
      <c r="G796" s="12">
        <f t="shared" si="102"/>
        <v>8.6994393730708934E-3</v>
      </c>
      <c r="H796" s="13">
        <f t="shared" si="105"/>
        <v>2.3639287100625013</v>
      </c>
      <c r="I796" s="16">
        <f t="shared" si="103"/>
        <v>41.146815502795413</v>
      </c>
    </row>
    <row r="797" spans="1:9" x14ac:dyDescent="0.2">
      <c r="A797">
        <v>795</v>
      </c>
      <c r="B797" s="11">
        <v>0.999</v>
      </c>
      <c r="C797" s="12">
        <f t="shared" ref="C797:C860" si="106">B797*C796</f>
        <v>9.3027638726906337E-3</v>
      </c>
      <c r="D797" s="13">
        <f t="shared" si="104"/>
        <v>3.2504019763359389</v>
      </c>
      <c r="E797" s="16">
        <f t="shared" ref="E797:E860" si="107">C797*D797+E796</f>
        <v>60.357452088867689</v>
      </c>
      <c r="F797" s="11">
        <v>0.999</v>
      </c>
      <c r="G797" s="12">
        <f t="shared" ref="G797:G860" si="108">F797*G796</f>
        <v>8.6907399336978233E-3</v>
      </c>
      <c r="H797" s="13">
        <f t="shared" si="105"/>
        <v>2.3639287100625013</v>
      </c>
      <c r="I797" s="16">
        <f t="shared" ref="I797:I860" si="109">G797*H797+I796</f>
        <v>41.167359792436365</v>
      </c>
    </row>
    <row r="798" spans="1:9" x14ac:dyDescent="0.2">
      <c r="A798">
        <v>796</v>
      </c>
      <c r="B798" s="11">
        <v>0.999</v>
      </c>
      <c r="C798" s="12">
        <f t="shared" si="106"/>
        <v>9.2934611088179436E-3</v>
      </c>
      <c r="D798" s="13">
        <f t="shared" si="104"/>
        <v>3.2504019763359389</v>
      </c>
      <c r="E798" s="16">
        <f t="shared" si="107"/>
        <v>60.387659573222791</v>
      </c>
      <c r="F798" s="11">
        <v>0.999</v>
      </c>
      <c r="G798" s="12">
        <f t="shared" si="108"/>
        <v>8.6820491937641252E-3</v>
      </c>
      <c r="H798" s="13">
        <f t="shared" si="105"/>
        <v>2.3639287100625013</v>
      </c>
      <c r="I798" s="16">
        <f t="shared" si="109"/>
        <v>41.187883537787677</v>
      </c>
    </row>
    <row r="799" spans="1:9" x14ac:dyDescent="0.2">
      <c r="A799">
        <v>797</v>
      </c>
      <c r="B799" s="11">
        <v>0.999</v>
      </c>
      <c r="C799" s="12">
        <f t="shared" si="106"/>
        <v>9.2841676477091253E-3</v>
      </c>
      <c r="D799" s="13">
        <f t="shared" si="104"/>
        <v>3.2504019763359389</v>
      </c>
      <c r="E799" s="16">
        <f t="shared" si="107"/>
        <v>60.417836850093536</v>
      </c>
      <c r="F799" s="11">
        <v>0.999</v>
      </c>
      <c r="G799" s="12">
        <f t="shared" si="108"/>
        <v>8.6733671445703604E-3</v>
      </c>
      <c r="H799" s="13">
        <f t="shared" si="105"/>
        <v>2.3639287100625013</v>
      </c>
      <c r="I799" s="16">
        <f t="shared" si="109"/>
        <v>41.20838675939364</v>
      </c>
    </row>
    <row r="800" spans="1:9" x14ac:dyDescent="0.2">
      <c r="A800">
        <v>798</v>
      </c>
      <c r="B800" s="11">
        <v>0.999</v>
      </c>
      <c r="C800" s="12">
        <f t="shared" si="106"/>
        <v>9.2748834800614154E-3</v>
      </c>
      <c r="D800" s="13">
        <f t="shared" si="104"/>
        <v>3.2504019763359389</v>
      </c>
      <c r="E800" s="16">
        <f t="shared" si="107"/>
        <v>60.447983949687412</v>
      </c>
      <c r="F800" s="11">
        <v>0.999</v>
      </c>
      <c r="G800" s="12">
        <f t="shared" si="108"/>
        <v>8.6646937774257898E-3</v>
      </c>
      <c r="H800" s="13">
        <f t="shared" si="105"/>
        <v>2.3639287100625013</v>
      </c>
      <c r="I800" s="16">
        <f t="shared" si="109"/>
        <v>41.228869477777998</v>
      </c>
    </row>
    <row r="801" spans="1:9" x14ac:dyDescent="0.2">
      <c r="A801">
        <v>799</v>
      </c>
      <c r="B801" s="11">
        <v>0.999</v>
      </c>
      <c r="C801" s="12">
        <f t="shared" si="106"/>
        <v>9.2656085965813536E-3</v>
      </c>
      <c r="D801" s="13">
        <f t="shared" si="104"/>
        <v>3.2504019763359389</v>
      </c>
      <c r="E801" s="16">
        <f t="shared" si="107"/>
        <v>60.478100902181694</v>
      </c>
      <c r="F801" s="11">
        <v>0.999</v>
      </c>
      <c r="G801" s="12">
        <f t="shared" si="108"/>
        <v>8.6560290836483634E-3</v>
      </c>
      <c r="H801" s="13">
        <f t="shared" si="105"/>
        <v>2.3639287100625013</v>
      </c>
      <c r="I801" s="16">
        <f t="shared" si="109"/>
        <v>41.249331713443972</v>
      </c>
    </row>
    <row r="802" spans="1:9" x14ac:dyDescent="0.2">
      <c r="A802">
        <v>800</v>
      </c>
      <c r="B802" s="11">
        <v>0.999</v>
      </c>
      <c r="C802" s="12">
        <f t="shared" si="106"/>
        <v>9.2563429879847729E-3</v>
      </c>
      <c r="D802" s="13">
        <f t="shared" si="104"/>
        <v>3.2504019763359389</v>
      </c>
      <c r="E802" s="16">
        <f t="shared" si="107"/>
        <v>60.508187737723482</v>
      </c>
      <c r="F802" s="11">
        <v>0.999</v>
      </c>
      <c r="G802" s="12">
        <f t="shared" si="108"/>
        <v>8.6473730545647155E-3</v>
      </c>
      <c r="H802" s="13">
        <f t="shared" si="105"/>
        <v>2.3639287100625013</v>
      </c>
      <c r="I802" s="16">
        <f t="shared" si="109"/>
        <v>41.269773486874278</v>
      </c>
    </row>
    <row r="803" spans="1:9" x14ac:dyDescent="0.2">
      <c r="A803">
        <v>801</v>
      </c>
      <c r="B803" s="11">
        <v>0.999</v>
      </c>
      <c r="C803" s="12">
        <f t="shared" si="106"/>
        <v>9.2470866449967885E-3</v>
      </c>
      <c r="D803" s="13">
        <f t="shared" ref="D803:D866" si="110">D802</f>
        <v>3.2504019763359389</v>
      </c>
      <c r="E803" s="16">
        <f t="shared" si="107"/>
        <v>60.538244486429726</v>
      </c>
      <c r="F803" s="11">
        <v>0.999</v>
      </c>
      <c r="G803" s="12">
        <f t="shared" si="108"/>
        <v>8.6387256815101503E-3</v>
      </c>
      <c r="H803" s="13">
        <f t="shared" ref="H803:H866" si="111">H802</f>
        <v>2.3639287100625013</v>
      </c>
      <c r="I803" s="16">
        <f t="shared" si="109"/>
        <v>41.290194818531155</v>
      </c>
    </row>
    <row r="804" spans="1:9" x14ac:dyDescent="0.2">
      <c r="A804">
        <v>802</v>
      </c>
      <c r="B804" s="11">
        <v>0.999</v>
      </c>
      <c r="C804" s="12">
        <f t="shared" si="106"/>
        <v>9.2378395583517913E-3</v>
      </c>
      <c r="D804" s="13">
        <f t="shared" si="110"/>
        <v>3.2504019763359389</v>
      </c>
      <c r="E804" s="16">
        <f t="shared" si="107"/>
        <v>60.568271178387263</v>
      </c>
      <c r="F804" s="11">
        <v>0.999</v>
      </c>
      <c r="G804" s="12">
        <f t="shared" si="108"/>
        <v>8.6300869558286405E-3</v>
      </c>
      <c r="H804" s="13">
        <f t="shared" si="111"/>
        <v>2.3639287100625013</v>
      </c>
      <c r="I804" s="16">
        <f t="shared" si="109"/>
        <v>41.310595728856377</v>
      </c>
    </row>
    <row r="805" spans="1:9" x14ac:dyDescent="0.2">
      <c r="A805">
        <v>803</v>
      </c>
      <c r="B805" s="11">
        <v>0.999</v>
      </c>
      <c r="C805" s="12">
        <f t="shared" si="106"/>
        <v>9.2286017187934392E-3</v>
      </c>
      <c r="D805" s="13">
        <f t="shared" si="110"/>
        <v>3.2504019763359389</v>
      </c>
      <c r="E805" s="16">
        <f t="shared" si="107"/>
        <v>60.598267843652849</v>
      </c>
      <c r="F805" s="11">
        <v>0.999</v>
      </c>
      <c r="G805" s="12">
        <f t="shared" si="108"/>
        <v>8.6214568688728118E-3</v>
      </c>
      <c r="H805" s="13">
        <f t="shared" si="111"/>
        <v>2.3639287100625013</v>
      </c>
      <c r="I805" s="16">
        <f t="shared" si="109"/>
        <v>41.330976238271269</v>
      </c>
    </row>
    <row r="806" spans="1:9" x14ac:dyDescent="0.2">
      <c r="A806">
        <v>804</v>
      </c>
      <c r="B806" s="11">
        <v>0.999</v>
      </c>
      <c r="C806" s="12">
        <f t="shared" si="106"/>
        <v>9.2193731170746463E-3</v>
      </c>
      <c r="D806" s="13">
        <f t="shared" si="110"/>
        <v>3.2504019763359389</v>
      </c>
      <c r="E806" s="16">
        <f t="shared" si="107"/>
        <v>60.628234512253165</v>
      </c>
      <c r="F806" s="11">
        <v>0.999</v>
      </c>
      <c r="G806" s="12">
        <f t="shared" si="108"/>
        <v>8.6128354120039389E-3</v>
      </c>
      <c r="H806" s="13">
        <f t="shared" si="111"/>
        <v>2.3639287100625013</v>
      </c>
      <c r="I806" s="16">
        <f t="shared" si="109"/>
        <v>41.351336367176749</v>
      </c>
    </row>
    <row r="807" spans="1:9" x14ac:dyDescent="0.2">
      <c r="A807">
        <v>805</v>
      </c>
      <c r="B807" s="11">
        <v>0.999</v>
      </c>
      <c r="C807" s="12">
        <f t="shared" si="106"/>
        <v>9.2101537439575713E-3</v>
      </c>
      <c r="D807" s="13">
        <f t="shared" si="110"/>
        <v>3.2504019763359389</v>
      </c>
      <c r="E807" s="16">
        <f t="shared" si="107"/>
        <v>60.658171214184883</v>
      </c>
      <c r="F807" s="11">
        <v>0.999</v>
      </c>
      <c r="G807" s="12">
        <f t="shared" si="108"/>
        <v>8.6042225765919356E-3</v>
      </c>
      <c r="H807" s="13">
        <f t="shared" si="111"/>
        <v>2.3639287100625013</v>
      </c>
      <c r="I807" s="16">
        <f t="shared" si="109"/>
        <v>41.371676135953322</v>
      </c>
    </row>
    <row r="808" spans="1:9" x14ac:dyDescent="0.2">
      <c r="A808">
        <v>806</v>
      </c>
      <c r="B808" s="11">
        <v>0.999</v>
      </c>
      <c r="C808" s="12">
        <f t="shared" si="106"/>
        <v>9.2009435902136137E-3</v>
      </c>
      <c r="D808" s="13">
        <f t="shared" si="110"/>
        <v>3.2504019763359389</v>
      </c>
      <c r="E808" s="16">
        <f t="shared" si="107"/>
        <v>60.688077979414672</v>
      </c>
      <c r="F808" s="11">
        <v>0.999</v>
      </c>
      <c r="G808" s="12">
        <f t="shared" si="108"/>
        <v>8.5956183540153441E-3</v>
      </c>
      <c r="H808" s="13">
        <f t="shared" si="111"/>
        <v>2.3639287100625013</v>
      </c>
      <c r="I808" s="16">
        <f t="shared" si="109"/>
        <v>41.391995564961121</v>
      </c>
    </row>
    <row r="809" spans="1:9" x14ac:dyDescent="0.2">
      <c r="A809">
        <v>807</v>
      </c>
      <c r="B809" s="11">
        <v>0.999</v>
      </c>
      <c r="C809" s="12">
        <f t="shared" si="106"/>
        <v>9.1917426466233999E-3</v>
      </c>
      <c r="D809" s="13">
        <f t="shared" si="110"/>
        <v>3.2504019763359389</v>
      </c>
      <c r="E809" s="16">
        <f t="shared" si="107"/>
        <v>60.717954837879226</v>
      </c>
      <c r="F809" s="11">
        <v>0.999</v>
      </c>
      <c r="G809" s="12">
        <f t="shared" si="108"/>
        <v>8.5870227356613284E-3</v>
      </c>
      <c r="H809" s="13">
        <f t="shared" si="111"/>
        <v>2.3639287100625013</v>
      </c>
      <c r="I809" s="16">
        <f t="shared" si="109"/>
        <v>41.412294674539908</v>
      </c>
    </row>
    <row r="810" spans="1:9" x14ac:dyDescent="0.2">
      <c r="A810">
        <v>808</v>
      </c>
      <c r="B810" s="11">
        <v>0.999</v>
      </c>
      <c r="C810" s="12">
        <f t="shared" si="106"/>
        <v>9.1825509039767765E-3</v>
      </c>
      <c r="D810" s="13">
        <f t="shared" si="110"/>
        <v>3.2504019763359389</v>
      </c>
      <c r="E810" s="16">
        <f t="shared" si="107"/>
        <v>60.747801819485318</v>
      </c>
      <c r="F810" s="11">
        <v>0.999</v>
      </c>
      <c r="G810" s="12">
        <f t="shared" si="108"/>
        <v>8.578435712925667E-3</v>
      </c>
      <c r="H810" s="13">
        <f t="shared" si="111"/>
        <v>2.3639287100625013</v>
      </c>
      <c r="I810" s="16">
        <f t="shared" si="109"/>
        <v>41.432573485009115</v>
      </c>
    </row>
    <row r="811" spans="1:9" x14ac:dyDescent="0.2">
      <c r="A811">
        <v>809</v>
      </c>
      <c r="B811" s="11">
        <v>0.999</v>
      </c>
      <c r="C811" s="12">
        <f t="shared" si="106"/>
        <v>9.1733683530727996E-3</v>
      </c>
      <c r="D811" s="13">
        <f t="shared" si="110"/>
        <v>3.2504019763359389</v>
      </c>
      <c r="E811" s="16">
        <f t="shared" si="107"/>
        <v>60.777618954109805</v>
      </c>
      <c r="F811" s="11">
        <v>0.999</v>
      </c>
      <c r="G811" s="12">
        <f t="shared" si="108"/>
        <v>8.5698572772127408E-3</v>
      </c>
      <c r="H811" s="13">
        <f t="shared" si="111"/>
        <v>2.3639287100625013</v>
      </c>
      <c r="I811" s="16">
        <f t="shared" si="109"/>
        <v>41.452832016667855</v>
      </c>
    </row>
    <row r="812" spans="1:9" x14ac:dyDescent="0.2">
      <c r="A812">
        <v>810</v>
      </c>
      <c r="B812" s="11">
        <v>0.999</v>
      </c>
      <c r="C812" s="12">
        <f t="shared" si="106"/>
        <v>9.1641949847197264E-3</v>
      </c>
      <c r="D812" s="13">
        <f t="shared" si="110"/>
        <v>3.2504019763359389</v>
      </c>
      <c r="E812" s="16">
        <f t="shared" si="107"/>
        <v>60.807406271599667</v>
      </c>
      <c r="F812" s="11">
        <v>0.999</v>
      </c>
      <c r="G812" s="12">
        <f t="shared" si="108"/>
        <v>8.5612874199355281E-3</v>
      </c>
      <c r="H812" s="13">
        <f t="shared" si="111"/>
        <v>2.3639287100625013</v>
      </c>
      <c r="I812" s="16">
        <f t="shared" si="109"/>
        <v>41.47307028979494</v>
      </c>
    </row>
    <row r="813" spans="1:9" x14ac:dyDescent="0.2">
      <c r="A813">
        <v>811</v>
      </c>
      <c r="B813" s="11">
        <v>0.999</v>
      </c>
      <c r="C813" s="12">
        <f t="shared" si="106"/>
        <v>9.1550307897350063E-3</v>
      </c>
      <c r="D813" s="13">
        <f t="shared" si="110"/>
        <v>3.2504019763359389</v>
      </c>
      <c r="E813" s="16">
        <f t="shared" si="107"/>
        <v>60.837163801772036</v>
      </c>
      <c r="F813" s="11">
        <v>0.999</v>
      </c>
      <c r="G813" s="12">
        <f t="shared" si="108"/>
        <v>8.5527261325155923E-3</v>
      </c>
      <c r="H813" s="13">
        <f t="shared" si="111"/>
        <v>2.3639287100625013</v>
      </c>
      <c r="I813" s="16">
        <f t="shared" si="109"/>
        <v>41.493288324648894</v>
      </c>
    </row>
    <row r="814" spans="1:9" x14ac:dyDescent="0.2">
      <c r="A814">
        <v>812</v>
      </c>
      <c r="B814" s="11">
        <v>0.999</v>
      </c>
      <c r="C814" s="12">
        <f t="shared" si="106"/>
        <v>9.1458757589452707E-3</v>
      </c>
      <c r="D814" s="13">
        <f t="shared" si="110"/>
        <v>3.2504019763359389</v>
      </c>
      <c r="E814" s="16">
        <f t="shared" si="107"/>
        <v>60.866891574414232</v>
      </c>
      <c r="F814" s="11">
        <v>0.999</v>
      </c>
      <c r="G814" s="12">
        <f t="shared" si="108"/>
        <v>8.5441734063830769E-3</v>
      </c>
      <c r="H814" s="13">
        <f t="shared" si="111"/>
        <v>2.3639287100625013</v>
      </c>
      <c r="I814" s="16">
        <f t="shared" si="109"/>
        <v>41.513486141467993</v>
      </c>
    </row>
    <row r="815" spans="1:9" x14ac:dyDescent="0.2">
      <c r="A815">
        <v>813</v>
      </c>
      <c r="B815" s="11">
        <v>0.999</v>
      </c>
      <c r="C815" s="12">
        <f t="shared" si="106"/>
        <v>9.1367298831863258E-3</v>
      </c>
      <c r="D815" s="13">
        <f t="shared" si="110"/>
        <v>3.2504019763359389</v>
      </c>
      <c r="E815" s="16">
        <f t="shared" si="107"/>
        <v>60.896589619283787</v>
      </c>
      <c r="F815" s="11">
        <v>0.999</v>
      </c>
      <c r="G815" s="12">
        <f t="shared" si="108"/>
        <v>8.5356292329766947E-3</v>
      </c>
      <c r="H815" s="13">
        <f t="shared" si="111"/>
        <v>2.3639287100625013</v>
      </c>
      <c r="I815" s="16">
        <f t="shared" si="109"/>
        <v>41.533663760470276</v>
      </c>
    </row>
    <row r="816" spans="1:9" x14ac:dyDescent="0.2">
      <c r="A816">
        <v>814</v>
      </c>
      <c r="B816" s="11">
        <v>0.999</v>
      </c>
      <c r="C816" s="12">
        <f t="shared" si="106"/>
        <v>9.1275931533031391E-3</v>
      </c>
      <c r="D816" s="13">
        <f t="shared" si="110"/>
        <v>3.2504019763359389</v>
      </c>
      <c r="E816" s="16">
        <f t="shared" si="107"/>
        <v>60.926257966108473</v>
      </c>
      <c r="F816" s="11">
        <v>0.999</v>
      </c>
      <c r="G816" s="12">
        <f t="shared" si="108"/>
        <v>8.5270936037437177E-3</v>
      </c>
      <c r="H816" s="13">
        <f t="shared" si="111"/>
        <v>2.3639287100625013</v>
      </c>
      <c r="I816" s="16">
        <f t="shared" si="109"/>
        <v>41.553821201853559</v>
      </c>
    </row>
    <row r="817" spans="1:9" x14ac:dyDescent="0.2">
      <c r="A817">
        <v>815</v>
      </c>
      <c r="B817" s="11">
        <v>0.999</v>
      </c>
      <c r="C817" s="12">
        <f t="shared" si="106"/>
        <v>9.1184655601498354E-3</v>
      </c>
      <c r="D817" s="13">
        <f t="shared" si="110"/>
        <v>3.2504019763359389</v>
      </c>
      <c r="E817" s="16">
        <f t="shared" si="107"/>
        <v>60.955896644586332</v>
      </c>
      <c r="F817" s="11">
        <v>0.999</v>
      </c>
      <c r="G817" s="12">
        <f t="shared" si="108"/>
        <v>8.5185665101399737E-3</v>
      </c>
      <c r="H817" s="13">
        <f t="shared" si="111"/>
        <v>2.3639287100625013</v>
      </c>
      <c r="I817" s="16">
        <f t="shared" si="109"/>
        <v>41.573958485795458</v>
      </c>
    </row>
    <row r="818" spans="1:9" x14ac:dyDescent="0.2">
      <c r="A818">
        <v>816</v>
      </c>
      <c r="B818" s="11">
        <v>0.999</v>
      </c>
      <c r="C818" s="12">
        <f t="shared" si="106"/>
        <v>9.1093470945896853E-3</v>
      </c>
      <c r="D818" s="13">
        <f t="shared" si="110"/>
        <v>3.2504019763359389</v>
      </c>
      <c r="E818" s="16">
        <f t="shared" si="107"/>
        <v>60.985505684385714</v>
      </c>
      <c r="F818" s="11">
        <v>0.999</v>
      </c>
      <c r="G818" s="12">
        <f t="shared" si="108"/>
        <v>8.5100479436298337E-3</v>
      </c>
      <c r="H818" s="13">
        <f t="shared" si="111"/>
        <v>2.3639287100625013</v>
      </c>
      <c r="I818" s="16">
        <f t="shared" si="109"/>
        <v>41.594075632453411</v>
      </c>
    </row>
    <row r="819" spans="1:9" x14ac:dyDescent="0.2">
      <c r="A819">
        <v>817</v>
      </c>
      <c r="B819" s="11">
        <v>0.999</v>
      </c>
      <c r="C819" s="12">
        <f t="shared" si="106"/>
        <v>9.1002377474950959E-3</v>
      </c>
      <c r="D819" s="13">
        <f t="shared" si="110"/>
        <v>3.2504019763359389</v>
      </c>
      <c r="E819" s="16">
        <f t="shared" si="107"/>
        <v>61.015085115145297</v>
      </c>
      <c r="F819" s="11">
        <v>0.999</v>
      </c>
      <c r="G819" s="12">
        <f t="shared" si="108"/>
        <v>8.501537895686204E-3</v>
      </c>
      <c r="H819" s="13">
        <f t="shared" si="111"/>
        <v>2.3639287100625013</v>
      </c>
      <c r="I819" s="16">
        <f t="shared" si="109"/>
        <v>41.614172661964709</v>
      </c>
    </row>
    <row r="820" spans="1:9" x14ac:dyDescent="0.2">
      <c r="A820">
        <v>818</v>
      </c>
      <c r="B820" s="11">
        <v>0.999</v>
      </c>
      <c r="C820" s="12">
        <f t="shared" si="106"/>
        <v>9.0911375097476009E-3</v>
      </c>
      <c r="D820" s="13">
        <f t="shared" si="110"/>
        <v>3.2504019763359389</v>
      </c>
      <c r="E820" s="16">
        <f t="shared" si="107"/>
        <v>61.044634966474121</v>
      </c>
      <c r="F820" s="11">
        <v>0.999</v>
      </c>
      <c r="G820" s="12">
        <f t="shared" si="108"/>
        <v>8.4930363577905184E-3</v>
      </c>
      <c r="H820" s="13">
        <f t="shared" si="111"/>
        <v>2.3639287100625013</v>
      </c>
      <c r="I820" s="16">
        <f t="shared" si="109"/>
        <v>41.634249594446494</v>
      </c>
    </row>
    <row r="821" spans="1:9" x14ac:dyDescent="0.2">
      <c r="A821">
        <v>819</v>
      </c>
      <c r="B821" s="11">
        <v>0.999</v>
      </c>
      <c r="C821" s="12">
        <f t="shared" si="106"/>
        <v>9.0820463722378533E-3</v>
      </c>
      <c r="D821" s="13">
        <f t="shared" si="110"/>
        <v>3.2504019763359389</v>
      </c>
      <c r="E821" s="16">
        <f t="shared" si="107"/>
        <v>61.074155267951618</v>
      </c>
      <c r="F821" s="11">
        <v>0.999</v>
      </c>
      <c r="G821" s="12">
        <f t="shared" si="108"/>
        <v>8.4845433214327283E-3</v>
      </c>
      <c r="H821" s="13">
        <f t="shared" si="111"/>
        <v>2.3639287100625013</v>
      </c>
      <c r="I821" s="16">
        <f t="shared" si="109"/>
        <v>41.654306449995801</v>
      </c>
    </row>
    <row r="822" spans="1:9" x14ac:dyDescent="0.2">
      <c r="A822">
        <v>820</v>
      </c>
      <c r="B822" s="11">
        <v>0.999</v>
      </c>
      <c r="C822" s="12">
        <f t="shared" si="106"/>
        <v>9.0729643258656151E-3</v>
      </c>
      <c r="D822" s="13">
        <f t="shared" si="110"/>
        <v>3.2504019763359389</v>
      </c>
      <c r="E822" s="16">
        <f t="shared" si="107"/>
        <v>61.10364604912764</v>
      </c>
      <c r="F822" s="11">
        <v>0.999</v>
      </c>
      <c r="G822" s="12">
        <f t="shared" si="108"/>
        <v>8.4760587781112957E-3</v>
      </c>
      <c r="H822" s="13">
        <f t="shared" si="111"/>
        <v>2.3639287100625013</v>
      </c>
      <c r="I822" s="16">
        <f t="shared" si="109"/>
        <v>41.674343248689553</v>
      </c>
    </row>
    <row r="823" spans="1:9" x14ac:dyDescent="0.2">
      <c r="A823">
        <v>821</v>
      </c>
      <c r="B823" s="11">
        <v>0.999</v>
      </c>
      <c r="C823" s="12">
        <f t="shared" si="106"/>
        <v>9.0638913615397488E-3</v>
      </c>
      <c r="D823" s="13">
        <f t="shared" si="110"/>
        <v>3.2504019763359389</v>
      </c>
      <c r="E823" s="16">
        <f t="shared" si="107"/>
        <v>61.133107339522482</v>
      </c>
      <c r="F823" s="11">
        <v>0.999</v>
      </c>
      <c r="G823" s="12">
        <f t="shared" si="108"/>
        <v>8.4675827193331846E-3</v>
      </c>
      <c r="H823" s="13">
        <f t="shared" si="111"/>
        <v>2.3639287100625013</v>
      </c>
      <c r="I823" s="16">
        <f t="shared" si="109"/>
        <v>41.69436001058461</v>
      </c>
    </row>
    <row r="824" spans="1:9" x14ac:dyDescent="0.2">
      <c r="A824">
        <v>822</v>
      </c>
      <c r="B824" s="11">
        <v>0.999</v>
      </c>
      <c r="C824" s="12">
        <f t="shared" si="106"/>
        <v>9.0548274701782085E-3</v>
      </c>
      <c r="D824" s="13">
        <f t="shared" si="110"/>
        <v>3.2504019763359389</v>
      </c>
      <c r="E824" s="16">
        <f t="shared" si="107"/>
        <v>61.162539168626928</v>
      </c>
      <c r="F824" s="11">
        <v>0.999</v>
      </c>
      <c r="G824" s="12">
        <f t="shared" si="108"/>
        <v>8.4591151366138519E-3</v>
      </c>
      <c r="H824" s="13">
        <f t="shared" si="111"/>
        <v>2.3639287100625013</v>
      </c>
      <c r="I824" s="16">
        <f t="shared" si="109"/>
        <v>41.714356755717773</v>
      </c>
    </row>
    <row r="825" spans="1:9" x14ac:dyDescent="0.2">
      <c r="A825">
        <v>823</v>
      </c>
      <c r="B825" s="11">
        <v>0.999</v>
      </c>
      <c r="C825" s="12">
        <f t="shared" si="106"/>
        <v>9.0457726427080297E-3</v>
      </c>
      <c r="D825" s="13">
        <f t="shared" si="110"/>
        <v>3.2504019763359389</v>
      </c>
      <c r="E825" s="16">
        <f t="shared" si="107"/>
        <v>61.191941565902269</v>
      </c>
      <c r="F825" s="11">
        <v>0.999</v>
      </c>
      <c r="G825" s="12">
        <f t="shared" si="108"/>
        <v>8.4506560214772375E-3</v>
      </c>
      <c r="H825" s="13">
        <f t="shared" si="111"/>
        <v>2.3639287100625013</v>
      </c>
      <c r="I825" s="16">
        <f t="shared" si="109"/>
        <v>41.734333504105805</v>
      </c>
    </row>
    <row r="826" spans="1:9" x14ac:dyDescent="0.2">
      <c r="A826">
        <v>824</v>
      </c>
      <c r="B826" s="11">
        <v>0.999</v>
      </c>
      <c r="C826" s="12">
        <f t="shared" si="106"/>
        <v>9.036726870065322E-3</v>
      </c>
      <c r="D826" s="13">
        <f t="shared" si="110"/>
        <v>3.2504019763359389</v>
      </c>
      <c r="E826" s="16">
        <f t="shared" si="107"/>
        <v>61.221314560780336</v>
      </c>
      <c r="F826" s="11">
        <v>0.999</v>
      </c>
      <c r="G826" s="12">
        <f t="shared" si="108"/>
        <v>8.4422053654557606E-3</v>
      </c>
      <c r="H826" s="13">
        <f t="shared" si="111"/>
        <v>2.3639287100625013</v>
      </c>
      <c r="I826" s="16">
        <f t="shared" si="109"/>
        <v>41.754290275745447</v>
      </c>
    </row>
    <row r="827" spans="1:9" x14ac:dyDescent="0.2">
      <c r="A827">
        <v>825</v>
      </c>
      <c r="B827" s="11">
        <v>0.999</v>
      </c>
      <c r="C827" s="12">
        <f t="shared" si="106"/>
        <v>9.0276901431952574E-3</v>
      </c>
      <c r="D827" s="13">
        <f t="shared" si="110"/>
        <v>3.2504019763359389</v>
      </c>
      <c r="E827" s="16">
        <f t="shared" si="107"/>
        <v>61.250658182663528</v>
      </c>
      <c r="F827" s="11">
        <v>0.999</v>
      </c>
      <c r="G827" s="12">
        <f t="shared" si="108"/>
        <v>8.4337631600903042E-3</v>
      </c>
      <c r="H827" s="13">
        <f t="shared" si="111"/>
        <v>2.3639287100625013</v>
      </c>
      <c r="I827" s="16">
        <f t="shared" si="109"/>
        <v>41.774227090613451</v>
      </c>
    </row>
    <row r="828" spans="1:9" x14ac:dyDescent="0.2">
      <c r="A828">
        <v>826</v>
      </c>
      <c r="B828" s="11">
        <v>0.999</v>
      </c>
      <c r="C828" s="12">
        <f t="shared" si="106"/>
        <v>9.0186624530520614E-3</v>
      </c>
      <c r="D828" s="13">
        <f t="shared" si="110"/>
        <v>3.2504019763359389</v>
      </c>
      <c r="E828" s="16">
        <f t="shared" si="107"/>
        <v>61.279972460924839</v>
      </c>
      <c r="F828" s="11">
        <v>0.999</v>
      </c>
      <c r="G828" s="12">
        <f t="shared" si="108"/>
        <v>8.4253293969302132E-3</v>
      </c>
      <c r="H828" s="13">
        <f t="shared" si="111"/>
        <v>2.3639287100625013</v>
      </c>
      <c r="I828" s="16">
        <f t="shared" si="109"/>
        <v>41.794143968666589</v>
      </c>
    </row>
    <row r="829" spans="1:9" x14ac:dyDescent="0.2">
      <c r="A829">
        <v>827</v>
      </c>
      <c r="B829" s="11">
        <v>0.999</v>
      </c>
      <c r="C829" s="12">
        <f t="shared" si="106"/>
        <v>9.0096437905990093E-3</v>
      </c>
      <c r="D829" s="13">
        <f t="shared" si="110"/>
        <v>3.2504019763359389</v>
      </c>
      <c r="E829" s="16">
        <f t="shared" si="107"/>
        <v>61.309257424907884</v>
      </c>
      <c r="F829" s="11">
        <v>0.999</v>
      </c>
      <c r="G829" s="12">
        <f t="shared" si="108"/>
        <v>8.4169040675332821E-3</v>
      </c>
      <c r="H829" s="13">
        <f t="shared" si="111"/>
        <v>2.3639287100625013</v>
      </c>
      <c r="I829" s="16">
        <f t="shared" si="109"/>
        <v>41.814040929841674</v>
      </c>
    </row>
    <row r="830" spans="1:9" x14ac:dyDescent="0.2">
      <c r="A830">
        <v>828</v>
      </c>
      <c r="B830" s="11">
        <v>0.999</v>
      </c>
      <c r="C830" s="12">
        <f t="shared" si="106"/>
        <v>9.0006341468084096E-3</v>
      </c>
      <c r="D830" s="13">
        <f t="shared" si="110"/>
        <v>3.2504019763359389</v>
      </c>
      <c r="E830" s="16">
        <f t="shared" si="107"/>
        <v>61.33851310392695</v>
      </c>
      <c r="F830" s="11">
        <v>0.999</v>
      </c>
      <c r="G830" s="12">
        <f t="shared" si="108"/>
        <v>8.4084871634657488E-3</v>
      </c>
      <c r="H830" s="13">
        <f t="shared" si="111"/>
        <v>2.3639287100625013</v>
      </c>
      <c r="I830" s="16">
        <f t="shared" si="109"/>
        <v>41.833917994055582</v>
      </c>
    </row>
    <row r="831" spans="1:9" x14ac:dyDescent="0.2">
      <c r="A831">
        <v>829</v>
      </c>
      <c r="B831" s="11">
        <v>0.999</v>
      </c>
      <c r="C831" s="12">
        <f t="shared" si="106"/>
        <v>8.9916335126616013E-3</v>
      </c>
      <c r="D831" s="13">
        <f t="shared" si="110"/>
        <v>3.2504019763359389</v>
      </c>
      <c r="E831" s="16">
        <f t="shared" si="107"/>
        <v>61.367739527266991</v>
      </c>
      <c r="F831" s="11">
        <v>0.999</v>
      </c>
      <c r="G831" s="12">
        <f t="shared" si="108"/>
        <v>8.4000786763022833E-3</v>
      </c>
      <c r="H831" s="13">
        <f t="shared" si="111"/>
        <v>2.3639287100625013</v>
      </c>
      <c r="I831" s="16">
        <f t="shared" si="109"/>
        <v>41.853775181205279</v>
      </c>
    </row>
    <row r="832" spans="1:9" x14ac:dyDescent="0.2">
      <c r="A832">
        <v>830</v>
      </c>
      <c r="B832" s="11">
        <v>0.999</v>
      </c>
      <c r="C832" s="12">
        <f t="shared" si="106"/>
        <v>8.982641879148939E-3</v>
      </c>
      <c r="D832" s="13">
        <f t="shared" si="110"/>
        <v>3.2504019763359389</v>
      </c>
      <c r="E832" s="16">
        <f t="shared" si="107"/>
        <v>61.396936724183696</v>
      </c>
      <c r="F832" s="11">
        <v>0.999</v>
      </c>
      <c r="G832" s="12">
        <f t="shared" si="108"/>
        <v>8.3916785976259813E-3</v>
      </c>
      <c r="H832" s="13">
        <f t="shared" si="111"/>
        <v>2.3639287100625013</v>
      </c>
      <c r="I832" s="16">
        <f t="shared" si="109"/>
        <v>41.873612511167821</v>
      </c>
    </row>
    <row r="833" spans="1:9" x14ac:dyDescent="0.2">
      <c r="A833">
        <v>831</v>
      </c>
      <c r="B833" s="11">
        <v>0.999</v>
      </c>
      <c r="C833" s="12">
        <f t="shared" si="106"/>
        <v>8.9736592372697908E-3</v>
      </c>
      <c r="D833" s="13">
        <f t="shared" si="110"/>
        <v>3.2504019763359389</v>
      </c>
      <c r="E833" s="16">
        <f t="shared" si="107"/>
        <v>61.426104723903485</v>
      </c>
      <c r="F833" s="11">
        <v>0.999</v>
      </c>
      <c r="G833" s="12">
        <f t="shared" si="108"/>
        <v>8.3832869190283554E-3</v>
      </c>
      <c r="H833" s="13">
        <f t="shared" si="111"/>
        <v>2.3639287100625013</v>
      </c>
      <c r="I833" s="16">
        <f t="shared" si="109"/>
        <v>41.893430003800404</v>
      </c>
    </row>
    <row r="834" spans="1:9" x14ac:dyDescent="0.2">
      <c r="A834">
        <v>832</v>
      </c>
      <c r="B834" s="11">
        <v>0.999</v>
      </c>
      <c r="C834" s="12">
        <f t="shared" si="106"/>
        <v>8.9646855780325212E-3</v>
      </c>
      <c r="D834" s="13">
        <f t="shared" si="110"/>
        <v>3.2504019763359389</v>
      </c>
      <c r="E834" s="16">
        <f t="shared" si="107"/>
        <v>61.455243555623554</v>
      </c>
      <c r="F834" s="11">
        <v>0.999</v>
      </c>
      <c r="G834" s="12">
        <f t="shared" si="108"/>
        <v>8.3749036321093262E-3</v>
      </c>
      <c r="H834" s="13">
        <f t="shared" si="111"/>
        <v>2.3639287100625013</v>
      </c>
      <c r="I834" s="16">
        <f t="shared" si="109"/>
        <v>41.913227678940352</v>
      </c>
    </row>
    <row r="835" spans="1:9" x14ac:dyDescent="0.2">
      <c r="A835">
        <v>833</v>
      </c>
      <c r="B835" s="11">
        <v>0.999</v>
      </c>
      <c r="C835" s="12">
        <f t="shared" si="106"/>
        <v>8.9557208924544891E-3</v>
      </c>
      <c r="D835" s="13">
        <f t="shared" si="110"/>
        <v>3.2504019763359389</v>
      </c>
      <c r="E835" s="16">
        <f t="shared" si="107"/>
        <v>61.484353248511901</v>
      </c>
      <c r="F835" s="11">
        <v>0.999</v>
      </c>
      <c r="G835" s="12">
        <f t="shared" si="108"/>
        <v>8.3665287284772176E-3</v>
      </c>
      <c r="H835" s="13">
        <f t="shared" si="111"/>
        <v>2.3639287100625013</v>
      </c>
      <c r="I835" s="16">
        <f t="shared" si="109"/>
        <v>41.933005556405163</v>
      </c>
    </row>
    <row r="836" spans="1:9" x14ac:dyDescent="0.2">
      <c r="A836">
        <v>834</v>
      </c>
      <c r="B836" s="11">
        <v>0.999</v>
      </c>
      <c r="C836" s="12">
        <f t="shared" si="106"/>
        <v>8.9467651715620343E-3</v>
      </c>
      <c r="D836" s="13">
        <f t="shared" si="110"/>
        <v>3.2504019763359389</v>
      </c>
      <c r="E836" s="16">
        <f t="shared" si="107"/>
        <v>61.51343383170736</v>
      </c>
      <c r="F836" s="11">
        <v>0.999</v>
      </c>
      <c r="G836" s="12">
        <f t="shared" si="108"/>
        <v>8.3581621997487407E-3</v>
      </c>
      <c r="H836" s="13">
        <f t="shared" si="111"/>
        <v>2.3639287100625013</v>
      </c>
      <c r="I836" s="16">
        <f t="shared" si="109"/>
        <v>41.952763655992506</v>
      </c>
    </row>
    <row r="837" spans="1:9" x14ac:dyDescent="0.2">
      <c r="A837">
        <v>835</v>
      </c>
      <c r="B837" s="11">
        <v>0.999</v>
      </c>
      <c r="C837" s="12">
        <f t="shared" si="106"/>
        <v>8.9378184063904718E-3</v>
      </c>
      <c r="D837" s="13">
        <f t="shared" si="110"/>
        <v>3.2504019763359389</v>
      </c>
      <c r="E837" s="16">
        <f t="shared" si="107"/>
        <v>61.542485334319622</v>
      </c>
      <c r="F837" s="11">
        <v>0.999</v>
      </c>
      <c r="G837" s="12">
        <f t="shared" si="108"/>
        <v>8.3498040375489923E-3</v>
      </c>
      <c r="H837" s="13">
        <f t="shared" si="111"/>
        <v>2.3639287100625013</v>
      </c>
      <c r="I837" s="16">
        <f t="shared" si="109"/>
        <v>41.972501997480265</v>
      </c>
    </row>
    <row r="838" spans="1:9" x14ac:dyDescent="0.2">
      <c r="A838">
        <v>836</v>
      </c>
      <c r="B838" s="11">
        <v>0.999</v>
      </c>
      <c r="C838" s="12">
        <f t="shared" si="106"/>
        <v>8.9288805879840817E-3</v>
      </c>
      <c r="D838" s="13">
        <f t="shared" si="110"/>
        <v>3.2504019763359389</v>
      </c>
      <c r="E838" s="16">
        <f t="shared" si="107"/>
        <v>61.571507785429276</v>
      </c>
      <c r="F838" s="11">
        <v>0.999</v>
      </c>
      <c r="G838" s="12">
        <f t="shared" si="108"/>
        <v>8.3414542335114427E-3</v>
      </c>
      <c r="H838" s="13">
        <f t="shared" si="111"/>
        <v>2.3639287100625013</v>
      </c>
      <c r="I838" s="16">
        <f t="shared" si="109"/>
        <v>41.992220600626538</v>
      </c>
    </row>
    <row r="839" spans="1:9" x14ac:dyDescent="0.2">
      <c r="A839">
        <v>837</v>
      </c>
      <c r="B839" s="11">
        <v>0.999</v>
      </c>
      <c r="C839" s="12">
        <f t="shared" si="106"/>
        <v>8.9199517073960972E-3</v>
      </c>
      <c r="D839" s="13">
        <f t="shared" si="110"/>
        <v>3.2504019763359389</v>
      </c>
      <c r="E839" s="16">
        <f t="shared" si="107"/>
        <v>61.600501214087821</v>
      </c>
      <c r="F839" s="11">
        <v>0.999</v>
      </c>
      <c r="G839" s="12">
        <f t="shared" si="108"/>
        <v>8.3331127792779305E-3</v>
      </c>
      <c r="H839" s="13">
        <f t="shared" si="111"/>
        <v>2.3639287100625013</v>
      </c>
      <c r="I839" s="16">
        <f t="shared" si="109"/>
        <v>42.011919485169663</v>
      </c>
    </row>
    <row r="840" spans="1:9" x14ac:dyDescent="0.2">
      <c r="A840">
        <v>838</v>
      </c>
      <c r="B840" s="11">
        <v>0.999</v>
      </c>
      <c r="C840" s="12">
        <f t="shared" si="106"/>
        <v>8.9110317556887007E-3</v>
      </c>
      <c r="D840" s="13">
        <f t="shared" si="110"/>
        <v>3.2504019763359389</v>
      </c>
      <c r="E840" s="16">
        <f t="shared" si="107"/>
        <v>61.629465649317702</v>
      </c>
      <c r="F840" s="11">
        <v>0.999</v>
      </c>
      <c r="G840" s="12">
        <f t="shared" si="108"/>
        <v>8.3247796664986523E-3</v>
      </c>
      <c r="H840" s="13">
        <f t="shared" si="111"/>
        <v>2.3639287100625013</v>
      </c>
      <c r="I840" s="16">
        <f t="shared" si="109"/>
        <v>42.031598670828245</v>
      </c>
    </row>
    <row r="841" spans="1:9" x14ac:dyDescent="0.2">
      <c r="A841">
        <v>839</v>
      </c>
      <c r="B841" s="11">
        <v>0.999</v>
      </c>
      <c r="C841" s="12">
        <f t="shared" si="106"/>
        <v>8.902120723933012E-3</v>
      </c>
      <c r="D841" s="13">
        <f t="shared" si="110"/>
        <v>3.2504019763359389</v>
      </c>
      <c r="E841" s="16">
        <f t="shared" si="107"/>
        <v>61.658401120112352</v>
      </c>
      <c r="F841" s="11">
        <v>0.999</v>
      </c>
      <c r="G841" s="12">
        <f t="shared" si="108"/>
        <v>8.3164548868321538E-3</v>
      </c>
      <c r="H841" s="13">
        <f t="shared" si="111"/>
        <v>2.3639287100625013</v>
      </c>
      <c r="I841" s="16">
        <f t="shared" si="109"/>
        <v>42.051258177301165</v>
      </c>
    </row>
    <row r="842" spans="1:9" x14ac:dyDescent="0.2">
      <c r="A842">
        <v>840</v>
      </c>
      <c r="B842" s="11">
        <v>0.999</v>
      </c>
      <c r="C842" s="12">
        <f t="shared" si="106"/>
        <v>8.8932186032090795E-3</v>
      </c>
      <c r="D842" s="13">
        <f t="shared" si="110"/>
        <v>3.2504019763359389</v>
      </c>
      <c r="E842" s="16">
        <f t="shared" si="107"/>
        <v>61.687307655436207</v>
      </c>
      <c r="F842" s="11">
        <v>0.999</v>
      </c>
      <c r="G842" s="12">
        <f t="shared" si="108"/>
        <v>8.3081384319453212E-3</v>
      </c>
      <c r="H842" s="13">
        <f t="shared" si="111"/>
        <v>2.3639287100625013</v>
      </c>
      <c r="I842" s="16">
        <f t="shared" si="109"/>
        <v>42.070898024267613</v>
      </c>
    </row>
    <row r="843" spans="1:9" x14ac:dyDescent="0.2">
      <c r="A843">
        <v>841</v>
      </c>
      <c r="B843" s="11">
        <v>0.999</v>
      </c>
      <c r="C843" s="12">
        <f t="shared" si="106"/>
        <v>8.8843253846058699E-3</v>
      </c>
      <c r="D843" s="13">
        <f t="shared" si="110"/>
        <v>3.2504019763359389</v>
      </c>
      <c r="E843" s="16">
        <f t="shared" si="107"/>
        <v>61.716185284224743</v>
      </c>
      <c r="F843" s="11">
        <v>0.999</v>
      </c>
      <c r="G843" s="12">
        <f t="shared" si="108"/>
        <v>8.2998302935133762E-3</v>
      </c>
      <c r="H843" s="13">
        <f t="shared" si="111"/>
        <v>2.3639287100625013</v>
      </c>
      <c r="I843" s="16">
        <f t="shared" si="109"/>
        <v>42.090518231387094</v>
      </c>
    </row>
    <row r="844" spans="1:9" x14ac:dyDescent="0.2">
      <c r="A844">
        <v>842</v>
      </c>
      <c r="B844" s="11">
        <v>0.999</v>
      </c>
      <c r="C844" s="12">
        <f t="shared" si="106"/>
        <v>8.8754410592212646E-3</v>
      </c>
      <c r="D844" s="13">
        <f t="shared" si="110"/>
        <v>3.2504019763359389</v>
      </c>
      <c r="E844" s="16">
        <f t="shared" si="107"/>
        <v>61.745034035384485</v>
      </c>
      <c r="F844" s="11">
        <v>0.999</v>
      </c>
      <c r="G844" s="12">
        <f t="shared" si="108"/>
        <v>8.2915304632198636E-3</v>
      </c>
      <c r="H844" s="13">
        <f t="shared" si="111"/>
        <v>2.3639287100625013</v>
      </c>
      <c r="I844" s="16">
        <f t="shared" si="109"/>
        <v>42.110118818299455</v>
      </c>
    </row>
    <row r="845" spans="1:9" x14ac:dyDescent="0.2">
      <c r="A845">
        <v>843</v>
      </c>
      <c r="B845" s="11">
        <v>0.999</v>
      </c>
      <c r="C845" s="12">
        <f t="shared" si="106"/>
        <v>8.866565618162044E-3</v>
      </c>
      <c r="D845" s="13">
        <f t="shared" si="110"/>
        <v>3.2504019763359389</v>
      </c>
      <c r="E845" s="16">
        <f t="shared" si="107"/>
        <v>61.773853937793071</v>
      </c>
      <c r="F845" s="11">
        <v>0.999</v>
      </c>
      <c r="G845" s="12">
        <f t="shared" si="108"/>
        <v>8.2832389327566446E-3</v>
      </c>
      <c r="H845" s="13">
        <f t="shared" si="111"/>
        <v>2.3639287100625013</v>
      </c>
      <c r="I845" s="16">
        <f t="shared" si="109"/>
        <v>42.129699804624906</v>
      </c>
    </row>
    <row r="846" spans="1:9" x14ac:dyDescent="0.2">
      <c r="A846">
        <v>844</v>
      </c>
      <c r="B846" s="11">
        <v>0.999</v>
      </c>
      <c r="C846" s="12">
        <f t="shared" si="106"/>
        <v>8.8576990525438826E-3</v>
      </c>
      <c r="D846" s="13">
        <f t="shared" si="110"/>
        <v>3.2504019763359389</v>
      </c>
      <c r="E846" s="16">
        <f t="shared" si="107"/>
        <v>61.802645020299245</v>
      </c>
      <c r="F846" s="11">
        <v>0.999</v>
      </c>
      <c r="G846" s="12">
        <f t="shared" si="108"/>
        <v>8.2749556938238877E-3</v>
      </c>
      <c r="H846" s="13">
        <f t="shared" si="111"/>
        <v>2.3639287100625013</v>
      </c>
      <c r="I846" s="16">
        <f t="shared" si="109"/>
        <v>42.149261209964031</v>
      </c>
    </row>
    <row r="847" spans="1:9" x14ac:dyDescent="0.2">
      <c r="A847">
        <v>845</v>
      </c>
      <c r="B847" s="11">
        <v>0.999</v>
      </c>
      <c r="C847" s="12">
        <f t="shared" si="106"/>
        <v>8.8488413534913383E-3</v>
      </c>
      <c r="D847" s="13">
        <f t="shared" si="110"/>
        <v>3.2504019763359389</v>
      </c>
      <c r="E847" s="16">
        <f t="shared" si="107"/>
        <v>61.83140731172292</v>
      </c>
      <c r="F847" s="11">
        <v>0.999</v>
      </c>
      <c r="G847" s="12">
        <f t="shared" si="108"/>
        <v>8.2666807381300642E-3</v>
      </c>
      <c r="H847" s="13">
        <f t="shared" si="111"/>
        <v>2.3639287100625013</v>
      </c>
      <c r="I847" s="16">
        <f t="shared" si="109"/>
        <v>42.168803053897818</v>
      </c>
    </row>
    <row r="848" spans="1:9" x14ac:dyDescent="0.2">
      <c r="A848">
        <v>846</v>
      </c>
      <c r="B848" s="11">
        <v>0.999</v>
      </c>
      <c r="C848" s="12">
        <f t="shared" si="106"/>
        <v>8.8399925121378474E-3</v>
      </c>
      <c r="D848" s="13">
        <f t="shared" si="110"/>
        <v>3.2504019763359389</v>
      </c>
      <c r="E848" s="16">
        <f t="shared" si="107"/>
        <v>61.860140840855166</v>
      </c>
      <c r="F848" s="11">
        <v>0.999</v>
      </c>
      <c r="G848" s="12">
        <f t="shared" si="108"/>
        <v>8.2584140573919336E-3</v>
      </c>
      <c r="H848" s="13">
        <f t="shared" si="111"/>
        <v>2.3639287100625013</v>
      </c>
      <c r="I848" s="16">
        <f t="shared" si="109"/>
        <v>42.188325355987672</v>
      </c>
    </row>
    <row r="849" spans="1:9" x14ac:dyDescent="0.2">
      <c r="A849">
        <v>847</v>
      </c>
      <c r="B849" s="11">
        <v>0.999</v>
      </c>
      <c r="C849" s="12">
        <f t="shared" si="106"/>
        <v>8.8311525196257089E-3</v>
      </c>
      <c r="D849" s="13">
        <f t="shared" si="110"/>
        <v>3.2504019763359389</v>
      </c>
      <c r="E849" s="16">
        <f t="shared" si="107"/>
        <v>61.888845636458285</v>
      </c>
      <c r="F849" s="11">
        <v>0.999</v>
      </c>
      <c r="G849" s="12">
        <f t="shared" si="108"/>
        <v>8.2501556433345422E-3</v>
      </c>
      <c r="H849" s="13">
        <f t="shared" si="111"/>
        <v>2.3639287100625013</v>
      </c>
      <c r="I849" s="16">
        <f t="shared" si="109"/>
        <v>42.207828135775436</v>
      </c>
    </row>
    <row r="850" spans="1:9" x14ac:dyDescent="0.2">
      <c r="A850">
        <v>848</v>
      </c>
      <c r="B850" s="11">
        <v>0.999</v>
      </c>
      <c r="C850" s="12">
        <f t="shared" si="106"/>
        <v>8.8223213671060827E-3</v>
      </c>
      <c r="D850" s="13">
        <f t="shared" si="110"/>
        <v>3.2504019763359389</v>
      </c>
      <c r="E850" s="16">
        <f t="shared" si="107"/>
        <v>61.9175217272658</v>
      </c>
      <c r="F850" s="11">
        <v>0.999</v>
      </c>
      <c r="G850" s="12">
        <f t="shared" si="108"/>
        <v>8.2419054876912076E-3</v>
      </c>
      <c r="H850" s="13">
        <f t="shared" si="111"/>
        <v>2.3639287100625013</v>
      </c>
      <c r="I850" s="16">
        <f t="shared" si="109"/>
        <v>42.227311412783415</v>
      </c>
    </row>
    <row r="851" spans="1:9" x14ac:dyDescent="0.2">
      <c r="A851">
        <v>849</v>
      </c>
      <c r="B851" s="11">
        <v>0.999</v>
      </c>
      <c r="C851" s="12">
        <f t="shared" si="106"/>
        <v>8.8134990457389758E-3</v>
      </c>
      <c r="D851" s="13">
        <f t="shared" si="110"/>
        <v>3.2504019763359389</v>
      </c>
      <c r="E851" s="16">
        <f t="shared" si="107"/>
        <v>61.946169141982509</v>
      </c>
      <c r="F851" s="11">
        <v>0.999</v>
      </c>
      <c r="G851" s="12">
        <f t="shared" si="108"/>
        <v>8.2336635822035167E-3</v>
      </c>
      <c r="H851" s="13">
        <f t="shared" si="111"/>
        <v>2.3639287100625013</v>
      </c>
      <c r="I851" s="16">
        <f t="shared" si="109"/>
        <v>42.246775206514378</v>
      </c>
    </row>
    <row r="852" spans="1:9" x14ac:dyDescent="0.2">
      <c r="A852">
        <v>850</v>
      </c>
      <c r="B852" s="11">
        <v>0.999</v>
      </c>
      <c r="C852" s="12">
        <f t="shared" si="106"/>
        <v>8.8046855466932371E-3</v>
      </c>
      <c r="D852" s="13">
        <f t="shared" si="110"/>
        <v>3.2504019763359389</v>
      </c>
      <c r="E852" s="16">
        <f t="shared" si="107"/>
        <v>61.974787909284494</v>
      </c>
      <c r="F852" s="11">
        <v>0.999</v>
      </c>
      <c r="G852" s="12">
        <f t="shared" si="108"/>
        <v>8.2254299186213138E-3</v>
      </c>
      <c r="H852" s="13">
        <f t="shared" si="111"/>
        <v>2.3639287100625013</v>
      </c>
      <c r="I852" s="16">
        <f t="shared" si="109"/>
        <v>42.266219536451615</v>
      </c>
    </row>
    <row r="853" spans="1:9" x14ac:dyDescent="0.2">
      <c r="A853">
        <v>851</v>
      </c>
      <c r="B853" s="11">
        <v>0.999</v>
      </c>
      <c r="C853" s="12">
        <f t="shared" si="106"/>
        <v>8.7958808611465437E-3</v>
      </c>
      <c r="D853" s="13">
        <f t="shared" si="110"/>
        <v>3.2504019763359389</v>
      </c>
      <c r="E853" s="16">
        <f t="shared" si="107"/>
        <v>62.003378057819177</v>
      </c>
      <c r="F853" s="11">
        <v>0.999</v>
      </c>
      <c r="G853" s="12">
        <f t="shared" si="108"/>
        <v>8.2172044887026917E-3</v>
      </c>
      <c r="H853" s="13">
        <f t="shared" si="111"/>
        <v>2.3639287100625013</v>
      </c>
      <c r="I853" s="16">
        <f t="shared" si="109"/>
        <v>42.285644422058915</v>
      </c>
    </row>
    <row r="854" spans="1:9" x14ac:dyDescent="0.2">
      <c r="A854">
        <v>852</v>
      </c>
      <c r="B854" s="11">
        <v>0.999</v>
      </c>
      <c r="C854" s="12">
        <f t="shared" si="106"/>
        <v>8.7870849802853968E-3</v>
      </c>
      <c r="D854" s="13">
        <f t="shared" si="110"/>
        <v>3.2504019763359389</v>
      </c>
      <c r="E854" s="16">
        <f t="shared" si="107"/>
        <v>62.031939616205328</v>
      </c>
      <c r="F854" s="11">
        <v>0.999</v>
      </c>
      <c r="G854" s="12">
        <f t="shared" si="108"/>
        <v>8.2089872842139883E-3</v>
      </c>
      <c r="H854" s="13">
        <f t="shared" si="111"/>
        <v>2.3639287100625013</v>
      </c>
      <c r="I854" s="16">
        <f t="shared" si="109"/>
        <v>42.305049882780608</v>
      </c>
    </row>
    <row r="855" spans="1:9" x14ac:dyDescent="0.2">
      <c r="A855">
        <v>853</v>
      </c>
      <c r="B855" s="11">
        <v>0.999</v>
      </c>
      <c r="C855" s="12">
        <f t="shared" si="106"/>
        <v>8.7782978953051122E-3</v>
      </c>
      <c r="D855" s="13">
        <f t="shared" si="110"/>
        <v>3.2504019763359389</v>
      </c>
      <c r="E855" s="16">
        <f t="shared" si="107"/>
        <v>62.060472613033092</v>
      </c>
      <c r="F855" s="11">
        <v>0.999</v>
      </c>
      <c r="G855" s="12">
        <f t="shared" si="108"/>
        <v>8.2007782969297748E-3</v>
      </c>
      <c r="H855" s="13">
        <f t="shared" si="111"/>
        <v>2.3639287100625013</v>
      </c>
      <c r="I855" s="16">
        <f t="shared" si="109"/>
        <v>42.324435938041574</v>
      </c>
    </row>
    <row r="856" spans="1:9" x14ac:dyDescent="0.2">
      <c r="A856">
        <v>854</v>
      </c>
      <c r="B856" s="11">
        <v>0.999</v>
      </c>
      <c r="C856" s="12">
        <f t="shared" si="106"/>
        <v>8.7695195974098073E-3</v>
      </c>
      <c r="D856" s="13">
        <f t="shared" si="110"/>
        <v>3.2504019763359389</v>
      </c>
      <c r="E856" s="16">
        <f t="shared" si="107"/>
        <v>62.088977076864026</v>
      </c>
      <c r="F856" s="11">
        <v>0.999</v>
      </c>
      <c r="G856" s="12">
        <f t="shared" si="108"/>
        <v>8.1925775186328445E-3</v>
      </c>
      <c r="H856" s="13">
        <f t="shared" si="111"/>
        <v>2.3639287100625013</v>
      </c>
      <c r="I856" s="16">
        <f t="shared" si="109"/>
        <v>42.343802607247284</v>
      </c>
    </row>
    <row r="857" spans="1:9" x14ac:dyDescent="0.2">
      <c r="A857">
        <v>855</v>
      </c>
      <c r="B857" s="11">
        <v>0.999</v>
      </c>
      <c r="C857" s="12">
        <f t="shared" si="106"/>
        <v>8.7607500778123983E-3</v>
      </c>
      <c r="D857" s="13">
        <f t="shared" si="110"/>
        <v>3.2504019763359389</v>
      </c>
      <c r="E857" s="16">
        <f t="shared" si="107"/>
        <v>62.117453036231133</v>
      </c>
      <c r="F857" s="11">
        <v>0.999</v>
      </c>
      <c r="G857" s="12">
        <f t="shared" si="108"/>
        <v>8.184384941114212E-3</v>
      </c>
      <c r="H857" s="13">
        <f t="shared" si="111"/>
        <v>2.3639287100625013</v>
      </c>
      <c r="I857" s="16">
        <f t="shared" si="109"/>
        <v>42.363149909783786</v>
      </c>
    </row>
    <row r="858" spans="1:9" x14ac:dyDescent="0.2">
      <c r="A858">
        <v>856</v>
      </c>
      <c r="B858" s="11">
        <v>0.999</v>
      </c>
      <c r="C858" s="12">
        <f t="shared" si="106"/>
        <v>8.7519893277345859E-3</v>
      </c>
      <c r="D858" s="13">
        <f t="shared" si="110"/>
        <v>3.2504019763359389</v>
      </c>
      <c r="E858" s="16">
        <f t="shared" si="107"/>
        <v>62.145900519638872</v>
      </c>
      <c r="F858" s="11">
        <v>0.999</v>
      </c>
      <c r="G858" s="12">
        <f t="shared" si="108"/>
        <v>8.1762005561730969E-3</v>
      </c>
      <c r="H858" s="13">
        <f t="shared" si="111"/>
        <v>2.3639287100625013</v>
      </c>
      <c r="I858" s="16">
        <f t="shared" si="109"/>
        <v>42.382477865017755</v>
      </c>
    </row>
    <row r="859" spans="1:9" x14ac:dyDescent="0.2">
      <c r="A859">
        <v>857</v>
      </c>
      <c r="B859" s="11">
        <v>0.999</v>
      </c>
      <c r="C859" s="12">
        <f t="shared" si="106"/>
        <v>8.7432373384068521E-3</v>
      </c>
      <c r="D859" s="13">
        <f t="shared" si="110"/>
        <v>3.2504019763359389</v>
      </c>
      <c r="E859" s="16">
        <f t="shared" si="107"/>
        <v>62.174319555563201</v>
      </c>
      <c r="F859" s="11">
        <v>0.999</v>
      </c>
      <c r="G859" s="12">
        <f t="shared" si="108"/>
        <v>8.1680243556169242E-3</v>
      </c>
      <c r="H859" s="13">
        <f t="shared" si="111"/>
        <v>2.3639287100625013</v>
      </c>
      <c r="I859" s="16">
        <f t="shared" si="109"/>
        <v>42.401786492296488</v>
      </c>
    </row>
    <row r="860" spans="1:9" x14ac:dyDescent="0.2">
      <c r="A860">
        <v>858</v>
      </c>
      <c r="B860" s="11">
        <v>0.999</v>
      </c>
      <c r="C860" s="12">
        <f t="shared" si="106"/>
        <v>8.7344941010684459E-3</v>
      </c>
      <c r="D860" s="13">
        <f t="shared" si="110"/>
        <v>3.2504019763359389</v>
      </c>
      <c r="E860" s="16">
        <f t="shared" si="107"/>
        <v>62.20271017245161</v>
      </c>
      <c r="F860" s="11">
        <v>0.999</v>
      </c>
      <c r="G860" s="12">
        <f t="shared" si="108"/>
        <v>8.1598563312613066E-3</v>
      </c>
      <c r="H860" s="13">
        <f t="shared" si="111"/>
        <v>2.3639287100625013</v>
      </c>
      <c r="I860" s="16">
        <f t="shared" si="109"/>
        <v>42.42107581094794</v>
      </c>
    </row>
    <row r="861" spans="1:9" x14ac:dyDescent="0.2">
      <c r="A861">
        <v>859</v>
      </c>
      <c r="B861" s="11">
        <v>0.999</v>
      </c>
      <c r="C861" s="12">
        <f t="shared" ref="C861:C908" si="112">B861*C860</f>
        <v>8.725759606967377E-3</v>
      </c>
      <c r="D861" s="13">
        <f t="shared" si="110"/>
        <v>3.2504019763359389</v>
      </c>
      <c r="E861" s="16">
        <f t="shared" ref="E861:E908" si="113">C861*D861+E860</f>
        <v>62.231072398723128</v>
      </c>
      <c r="F861" s="11">
        <v>0.999</v>
      </c>
      <c r="G861" s="12">
        <f t="shared" ref="G861:G924" si="114">F861*G860</f>
        <v>8.1516964749300449E-3</v>
      </c>
      <c r="H861" s="13">
        <f t="shared" si="111"/>
        <v>2.3639287100625013</v>
      </c>
      <c r="I861" s="16">
        <f t="shared" ref="I861:I924" si="115">G861*H861+I860</f>
        <v>42.440345840280742</v>
      </c>
    </row>
    <row r="862" spans="1:9" x14ac:dyDescent="0.2">
      <c r="A862">
        <v>860</v>
      </c>
      <c r="B862" s="11">
        <v>0.999</v>
      </c>
      <c r="C862" s="12">
        <f t="shared" si="112"/>
        <v>8.71703384736041E-3</v>
      </c>
      <c r="D862" s="13">
        <f t="shared" si="110"/>
        <v>3.2504019763359389</v>
      </c>
      <c r="E862" s="16">
        <f t="shared" si="113"/>
        <v>62.259406262768373</v>
      </c>
      <c r="F862" s="11">
        <v>0.999</v>
      </c>
      <c r="G862" s="12">
        <f t="shared" si="114"/>
        <v>8.1435447784551154E-3</v>
      </c>
      <c r="H862" s="13">
        <f t="shared" si="111"/>
        <v>2.3639287100625013</v>
      </c>
      <c r="I862" s="16">
        <f t="shared" si="115"/>
        <v>42.459596599584209</v>
      </c>
    </row>
    <row r="863" spans="1:9" x14ac:dyDescent="0.2">
      <c r="A863">
        <v>861</v>
      </c>
      <c r="B863" s="11">
        <v>0.999</v>
      </c>
      <c r="C863" s="12">
        <f t="shared" si="112"/>
        <v>8.7083168135130493E-3</v>
      </c>
      <c r="D863" s="13">
        <f t="shared" si="110"/>
        <v>3.2504019763359389</v>
      </c>
      <c r="E863" s="16">
        <f t="shared" si="113"/>
        <v>62.287711792949572</v>
      </c>
      <c r="F863" s="11">
        <v>0.999</v>
      </c>
      <c r="G863" s="12">
        <f t="shared" si="114"/>
        <v>8.1354012336766601E-3</v>
      </c>
      <c r="H863" s="13">
        <f t="shared" si="111"/>
        <v>2.3639287100625013</v>
      </c>
      <c r="I863" s="16">
        <f t="shared" si="115"/>
        <v>42.478828108128376</v>
      </c>
    </row>
    <row r="864" spans="1:9" x14ac:dyDescent="0.2">
      <c r="A864">
        <v>862</v>
      </c>
      <c r="B864" s="11">
        <v>0.999</v>
      </c>
      <c r="C864" s="12">
        <f t="shared" si="112"/>
        <v>8.6996084966995367E-3</v>
      </c>
      <c r="D864" s="13">
        <f t="shared" si="110"/>
        <v>3.2504019763359389</v>
      </c>
      <c r="E864" s="16">
        <f t="shared" si="113"/>
        <v>62.315989017600593</v>
      </c>
      <c r="F864" s="11">
        <v>0.999</v>
      </c>
      <c r="G864" s="12">
        <f t="shared" si="114"/>
        <v>8.1272658324429842E-3</v>
      </c>
      <c r="H864" s="13">
        <f t="shared" si="111"/>
        <v>2.3639287100625013</v>
      </c>
      <c r="I864" s="16">
        <f t="shared" si="115"/>
        <v>42.498040385163996</v>
      </c>
    </row>
    <row r="865" spans="1:9" x14ac:dyDescent="0.2">
      <c r="A865">
        <v>863</v>
      </c>
      <c r="B865" s="11">
        <v>0.999</v>
      </c>
      <c r="C865" s="12">
        <f t="shared" si="112"/>
        <v>8.6909088882028366E-3</v>
      </c>
      <c r="D865" s="13">
        <f t="shared" si="110"/>
        <v>3.2504019763359389</v>
      </c>
      <c r="E865" s="16">
        <f t="shared" si="113"/>
        <v>62.344237965026963</v>
      </c>
      <c r="F865" s="11">
        <v>0.999</v>
      </c>
      <c r="G865" s="12">
        <f t="shared" si="114"/>
        <v>8.1191385666105412E-3</v>
      </c>
      <c r="H865" s="13">
        <f t="shared" si="111"/>
        <v>2.3639287100625013</v>
      </c>
      <c r="I865" s="16">
        <f t="shared" si="115"/>
        <v>42.517233449922585</v>
      </c>
    </row>
    <row r="866" spans="1:9" x14ac:dyDescent="0.2">
      <c r="A866">
        <v>864</v>
      </c>
      <c r="B866" s="11">
        <v>0.999</v>
      </c>
      <c r="C866" s="12">
        <f t="shared" si="112"/>
        <v>8.6822179793146336E-3</v>
      </c>
      <c r="D866" s="13">
        <f t="shared" si="110"/>
        <v>3.2504019763359389</v>
      </c>
      <c r="E866" s="16">
        <f t="shared" si="113"/>
        <v>62.37245866350591</v>
      </c>
      <c r="F866" s="11">
        <v>0.999</v>
      </c>
      <c r="G866" s="12">
        <f t="shared" si="114"/>
        <v>8.1110194280439307E-3</v>
      </c>
      <c r="H866" s="13">
        <f t="shared" si="111"/>
        <v>2.3639287100625013</v>
      </c>
      <c r="I866" s="16">
        <f t="shared" si="115"/>
        <v>42.536407321616416</v>
      </c>
    </row>
    <row r="867" spans="1:9" x14ac:dyDescent="0.2">
      <c r="A867">
        <v>865</v>
      </c>
      <c r="B867" s="11">
        <v>0.999</v>
      </c>
      <c r="C867" s="12">
        <f t="shared" si="112"/>
        <v>8.673535761335319E-3</v>
      </c>
      <c r="D867" s="13">
        <f t="shared" ref="D867:D930" si="116">D866</f>
        <v>3.2504019763359389</v>
      </c>
      <c r="E867" s="16">
        <f t="shared" si="113"/>
        <v>62.400651141286374</v>
      </c>
      <c r="F867" s="11">
        <v>0.999</v>
      </c>
      <c r="G867" s="12">
        <f t="shared" si="114"/>
        <v>8.1029084086158866E-3</v>
      </c>
      <c r="H867" s="13">
        <f t="shared" ref="H867:H930" si="117">H866</f>
        <v>2.3639287100625013</v>
      </c>
      <c r="I867" s="16">
        <f t="shared" si="115"/>
        <v>42.555562019438547</v>
      </c>
    </row>
    <row r="868" spans="1:9" x14ac:dyDescent="0.2">
      <c r="A868">
        <v>866</v>
      </c>
      <c r="B868" s="11">
        <v>0.999</v>
      </c>
      <c r="C868" s="12">
        <f t="shared" si="112"/>
        <v>8.6648622255739837E-3</v>
      </c>
      <c r="D868" s="13">
        <f t="shared" si="116"/>
        <v>3.2504019763359389</v>
      </c>
      <c r="E868" s="16">
        <f t="shared" si="113"/>
        <v>62.428815426589061</v>
      </c>
      <c r="F868" s="11">
        <v>0.999</v>
      </c>
      <c r="G868" s="12">
        <f t="shared" si="114"/>
        <v>8.0948055002072715E-3</v>
      </c>
      <c r="H868" s="13">
        <f t="shared" si="117"/>
        <v>2.3639287100625013</v>
      </c>
      <c r="I868" s="16">
        <f t="shared" si="115"/>
        <v>42.574697562562861</v>
      </c>
    </row>
    <row r="869" spans="1:9" x14ac:dyDescent="0.2">
      <c r="A869">
        <v>867</v>
      </c>
      <c r="B869" s="11">
        <v>0.999</v>
      </c>
      <c r="C869" s="12">
        <f t="shared" si="112"/>
        <v>8.6561973633484095E-3</v>
      </c>
      <c r="D869" s="13">
        <f t="shared" si="116"/>
        <v>3.2504019763359389</v>
      </c>
      <c r="E869" s="16">
        <f t="shared" si="113"/>
        <v>62.456951547606444</v>
      </c>
      <c r="F869" s="11">
        <v>0.999</v>
      </c>
      <c r="G869" s="12">
        <f t="shared" si="114"/>
        <v>8.0867106947070649E-3</v>
      </c>
      <c r="H869" s="13">
        <f t="shared" si="117"/>
        <v>2.3639287100625013</v>
      </c>
      <c r="I869" s="16">
        <f t="shared" si="115"/>
        <v>42.593813970144048</v>
      </c>
    </row>
    <row r="870" spans="1:9" x14ac:dyDescent="0.2">
      <c r="A870">
        <v>868</v>
      </c>
      <c r="B870" s="11">
        <v>0.999</v>
      </c>
      <c r="C870" s="12">
        <f t="shared" si="112"/>
        <v>8.6475411659850607E-3</v>
      </c>
      <c r="D870" s="13">
        <f t="shared" si="116"/>
        <v>3.2504019763359389</v>
      </c>
      <c r="E870" s="16">
        <f t="shared" si="113"/>
        <v>62.48505953250281</v>
      </c>
      <c r="F870" s="11">
        <v>0.999</v>
      </c>
      <c r="G870" s="12">
        <f t="shared" si="114"/>
        <v>8.0786239840123578E-3</v>
      </c>
      <c r="H870" s="13">
        <f t="shared" si="117"/>
        <v>2.3639287100625013</v>
      </c>
      <c r="I870" s="16">
        <f t="shared" si="115"/>
        <v>42.612911261317656</v>
      </c>
    </row>
    <row r="871" spans="1:9" x14ac:dyDescent="0.2">
      <c r="A871">
        <v>869</v>
      </c>
      <c r="B871" s="11">
        <v>0.999</v>
      </c>
      <c r="C871" s="12">
        <f t="shared" si="112"/>
        <v>8.6388936248190749E-3</v>
      </c>
      <c r="D871" s="13">
        <f t="shared" si="116"/>
        <v>3.2504019763359389</v>
      </c>
      <c r="E871" s="16">
        <f t="shared" si="113"/>
        <v>62.513139409414279</v>
      </c>
      <c r="F871" s="11">
        <v>0.999</v>
      </c>
      <c r="G871" s="12">
        <f t="shared" si="114"/>
        <v>8.0705453600283458E-3</v>
      </c>
      <c r="H871" s="13">
        <f t="shared" si="117"/>
        <v>2.3639287100625013</v>
      </c>
      <c r="I871" s="16">
        <f t="shared" si="115"/>
        <v>42.631989455200092</v>
      </c>
    </row>
    <row r="872" spans="1:9" x14ac:dyDescent="0.2">
      <c r="A872">
        <v>870</v>
      </c>
      <c r="B872" s="11">
        <v>0.999</v>
      </c>
      <c r="C872" s="12">
        <f t="shared" si="112"/>
        <v>8.6302547311942566E-3</v>
      </c>
      <c r="D872" s="13">
        <f t="shared" si="116"/>
        <v>3.2504019763359389</v>
      </c>
      <c r="E872" s="16">
        <f t="shared" si="113"/>
        <v>62.541191206448836</v>
      </c>
      <c r="F872" s="11">
        <v>0.999</v>
      </c>
      <c r="G872" s="12">
        <f t="shared" si="114"/>
        <v>8.0624748146683172E-3</v>
      </c>
      <c r="H872" s="13">
        <f t="shared" si="117"/>
        <v>2.3639287100625013</v>
      </c>
      <c r="I872" s="16">
        <f t="shared" si="115"/>
        <v>42.651048570888641</v>
      </c>
    </row>
    <row r="873" spans="1:9" x14ac:dyDescent="0.2">
      <c r="A873">
        <v>871</v>
      </c>
      <c r="B873" s="11">
        <v>0.999</v>
      </c>
      <c r="C873" s="12">
        <f t="shared" si="112"/>
        <v>8.6216244764630631E-3</v>
      </c>
      <c r="D873" s="13">
        <f t="shared" si="116"/>
        <v>3.2504019763359389</v>
      </c>
      <c r="E873" s="16">
        <f t="shared" si="113"/>
        <v>62.569214951686355</v>
      </c>
      <c r="F873" s="11">
        <v>0.999</v>
      </c>
      <c r="G873" s="12">
        <f t="shared" si="114"/>
        <v>8.0544123398536491E-3</v>
      </c>
      <c r="H873" s="13">
        <f t="shared" si="117"/>
        <v>2.3639287100625013</v>
      </c>
      <c r="I873" s="16">
        <f t="shared" si="115"/>
        <v>42.670088627461503</v>
      </c>
    </row>
    <row r="874" spans="1:9" x14ac:dyDescent="0.2">
      <c r="A874">
        <v>872</v>
      </c>
      <c r="B874" s="11">
        <v>0.999</v>
      </c>
      <c r="C874" s="12">
        <f t="shared" si="112"/>
        <v>8.6130028519865991E-3</v>
      </c>
      <c r="D874" s="13">
        <f t="shared" si="116"/>
        <v>3.2504019763359389</v>
      </c>
      <c r="E874" s="16">
        <f t="shared" si="113"/>
        <v>62.597210673178637</v>
      </c>
      <c r="F874" s="11">
        <v>0.999</v>
      </c>
      <c r="G874" s="12">
        <f t="shared" si="114"/>
        <v>8.0463579275137954E-3</v>
      </c>
      <c r="H874" s="13">
        <f t="shared" si="117"/>
        <v>2.3639287100625013</v>
      </c>
      <c r="I874" s="16">
        <f t="shared" si="115"/>
        <v>42.689109643977794</v>
      </c>
    </row>
    <row r="875" spans="1:9" x14ac:dyDescent="0.2">
      <c r="A875">
        <v>873</v>
      </c>
      <c r="B875" s="11">
        <v>0.999</v>
      </c>
      <c r="C875" s="12">
        <f t="shared" si="112"/>
        <v>8.6043898491346121E-3</v>
      </c>
      <c r="D875" s="13">
        <f t="shared" si="116"/>
        <v>3.2504019763359389</v>
      </c>
      <c r="E875" s="16">
        <f t="shared" si="113"/>
        <v>62.62517839894943</v>
      </c>
      <c r="F875" s="11">
        <v>0.999</v>
      </c>
      <c r="G875" s="12">
        <f t="shared" si="114"/>
        <v>8.038311569586282E-3</v>
      </c>
      <c r="H875" s="13">
        <f t="shared" si="117"/>
        <v>2.3639287100625013</v>
      </c>
      <c r="I875" s="16">
        <f t="shared" si="115"/>
        <v>42.708111639477565</v>
      </c>
    </row>
    <row r="876" spans="1:9" x14ac:dyDescent="0.2">
      <c r="A876">
        <v>874</v>
      </c>
      <c r="B876" s="11">
        <v>0.999</v>
      </c>
      <c r="C876" s="12">
        <f t="shared" si="112"/>
        <v>8.5957854592854776E-3</v>
      </c>
      <c r="D876" s="13">
        <f t="shared" si="116"/>
        <v>3.2504019763359389</v>
      </c>
      <c r="E876" s="16">
        <f t="shared" si="113"/>
        <v>62.653118156994452</v>
      </c>
      <c r="F876" s="11">
        <v>0.999</v>
      </c>
      <c r="G876" s="12">
        <f t="shared" si="114"/>
        <v>8.0302732580166958E-3</v>
      </c>
      <c r="H876" s="13">
        <f t="shared" si="117"/>
        <v>2.3639287100625013</v>
      </c>
      <c r="I876" s="16">
        <f t="shared" si="115"/>
        <v>42.727094632981839</v>
      </c>
    </row>
    <row r="877" spans="1:9" x14ac:dyDescent="0.2">
      <c r="A877">
        <v>875</v>
      </c>
      <c r="B877" s="11">
        <v>0.999</v>
      </c>
      <c r="C877" s="12">
        <f t="shared" si="112"/>
        <v>8.5871896738261913E-3</v>
      </c>
      <c r="D877" s="13">
        <f t="shared" si="116"/>
        <v>3.2504019763359389</v>
      </c>
      <c r="E877" s="16">
        <f t="shared" si="113"/>
        <v>62.681029975281426</v>
      </c>
      <c r="F877" s="11">
        <v>0.999</v>
      </c>
      <c r="G877" s="12">
        <f t="shared" si="114"/>
        <v>8.0222429847586797E-3</v>
      </c>
      <c r="H877" s="13">
        <f t="shared" si="117"/>
        <v>2.3639287100625013</v>
      </c>
      <c r="I877" s="16">
        <f t="shared" si="115"/>
        <v>42.74605864349261</v>
      </c>
    </row>
    <row r="878" spans="1:9" x14ac:dyDescent="0.2">
      <c r="A878">
        <v>876</v>
      </c>
      <c r="B878" s="11">
        <v>0.999</v>
      </c>
      <c r="C878" s="12">
        <f t="shared" si="112"/>
        <v>8.5786024841523652E-3</v>
      </c>
      <c r="D878" s="13">
        <f t="shared" si="116"/>
        <v>3.2504019763359389</v>
      </c>
      <c r="E878" s="16">
        <f t="shared" si="113"/>
        <v>62.708913881750114</v>
      </c>
      <c r="F878" s="11">
        <v>0.999</v>
      </c>
      <c r="G878" s="12">
        <f t="shared" si="114"/>
        <v>8.0142207417739208E-3</v>
      </c>
      <c r="H878" s="13">
        <f t="shared" si="117"/>
        <v>2.3639287100625013</v>
      </c>
      <c r="I878" s="16">
        <f t="shared" si="115"/>
        <v>42.765003689992866</v>
      </c>
    </row>
    <row r="879" spans="1:9" x14ac:dyDescent="0.2">
      <c r="A879">
        <v>877</v>
      </c>
      <c r="B879" s="11">
        <v>0.999</v>
      </c>
      <c r="C879" s="12">
        <f t="shared" si="112"/>
        <v>8.5700238816682137E-3</v>
      </c>
      <c r="D879" s="13">
        <f t="shared" si="116"/>
        <v>3.2504019763359389</v>
      </c>
      <c r="E879" s="16">
        <f t="shared" si="113"/>
        <v>62.736769904312332</v>
      </c>
      <c r="F879" s="11">
        <v>0.999</v>
      </c>
      <c r="G879" s="12">
        <f t="shared" si="114"/>
        <v>8.0062065210321463E-3</v>
      </c>
      <c r="H879" s="13">
        <f t="shared" si="117"/>
        <v>2.3639287100625013</v>
      </c>
      <c r="I879" s="16">
        <f t="shared" si="115"/>
        <v>42.783929791446624</v>
      </c>
    </row>
    <row r="880" spans="1:9" x14ac:dyDescent="0.2">
      <c r="A880">
        <v>878</v>
      </c>
      <c r="B880" s="11">
        <v>0.999</v>
      </c>
      <c r="C880" s="12">
        <f t="shared" si="112"/>
        <v>8.561453857786545E-3</v>
      </c>
      <c r="D880" s="13">
        <f t="shared" si="116"/>
        <v>3.2504019763359389</v>
      </c>
      <c r="E880" s="16">
        <f t="shared" si="113"/>
        <v>62.764598070851989</v>
      </c>
      <c r="F880" s="11">
        <v>0.999</v>
      </c>
      <c r="G880" s="12">
        <f t="shared" si="114"/>
        <v>7.9982003145111138E-3</v>
      </c>
      <c r="H880" s="13">
        <f t="shared" si="117"/>
        <v>2.3639287100625013</v>
      </c>
      <c r="I880" s="16">
        <f t="shared" si="115"/>
        <v>42.802836966798928</v>
      </c>
    </row>
    <row r="881" spans="1:9" x14ac:dyDescent="0.2">
      <c r="A881">
        <v>879</v>
      </c>
      <c r="B881" s="11">
        <v>0.999</v>
      </c>
      <c r="C881" s="12">
        <f t="shared" si="112"/>
        <v>8.5528924039287579E-3</v>
      </c>
      <c r="D881" s="13">
        <f t="shared" si="116"/>
        <v>3.2504019763359389</v>
      </c>
      <c r="E881" s="16">
        <f t="shared" si="113"/>
        <v>62.792398409225108</v>
      </c>
      <c r="F881" s="11">
        <v>0.999</v>
      </c>
      <c r="G881" s="12">
        <f t="shared" si="114"/>
        <v>7.9902021141966019E-3</v>
      </c>
      <c r="H881" s="13">
        <f t="shared" si="117"/>
        <v>2.3639287100625013</v>
      </c>
      <c r="I881" s="16">
        <f t="shared" si="115"/>
        <v>42.821725234975879</v>
      </c>
    </row>
    <row r="882" spans="1:9" x14ac:dyDescent="0.2">
      <c r="A882">
        <v>880</v>
      </c>
      <c r="B882" s="11">
        <v>0.999</v>
      </c>
      <c r="C882" s="12">
        <f t="shared" si="112"/>
        <v>8.5443395115248292E-3</v>
      </c>
      <c r="D882" s="13">
        <f t="shared" si="116"/>
        <v>3.2504019763359389</v>
      </c>
      <c r="E882" s="16">
        <f t="shared" si="113"/>
        <v>62.820170947259854</v>
      </c>
      <c r="F882" s="11">
        <v>0.999</v>
      </c>
      <c r="G882" s="12">
        <f t="shared" si="114"/>
        <v>7.9822119120824056E-3</v>
      </c>
      <c r="H882" s="13">
        <f t="shared" si="117"/>
        <v>2.3639287100625013</v>
      </c>
      <c r="I882" s="16">
        <f t="shared" si="115"/>
        <v>42.840594614884651</v>
      </c>
    </row>
    <row r="883" spans="1:9" x14ac:dyDescent="0.2">
      <c r="A883">
        <v>881</v>
      </c>
      <c r="B883" s="11">
        <v>0.999</v>
      </c>
      <c r="C883" s="12">
        <f t="shared" si="112"/>
        <v>8.5357951720133052E-3</v>
      </c>
      <c r="D883" s="13">
        <f t="shared" si="116"/>
        <v>3.2504019763359389</v>
      </c>
      <c r="E883" s="16">
        <f t="shared" si="113"/>
        <v>62.847915712756567</v>
      </c>
      <c r="F883" s="11">
        <v>0.999</v>
      </c>
      <c r="G883" s="12">
        <f t="shared" si="114"/>
        <v>7.9742297001703238E-3</v>
      </c>
      <c r="H883" s="13">
        <f t="shared" si="117"/>
        <v>2.3639287100625013</v>
      </c>
      <c r="I883" s="16">
        <f t="shared" si="115"/>
        <v>42.859445125413515</v>
      </c>
    </row>
    <row r="884" spans="1:9" x14ac:dyDescent="0.2">
      <c r="A884">
        <v>882</v>
      </c>
      <c r="B884" s="11">
        <v>0.999</v>
      </c>
      <c r="C884" s="12">
        <f t="shared" si="112"/>
        <v>8.5272593768412914E-3</v>
      </c>
      <c r="D884" s="13">
        <f t="shared" si="116"/>
        <v>3.2504019763359389</v>
      </c>
      <c r="E884" s="16">
        <f t="shared" si="113"/>
        <v>62.875632733487784</v>
      </c>
      <c r="F884" s="11">
        <v>0.999</v>
      </c>
      <c r="G884" s="12">
        <f t="shared" si="114"/>
        <v>7.9662554704701544E-3</v>
      </c>
      <c r="H884" s="13">
        <f t="shared" si="117"/>
        <v>2.3639287100625013</v>
      </c>
      <c r="I884" s="16">
        <f t="shared" si="115"/>
        <v>42.878276785431851</v>
      </c>
    </row>
    <row r="885" spans="1:9" x14ac:dyDescent="0.2">
      <c r="A885">
        <v>883</v>
      </c>
      <c r="B885" s="11">
        <v>0.999</v>
      </c>
      <c r="C885" s="12">
        <f t="shared" si="112"/>
        <v>8.5187321174644507E-3</v>
      </c>
      <c r="D885" s="13">
        <f t="shared" si="116"/>
        <v>3.2504019763359389</v>
      </c>
      <c r="E885" s="16">
        <f t="shared" si="113"/>
        <v>62.903322037198265</v>
      </c>
      <c r="F885" s="11">
        <v>0.999</v>
      </c>
      <c r="G885" s="12">
        <f t="shared" si="114"/>
        <v>7.9582892149996851E-3</v>
      </c>
      <c r="H885" s="13">
        <f t="shared" si="117"/>
        <v>2.3639287100625013</v>
      </c>
      <c r="I885" s="16">
        <f t="shared" si="115"/>
        <v>42.897089613790172</v>
      </c>
    </row>
    <row r="886" spans="1:9" x14ac:dyDescent="0.2">
      <c r="A886">
        <v>884</v>
      </c>
      <c r="B886" s="11">
        <v>0.999</v>
      </c>
      <c r="C886" s="12">
        <f t="shared" si="112"/>
        <v>8.5102133853469861E-3</v>
      </c>
      <c r="D886" s="13">
        <f t="shared" si="116"/>
        <v>3.2504019763359389</v>
      </c>
      <c r="E886" s="16">
        <f t="shared" si="113"/>
        <v>62.93098365160504</v>
      </c>
      <c r="F886" s="11">
        <v>0.999</v>
      </c>
      <c r="G886" s="12">
        <f t="shared" si="114"/>
        <v>7.9503309257846853E-3</v>
      </c>
      <c r="H886" s="13">
        <f t="shared" si="117"/>
        <v>2.3639287100625013</v>
      </c>
      <c r="I886" s="16">
        <f t="shared" si="115"/>
        <v>42.915883629320135</v>
      </c>
    </row>
    <row r="887" spans="1:9" x14ac:dyDescent="0.2">
      <c r="A887">
        <v>885</v>
      </c>
      <c r="B887" s="11">
        <v>0.999</v>
      </c>
      <c r="C887" s="12">
        <f t="shared" si="112"/>
        <v>8.5017031719616387E-3</v>
      </c>
      <c r="D887" s="13">
        <f t="shared" si="116"/>
        <v>3.2504019763359389</v>
      </c>
      <c r="E887" s="16">
        <f t="shared" si="113"/>
        <v>62.958617604397404</v>
      </c>
      <c r="F887" s="11">
        <v>0.999</v>
      </c>
      <c r="G887" s="12">
        <f t="shared" si="114"/>
        <v>7.9423805948589006E-3</v>
      </c>
      <c r="H887" s="13">
        <f t="shared" si="117"/>
        <v>2.3639287100625013</v>
      </c>
      <c r="I887" s="16">
        <f t="shared" si="115"/>
        <v>42.934658850834566</v>
      </c>
    </row>
    <row r="888" spans="1:9" x14ac:dyDescent="0.2">
      <c r="A888">
        <v>886</v>
      </c>
      <c r="B888" s="11">
        <v>0.999</v>
      </c>
      <c r="C888" s="12">
        <f t="shared" si="112"/>
        <v>8.4932014687896778E-3</v>
      </c>
      <c r="D888" s="13">
        <f t="shared" si="116"/>
        <v>3.2504019763359389</v>
      </c>
      <c r="E888" s="16">
        <f t="shared" si="113"/>
        <v>62.986223923236977</v>
      </c>
      <c r="F888" s="11">
        <v>0.999</v>
      </c>
      <c r="G888" s="12">
        <f t="shared" si="114"/>
        <v>7.9344382142640425E-3</v>
      </c>
      <c r="H888" s="13">
        <f t="shared" si="117"/>
        <v>2.3639287100625013</v>
      </c>
      <c r="I888" s="16">
        <f t="shared" si="115"/>
        <v>42.953415297127485</v>
      </c>
    </row>
    <row r="889" spans="1:9" x14ac:dyDescent="0.2">
      <c r="A889">
        <v>887</v>
      </c>
      <c r="B889" s="11">
        <v>0.999</v>
      </c>
      <c r="C889" s="12">
        <f t="shared" si="112"/>
        <v>8.4847082673208882E-3</v>
      </c>
      <c r="D889" s="13">
        <f t="shared" si="116"/>
        <v>3.2504019763359389</v>
      </c>
      <c r="E889" s="16">
        <f t="shared" si="113"/>
        <v>63.013802635757713</v>
      </c>
      <c r="F889" s="11">
        <v>0.999</v>
      </c>
      <c r="G889" s="12">
        <f t="shared" si="114"/>
        <v>7.9265037760497779E-3</v>
      </c>
      <c r="H889" s="13">
        <f t="shared" si="117"/>
        <v>2.3639287100625013</v>
      </c>
      <c r="I889" s="16">
        <f t="shared" si="115"/>
        <v>42.972152986974109</v>
      </c>
    </row>
    <row r="890" spans="1:9" x14ac:dyDescent="0.2">
      <c r="A890">
        <v>888</v>
      </c>
      <c r="B890" s="11">
        <v>0.999</v>
      </c>
      <c r="C890" s="12">
        <f t="shared" si="112"/>
        <v>8.4762235590535671E-3</v>
      </c>
      <c r="D890" s="13">
        <f t="shared" si="116"/>
        <v>3.2504019763359389</v>
      </c>
      <c r="E890" s="16">
        <f t="shared" si="113"/>
        <v>63.041353769565923</v>
      </c>
      <c r="F890" s="11">
        <v>0.999</v>
      </c>
      <c r="G890" s="12">
        <f t="shared" si="114"/>
        <v>7.9185772722737274E-3</v>
      </c>
      <c r="H890" s="13">
        <f t="shared" si="117"/>
        <v>2.3639287100625013</v>
      </c>
      <c r="I890" s="16">
        <f t="shared" si="115"/>
        <v>42.990871939130884</v>
      </c>
    </row>
    <row r="891" spans="1:9" x14ac:dyDescent="0.2">
      <c r="A891">
        <v>889</v>
      </c>
      <c r="B891" s="11">
        <v>0.999</v>
      </c>
      <c r="C891" s="12">
        <f t="shared" si="112"/>
        <v>8.4677473354945135E-3</v>
      </c>
      <c r="D891" s="13">
        <f t="shared" si="116"/>
        <v>3.2504019763359389</v>
      </c>
      <c r="E891" s="16">
        <f t="shared" si="113"/>
        <v>63.068877352240328</v>
      </c>
      <c r="F891" s="11">
        <v>0.999</v>
      </c>
      <c r="G891" s="12">
        <f t="shared" si="114"/>
        <v>7.9106586950014532E-3</v>
      </c>
      <c r="H891" s="13">
        <f t="shared" si="117"/>
        <v>2.3639287100625013</v>
      </c>
      <c r="I891" s="16">
        <f t="shared" si="115"/>
        <v>43.009572172335503</v>
      </c>
    </row>
    <row r="892" spans="1:9" x14ac:dyDescent="0.2">
      <c r="A892">
        <v>890</v>
      </c>
      <c r="B892" s="11">
        <v>0.999</v>
      </c>
      <c r="C892" s="12">
        <f t="shared" si="112"/>
        <v>8.4592795881590199E-3</v>
      </c>
      <c r="D892" s="13">
        <f t="shared" si="116"/>
        <v>3.2504019763359389</v>
      </c>
      <c r="E892" s="16">
        <f t="shared" si="113"/>
        <v>63.09637341133206</v>
      </c>
      <c r="F892" s="11">
        <v>0.999</v>
      </c>
      <c r="G892" s="12">
        <f t="shared" si="114"/>
        <v>7.902748036306452E-3</v>
      </c>
      <c r="H892" s="13">
        <f t="shared" si="117"/>
        <v>2.3639287100625013</v>
      </c>
      <c r="I892" s="16">
        <f t="shared" si="115"/>
        <v>43.028253705306916</v>
      </c>
    </row>
    <row r="893" spans="1:9" x14ac:dyDescent="0.2">
      <c r="A893">
        <v>891</v>
      </c>
      <c r="B893" s="11">
        <v>0.999</v>
      </c>
      <c r="C893" s="12">
        <f t="shared" si="112"/>
        <v>8.4508203085708611E-3</v>
      </c>
      <c r="D893" s="13">
        <f t="shared" si="116"/>
        <v>3.2504019763359389</v>
      </c>
      <c r="E893" s="16">
        <f t="shared" si="113"/>
        <v>63.123841974364701</v>
      </c>
      <c r="F893" s="11">
        <v>0.999</v>
      </c>
      <c r="G893" s="12">
        <f t="shared" si="114"/>
        <v>7.8948452882701449E-3</v>
      </c>
      <c r="H893" s="13">
        <f t="shared" si="117"/>
        <v>2.3639287100625013</v>
      </c>
      <c r="I893" s="16">
        <f t="shared" si="115"/>
        <v>43.046916556745359</v>
      </c>
    </row>
    <row r="894" spans="1:9" x14ac:dyDescent="0.2">
      <c r="A894">
        <v>892</v>
      </c>
      <c r="B894" s="11">
        <v>0.999</v>
      </c>
      <c r="C894" s="12">
        <f t="shared" si="112"/>
        <v>8.4423694882622899E-3</v>
      </c>
      <c r="D894" s="13">
        <f t="shared" si="116"/>
        <v>3.2504019763359389</v>
      </c>
      <c r="E894" s="16">
        <f t="shared" si="113"/>
        <v>63.15128306883431</v>
      </c>
      <c r="F894" s="11">
        <v>0.999</v>
      </c>
      <c r="G894" s="12">
        <f t="shared" si="114"/>
        <v>7.8869504429818754E-3</v>
      </c>
      <c r="H894" s="13">
        <f t="shared" si="117"/>
        <v>2.3639287100625013</v>
      </c>
      <c r="I894" s="16">
        <f t="shared" si="115"/>
        <v>43.065560745332363</v>
      </c>
    </row>
    <row r="895" spans="1:9" x14ac:dyDescent="0.2">
      <c r="A895">
        <v>893</v>
      </c>
      <c r="B895" s="11">
        <v>0.999</v>
      </c>
      <c r="C895" s="12">
        <f t="shared" si="112"/>
        <v>8.4339271187740279E-3</v>
      </c>
      <c r="D895" s="13">
        <f t="shared" si="116"/>
        <v>3.2504019763359389</v>
      </c>
      <c r="E895" s="16">
        <f t="shared" si="113"/>
        <v>63.178696722209445</v>
      </c>
      <c r="F895" s="11">
        <v>0.999</v>
      </c>
      <c r="G895" s="12">
        <f t="shared" si="114"/>
        <v>7.8790634925388937E-3</v>
      </c>
      <c r="H895" s="13">
        <f t="shared" si="117"/>
        <v>2.3639287100625013</v>
      </c>
      <c r="I895" s="16">
        <f t="shared" si="115"/>
        <v>43.084186289730781</v>
      </c>
    </row>
    <row r="896" spans="1:9" x14ac:dyDescent="0.2">
      <c r="A896">
        <v>894</v>
      </c>
      <c r="B896" s="11">
        <v>0.999</v>
      </c>
      <c r="C896" s="12">
        <f t="shared" si="112"/>
        <v>8.4254931916552533E-3</v>
      </c>
      <c r="D896" s="13">
        <f t="shared" si="116"/>
        <v>3.2504019763359389</v>
      </c>
      <c r="E896" s="16">
        <f t="shared" si="113"/>
        <v>63.206082961931209</v>
      </c>
      <c r="F896" s="11">
        <v>0.999</v>
      </c>
      <c r="G896" s="12">
        <f t="shared" si="114"/>
        <v>7.8711844290463556E-3</v>
      </c>
      <c r="H896" s="13">
        <f t="shared" si="117"/>
        <v>2.3639287100625013</v>
      </c>
      <c r="I896" s="16">
        <f t="shared" si="115"/>
        <v>43.102793208584799</v>
      </c>
    </row>
    <row r="897" spans="1:9" x14ac:dyDescent="0.2">
      <c r="A897">
        <v>895</v>
      </c>
      <c r="B897" s="11">
        <v>0.999</v>
      </c>
      <c r="C897" s="12">
        <f t="shared" si="112"/>
        <v>8.417067698463598E-3</v>
      </c>
      <c r="D897" s="13">
        <f t="shared" si="116"/>
        <v>3.2504019763359389</v>
      </c>
      <c r="E897" s="16">
        <f t="shared" si="113"/>
        <v>63.233441815413251</v>
      </c>
      <c r="F897" s="11">
        <v>0.999</v>
      </c>
      <c r="G897" s="12">
        <f t="shared" si="114"/>
        <v>7.8633132446173093E-3</v>
      </c>
      <c r="H897" s="13">
        <f t="shared" si="117"/>
        <v>2.3639287100625013</v>
      </c>
      <c r="I897" s="16">
        <f t="shared" si="115"/>
        <v>43.121381520519968</v>
      </c>
    </row>
    <row r="898" spans="1:9" x14ac:dyDescent="0.2">
      <c r="A898">
        <v>896</v>
      </c>
      <c r="B898" s="11">
        <v>0.999</v>
      </c>
      <c r="C898" s="12">
        <f t="shared" si="112"/>
        <v>8.4086506307651347E-3</v>
      </c>
      <c r="D898" s="13">
        <f t="shared" si="116"/>
        <v>3.2504019763359389</v>
      </c>
      <c r="E898" s="16">
        <f t="shared" si="113"/>
        <v>63.260773310041806</v>
      </c>
      <c r="F898" s="11">
        <v>0.999</v>
      </c>
      <c r="G898" s="12">
        <f t="shared" si="114"/>
        <v>7.8554499313726912E-3</v>
      </c>
      <c r="H898" s="13">
        <f t="shared" si="117"/>
        <v>2.3639287100625013</v>
      </c>
      <c r="I898" s="16">
        <f t="shared" si="115"/>
        <v>43.139951244143198</v>
      </c>
    </row>
    <row r="899" spans="1:9" x14ac:dyDescent="0.2">
      <c r="A899">
        <v>897</v>
      </c>
      <c r="B899" s="11">
        <v>0.999</v>
      </c>
      <c r="C899" s="12">
        <f t="shared" si="112"/>
        <v>8.4002419801343688E-3</v>
      </c>
      <c r="D899" s="13">
        <f t="shared" si="116"/>
        <v>3.2504019763359389</v>
      </c>
      <c r="E899" s="16">
        <f t="shared" si="113"/>
        <v>63.288077473175733</v>
      </c>
      <c r="F899" s="11">
        <v>0.999</v>
      </c>
      <c r="G899" s="12">
        <f t="shared" si="114"/>
        <v>7.8475944814413185E-3</v>
      </c>
      <c r="H899" s="13">
        <f t="shared" si="117"/>
        <v>2.3639287100625013</v>
      </c>
      <c r="I899" s="16">
        <f t="shared" si="115"/>
        <v>43.158502398042806</v>
      </c>
    </row>
    <row r="900" spans="1:9" x14ac:dyDescent="0.2">
      <c r="A900">
        <v>898</v>
      </c>
      <c r="B900" s="11">
        <v>0.999</v>
      </c>
      <c r="C900" s="12">
        <f t="shared" si="112"/>
        <v>8.3918417381542345E-3</v>
      </c>
      <c r="D900" s="13">
        <f t="shared" si="116"/>
        <v>3.2504019763359389</v>
      </c>
      <c r="E900" s="16">
        <f t="shared" si="113"/>
        <v>63.315354332146526</v>
      </c>
      <c r="F900" s="11">
        <v>0.999</v>
      </c>
      <c r="G900" s="12">
        <f t="shared" si="114"/>
        <v>7.8397468869598769E-3</v>
      </c>
      <c r="H900" s="13">
        <f t="shared" si="117"/>
        <v>2.3639287100625013</v>
      </c>
      <c r="I900" s="16">
        <f t="shared" si="115"/>
        <v>43.177035000788514</v>
      </c>
    </row>
    <row r="901" spans="1:9" x14ac:dyDescent="0.2">
      <c r="A901">
        <v>899</v>
      </c>
      <c r="B901" s="11">
        <v>0.999</v>
      </c>
      <c r="C901" s="12">
        <f t="shared" si="112"/>
        <v>8.3834498964160797E-3</v>
      </c>
      <c r="D901" s="13">
        <f t="shared" si="116"/>
        <v>3.2504019763359389</v>
      </c>
      <c r="E901" s="16">
        <f t="shared" si="113"/>
        <v>63.342603914258348</v>
      </c>
      <c r="F901" s="11">
        <v>0.999</v>
      </c>
      <c r="G901" s="12">
        <f t="shared" si="114"/>
        <v>7.8319071400729176E-3</v>
      </c>
      <c r="H901" s="13">
        <f t="shared" si="117"/>
        <v>2.3639287100625013</v>
      </c>
      <c r="I901" s="16">
        <f t="shared" si="115"/>
        <v>43.195549070931477</v>
      </c>
    </row>
    <row r="902" spans="1:9" x14ac:dyDescent="0.2">
      <c r="A902">
        <v>900</v>
      </c>
      <c r="B902" s="11">
        <v>0.999</v>
      </c>
      <c r="C902" s="12">
        <f t="shared" si="112"/>
        <v>8.3750664465196637E-3</v>
      </c>
      <c r="D902" s="13">
        <f t="shared" si="116"/>
        <v>3.2504019763359389</v>
      </c>
      <c r="E902" s="16">
        <f t="shared" si="113"/>
        <v>63.369826246788058</v>
      </c>
      <c r="F902" s="11">
        <v>0.999</v>
      </c>
      <c r="G902" s="12">
        <f t="shared" si="114"/>
        <v>7.8240752329328447E-3</v>
      </c>
      <c r="H902" s="13">
        <f t="shared" si="117"/>
        <v>2.3639287100625013</v>
      </c>
      <c r="I902" s="16">
        <f t="shared" si="115"/>
        <v>43.214044627004299</v>
      </c>
    </row>
    <row r="903" spans="1:9" x14ac:dyDescent="0.2">
      <c r="A903">
        <v>901</v>
      </c>
      <c r="B903" s="11">
        <v>0.999</v>
      </c>
      <c r="C903" s="12">
        <f t="shared" si="112"/>
        <v>8.3666913800731438E-3</v>
      </c>
      <c r="D903" s="13">
        <f>D902*1.05</f>
        <v>3.412922075152736</v>
      </c>
      <c r="E903" s="16">
        <f t="shared" si="113"/>
        <v>63.398381112495102</v>
      </c>
      <c r="F903" s="11">
        <v>0.999</v>
      </c>
      <c r="G903" s="12">
        <f t="shared" si="114"/>
        <v>7.8162511576999119E-3</v>
      </c>
      <c r="H903" s="13">
        <f>H902*1.05</f>
        <v>2.4821251455656266</v>
      </c>
      <c r="I903" s="16">
        <f t="shared" si="115"/>
        <v>43.233445540546882</v>
      </c>
    </row>
    <row r="904" spans="1:9" x14ac:dyDescent="0.2">
      <c r="A904">
        <v>902</v>
      </c>
      <c r="B904" s="11">
        <v>0.999</v>
      </c>
      <c r="C904" s="12">
        <f t="shared" si="112"/>
        <v>8.3583246886930699E-3</v>
      </c>
      <c r="D904" s="13">
        <f t="shared" si="116"/>
        <v>3.412922075152736</v>
      </c>
      <c r="E904" s="16">
        <f t="shared" si="113"/>
        <v>63.426907423336438</v>
      </c>
      <c r="F904" s="11">
        <v>0.999</v>
      </c>
      <c r="G904" s="12">
        <f t="shared" si="114"/>
        <v>7.8084349065422123E-3</v>
      </c>
      <c r="H904" s="13">
        <f t="shared" si="117"/>
        <v>2.4821251455656266</v>
      </c>
      <c r="I904" s="16">
        <f t="shared" si="115"/>
        <v>43.25282705317592</v>
      </c>
    </row>
    <row r="905" spans="1:9" x14ac:dyDescent="0.2">
      <c r="A905">
        <v>903</v>
      </c>
      <c r="B905" s="11">
        <v>0.999</v>
      </c>
      <c r="C905" s="12">
        <f t="shared" si="112"/>
        <v>8.3499663640043773E-3</v>
      </c>
      <c r="D905" s="13">
        <f t="shared" si="116"/>
        <v>3.412922075152736</v>
      </c>
      <c r="E905" s="16">
        <f t="shared" si="113"/>
        <v>63.455405207866932</v>
      </c>
      <c r="F905" s="11">
        <v>0.999</v>
      </c>
      <c r="G905" s="12">
        <f t="shared" si="114"/>
        <v>7.8006264716356704E-3</v>
      </c>
      <c r="H905" s="13">
        <f t="shared" si="117"/>
        <v>2.4821251455656266</v>
      </c>
      <c r="I905" s="16">
        <f t="shared" si="115"/>
        <v>43.27218918429233</v>
      </c>
    </row>
    <row r="906" spans="1:9" x14ac:dyDescent="0.2">
      <c r="A906">
        <v>904</v>
      </c>
      <c r="B906" s="11">
        <v>0.999</v>
      </c>
      <c r="C906" s="12">
        <f t="shared" si="112"/>
        <v>8.3416163976403734E-3</v>
      </c>
      <c r="D906" s="13">
        <f t="shared" si="116"/>
        <v>3.412922075152736</v>
      </c>
      <c r="E906" s="16">
        <f t="shared" si="113"/>
        <v>63.483874494612891</v>
      </c>
      <c r="F906" s="11">
        <v>0.999</v>
      </c>
      <c r="G906" s="12">
        <f t="shared" si="114"/>
        <v>7.7928258451640349E-3</v>
      </c>
      <c r="H906" s="13">
        <f t="shared" si="117"/>
        <v>2.4821251455656266</v>
      </c>
      <c r="I906" s="16">
        <f t="shared" si="115"/>
        <v>43.291531953277627</v>
      </c>
    </row>
    <row r="907" spans="1:9" x14ac:dyDescent="0.2">
      <c r="A907">
        <v>905</v>
      </c>
      <c r="B907" s="11">
        <v>0.999</v>
      </c>
      <c r="C907" s="12">
        <f t="shared" si="112"/>
        <v>8.3332747812427336E-3</v>
      </c>
      <c r="D907" s="13">
        <f t="shared" si="116"/>
        <v>3.412922075152736</v>
      </c>
      <c r="E907" s="16">
        <f t="shared" si="113"/>
        <v>63.512315312072111</v>
      </c>
      <c r="F907" s="11">
        <v>0.999</v>
      </c>
      <c r="G907" s="12">
        <f t="shared" si="114"/>
        <v>7.7850330193188705E-3</v>
      </c>
      <c r="H907" s="13">
        <f t="shared" si="117"/>
        <v>2.4821251455656266</v>
      </c>
      <c r="I907" s="16">
        <f t="shared" si="115"/>
        <v>43.310855379493937</v>
      </c>
    </row>
    <row r="908" spans="1:9" x14ac:dyDescent="0.2">
      <c r="A908">
        <v>906</v>
      </c>
      <c r="B908" s="11">
        <v>0.999</v>
      </c>
      <c r="C908" s="12">
        <f t="shared" si="112"/>
        <v>8.3249415064614914E-3</v>
      </c>
      <c r="D908" s="13">
        <f t="shared" si="116"/>
        <v>3.412922075152736</v>
      </c>
      <c r="E908" s="16">
        <f t="shared" si="113"/>
        <v>63.540727688713872</v>
      </c>
      <c r="F908" s="11">
        <v>0.999</v>
      </c>
      <c r="G908" s="12">
        <f t="shared" si="114"/>
        <v>7.7772479862995517E-3</v>
      </c>
      <c r="H908" s="13">
        <f t="shared" si="117"/>
        <v>2.4821251455656266</v>
      </c>
      <c r="I908" s="16">
        <f t="shared" si="115"/>
        <v>43.330159482284031</v>
      </c>
    </row>
    <row r="909" spans="1:9" x14ac:dyDescent="0.2">
      <c r="A909">
        <v>907</v>
      </c>
      <c r="B909" s="11">
        <v>0.999</v>
      </c>
      <c r="C909" s="12">
        <f t="shared" ref="C909:C972" si="118">B909*C908</f>
        <v>8.3166165649550296E-3</v>
      </c>
      <c r="D909" s="13">
        <f t="shared" si="116"/>
        <v>3.412922075152736</v>
      </c>
      <c r="E909" s="16">
        <f t="shared" ref="E909:E972" si="119">C909*D909+E908</f>
        <v>63.569111652978989</v>
      </c>
      <c r="F909" s="11">
        <v>0.999</v>
      </c>
      <c r="G909" s="12">
        <f t="shared" si="114"/>
        <v>7.7694707383132522E-3</v>
      </c>
      <c r="H909" s="13">
        <f t="shared" si="117"/>
        <v>2.4821251455656266</v>
      </c>
      <c r="I909" s="16">
        <f t="shared" si="115"/>
        <v>43.349444280971333</v>
      </c>
    </row>
    <row r="910" spans="1:9" x14ac:dyDescent="0.2">
      <c r="A910">
        <v>908</v>
      </c>
      <c r="B910" s="11">
        <v>0.999</v>
      </c>
      <c r="C910" s="12">
        <f t="shared" si="118"/>
        <v>8.3082999483900747E-3</v>
      </c>
      <c r="D910" s="13">
        <f t="shared" si="116"/>
        <v>3.412922075152736</v>
      </c>
      <c r="E910" s="16">
        <f t="shared" si="119"/>
        <v>63.597467233279843</v>
      </c>
      <c r="F910" s="11">
        <v>0.999</v>
      </c>
      <c r="G910" s="12">
        <f t="shared" si="114"/>
        <v>7.761701267574939E-3</v>
      </c>
      <c r="H910" s="13">
        <f t="shared" si="117"/>
        <v>2.4821251455656266</v>
      </c>
      <c r="I910" s="16">
        <f t="shared" si="115"/>
        <v>43.368709794859953</v>
      </c>
    </row>
    <row r="911" spans="1:9" x14ac:dyDescent="0.2">
      <c r="A911">
        <v>909</v>
      </c>
      <c r="B911" s="11">
        <v>0.999</v>
      </c>
      <c r="C911" s="12">
        <f t="shared" si="118"/>
        <v>8.2999916484416854E-3</v>
      </c>
      <c r="D911" s="13">
        <f t="shared" si="116"/>
        <v>3.412922075152736</v>
      </c>
      <c r="E911" s="16">
        <f t="shared" si="119"/>
        <v>63.625794458000392</v>
      </c>
      <c r="F911" s="11">
        <v>0.999</v>
      </c>
      <c r="G911" s="12">
        <f t="shared" si="114"/>
        <v>7.7539395663073643E-3</v>
      </c>
      <c r="H911" s="13">
        <f t="shared" si="117"/>
        <v>2.4821251455656266</v>
      </c>
      <c r="I911" s="16">
        <f t="shared" si="115"/>
        <v>43.387956043234681</v>
      </c>
    </row>
    <row r="912" spans="1:9" x14ac:dyDescent="0.2">
      <c r="A912">
        <v>910</v>
      </c>
      <c r="B912" s="11">
        <v>0.999</v>
      </c>
      <c r="C912" s="12">
        <f t="shared" si="118"/>
        <v>8.2916916567932434E-3</v>
      </c>
      <c r="D912" s="13">
        <f t="shared" si="116"/>
        <v>3.412922075152736</v>
      </c>
      <c r="E912" s="16">
        <f t="shared" si="119"/>
        <v>63.654093355496222</v>
      </c>
      <c r="F912" s="11">
        <v>0.999</v>
      </c>
      <c r="G912" s="12">
        <f t="shared" si="114"/>
        <v>7.7461856267410567E-3</v>
      </c>
      <c r="H912" s="13">
        <f t="shared" si="117"/>
        <v>2.4821251455656266</v>
      </c>
      <c r="I912" s="16">
        <f t="shared" si="115"/>
        <v>43.40718304536103</v>
      </c>
    </row>
    <row r="913" spans="1:9" x14ac:dyDescent="0.2">
      <c r="A913">
        <v>911</v>
      </c>
      <c r="B913" s="11">
        <v>0.999</v>
      </c>
      <c r="C913" s="12">
        <f t="shared" si="118"/>
        <v>8.2833999651364502E-3</v>
      </c>
      <c r="D913" s="13">
        <f t="shared" si="116"/>
        <v>3.412922075152736</v>
      </c>
      <c r="E913" s="16">
        <f t="shared" si="119"/>
        <v>63.682363954094555</v>
      </c>
      <c r="F913" s="11">
        <v>0.999</v>
      </c>
      <c r="G913" s="12">
        <f t="shared" si="114"/>
        <v>7.7384394411143158E-3</v>
      </c>
      <c r="H913" s="13">
        <f t="shared" si="117"/>
        <v>2.4821251455656266</v>
      </c>
      <c r="I913" s="16">
        <f t="shared" si="115"/>
        <v>43.42639082048526</v>
      </c>
    </row>
    <row r="914" spans="1:9" x14ac:dyDescent="0.2">
      <c r="A914">
        <v>912</v>
      </c>
      <c r="B914" s="11">
        <v>0.999</v>
      </c>
      <c r="C914" s="12">
        <f t="shared" si="118"/>
        <v>8.2751165651713133E-3</v>
      </c>
      <c r="D914" s="13">
        <f t="shared" si="116"/>
        <v>3.412922075152736</v>
      </c>
      <c r="E914" s="16">
        <f t="shared" si="119"/>
        <v>63.71060628209429</v>
      </c>
      <c r="F914" s="11">
        <v>0.999</v>
      </c>
      <c r="G914" s="12">
        <f t="shared" si="114"/>
        <v>7.7307010016732019E-3</v>
      </c>
      <c r="H914" s="13">
        <f t="shared" si="117"/>
        <v>2.4821251455656266</v>
      </c>
      <c r="I914" s="16">
        <f t="shared" si="115"/>
        <v>43.445579387834364</v>
      </c>
    </row>
    <row r="915" spans="1:9" x14ac:dyDescent="0.2">
      <c r="A915">
        <v>913</v>
      </c>
      <c r="B915" s="11">
        <v>0.999</v>
      </c>
      <c r="C915" s="12">
        <f t="shared" si="118"/>
        <v>8.2668414486061423E-3</v>
      </c>
      <c r="D915" s="13">
        <f t="shared" si="116"/>
        <v>3.412922075152736</v>
      </c>
      <c r="E915" s="16">
        <f t="shared" si="119"/>
        <v>63.738820367766024</v>
      </c>
      <c r="F915" s="11">
        <v>0.999</v>
      </c>
      <c r="G915" s="12">
        <f t="shared" si="114"/>
        <v>7.7229703006715285E-3</v>
      </c>
      <c r="H915" s="13">
        <f t="shared" si="117"/>
        <v>2.4821251455656266</v>
      </c>
      <c r="I915" s="16">
        <f t="shared" si="115"/>
        <v>43.464748766616118</v>
      </c>
    </row>
    <row r="916" spans="1:9" x14ac:dyDescent="0.2">
      <c r="A916">
        <v>914</v>
      </c>
      <c r="B916" s="11">
        <v>0.999</v>
      </c>
      <c r="C916" s="12">
        <f t="shared" si="118"/>
        <v>8.2585746071575355E-3</v>
      </c>
      <c r="D916" s="13">
        <f t="shared" si="116"/>
        <v>3.412922075152736</v>
      </c>
      <c r="E916" s="16">
        <f t="shared" si="119"/>
        <v>63.767006239352085</v>
      </c>
      <c r="F916" s="11">
        <v>0.999</v>
      </c>
      <c r="G916" s="12">
        <f t="shared" si="114"/>
        <v>7.7152473303708571E-3</v>
      </c>
      <c r="H916" s="13">
        <f t="shared" si="117"/>
        <v>2.4821251455656266</v>
      </c>
      <c r="I916" s="16">
        <f t="shared" si="115"/>
        <v>43.483898976019091</v>
      </c>
    </row>
    <row r="917" spans="1:9" x14ac:dyDescent="0.2">
      <c r="A917">
        <v>915</v>
      </c>
      <c r="B917" s="11">
        <v>0.999</v>
      </c>
      <c r="C917" s="12">
        <f t="shared" si="118"/>
        <v>8.2503160325503779E-3</v>
      </c>
      <c r="D917" s="13">
        <f t="shared" si="116"/>
        <v>3.412922075152736</v>
      </c>
      <c r="E917" s="16">
        <f t="shared" si="119"/>
        <v>63.795163925066561</v>
      </c>
      <c r="F917" s="11">
        <v>0.999</v>
      </c>
      <c r="G917" s="12">
        <f t="shared" si="114"/>
        <v>7.7075320830404864E-3</v>
      </c>
      <c r="H917" s="13">
        <f t="shared" si="117"/>
        <v>2.4821251455656266</v>
      </c>
      <c r="I917" s="16">
        <f t="shared" si="115"/>
        <v>43.50303003521266</v>
      </c>
    </row>
    <row r="918" spans="1:9" x14ac:dyDescent="0.2">
      <c r="A918">
        <v>916</v>
      </c>
      <c r="B918" s="11">
        <v>0.999</v>
      </c>
      <c r="C918" s="12">
        <f t="shared" si="118"/>
        <v>8.2420657165178275E-3</v>
      </c>
      <c r="D918" s="13">
        <f t="shared" si="116"/>
        <v>3.412922075152736</v>
      </c>
      <c r="E918" s="16">
        <f t="shared" si="119"/>
        <v>63.823293453095324</v>
      </c>
      <c r="F918" s="11">
        <v>0.999</v>
      </c>
      <c r="G918" s="12">
        <f t="shared" si="114"/>
        <v>7.6998245509574455E-3</v>
      </c>
      <c r="H918" s="13">
        <f t="shared" si="117"/>
        <v>2.4821251455656266</v>
      </c>
      <c r="I918" s="16">
        <f t="shared" si="115"/>
        <v>43.522141963347032</v>
      </c>
    </row>
    <row r="919" spans="1:9" x14ac:dyDescent="0.2">
      <c r="A919">
        <v>917</v>
      </c>
      <c r="B919" s="11">
        <v>0.999</v>
      </c>
      <c r="C919" s="12">
        <f t="shared" si="118"/>
        <v>8.2338236508013099E-3</v>
      </c>
      <c r="D919" s="13">
        <f t="shared" si="116"/>
        <v>3.412922075152736</v>
      </c>
      <c r="E919" s="16">
        <f t="shared" si="119"/>
        <v>63.851394851596062</v>
      </c>
      <c r="F919" s="11">
        <v>0.999</v>
      </c>
      <c r="G919" s="12">
        <f t="shared" si="114"/>
        <v>7.6921247264064877E-3</v>
      </c>
      <c r="H919" s="13">
        <f t="shared" si="117"/>
        <v>2.4821251455656266</v>
      </c>
      <c r="I919" s="16">
        <f t="shared" si="115"/>
        <v>43.541234779553271</v>
      </c>
    </row>
    <row r="920" spans="1:9" x14ac:dyDescent="0.2">
      <c r="A920">
        <v>918</v>
      </c>
      <c r="B920" s="11">
        <v>0.999</v>
      </c>
      <c r="C920" s="12">
        <f t="shared" si="118"/>
        <v>8.225589827150508E-3</v>
      </c>
      <c r="D920" s="13">
        <f t="shared" si="116"/>
        <v>3.412922075152736</v>
      </c>
      <c r="E920" s="16">
        <f t="shared" si="119"/>
        <v>63.879468148698294</v>
      </c>
      <c r="F920" s="11">
        <v>0.999</v>
      </c>
      <c r="G920" s="12">
        <f t="shared" si="114"/>
        <v>7.6844326016800813E-3</v>
      </c>
      <c r="H920" s="13">
        <f t="shared" si="117"/>
        <v>2.4821251455656266</v>
      </c>
      <c r="I920" s="16">
        <f t="shared" si="115"/>
        <v>43.560308502943307</v>
      </c>
    </row>
    <row r="921" spans="1:9" x14ac:dyDescent="0.2">
      <c r="A921">
        <v>919</v>
      </c>
      <c r="B921" s="11">
        <v>0.999</v>
      </c>
      <c r="C921" s="12">
        <f t="shared" si="118"/>
        <v>8.2173642373233567E-3</v>
      </c>
      <c r="D921" s="13">
        <f t="shared" si="116"/>
        <v>3.412922075152736</v>
      </c>
      <c r="E921" s="16">
        <f t="shared" si="119"/>
        <v>63.907513372503423</v>
      </c>
      <c r="F921" s="11">
        <v>0.999</v>
      </c>
      <c r="G921" s="12">
        <f t="shared" si="114"/>
        <v>7.6767481690784012E-3</v>
      </c>
      <c r="H921" s="13">
        <f t="shared" si="117"/>
        <v>2.4821251455656266</v>
      </c>
      <c r="I921" s="16">
        <f t="shared" si="115"/>
        <v>43.57936315260995</v>
      </c>
    </row>
    <row r="922" spans="1:9" x14ac:dyDescent="0.2">
      <c r="A922">
        <v>920</v>
      </c>
      <c r="B922" s="11">
        <v>0.999</v>
      </c>
      <c r="C922" s="12">
        <f t="shared" si="118"/>
        <v>8.2091468730860328E-3</v>
      </c>
      <c r="D922" s="13">
        <f t="shared" si="116"/>
        <v>3.412922075152736</v>
      </c>
      <c r="E922" s="16">
        <f t="shared" si="119"/>
        <v>63.935530551084753</v>
      </c>
      <c r="F922" s="11">
        <v>0.999</v>
      </c>
      <c r="G922" s="12">
        <f t="shared" si="114"/>
        <v>7.6690714209093225E-3</v>
      </c>
      <c r="H922" s="13">
        <f t="shared" si="117"/>
        <v>2.4821251455656266</v>
      </c>
      <c r="I922" s="16">
        <f t="shared" si="115"/>
        <v>43.598398747626931</v>
      </c>
    </row>
    <row r="923" spans="1:9" x14ac:dyDescent="0.2">
      <c r="A923">
        <v>921</v>
      </c>
      <c r="B923" s="11">
        <v>0.999</v>
      </c>
      <c r="C923" s="12">
        <f t="shared" si="118"/>
        <v>8.2009377262129476E-3</v>
      </c>
      <c r="D923" s="13">
        <f t="shared" si="116"/>
        <v>3.412922075152736</v>
      </c>
      <c r="E923" s="16">
        <f t="shared" si="119"/>
        <v>63.963519712487496</v>
      </c>
      <c r="F923" s="11">
        <v>0.999</v>
      </c>
      <c r="G923" s="12">
        <f t="shared" si="114"/>
        <v>7.6614023494884134E-3</v>
      </c>
      <c r="H923" s="13">
        <f t="shared" si="117"/>
        <v>2.4821251455656266</v>
      </c>
      <c r="I923" s="16">
        <f t="shared" si="115"/>
        <v>43.617415307048894</v>
      </c>
    </row>
    <row r="924" spans="1:9" x14ac:dyDescent="0.2">
      <c r="A924">
        <v>922</v>
      </c>
      <c r="B924" s="11">
        <v>0.999</v>
      </c>
      <c r="C924" s="12">
        <f t="shared" si="118"/>
        <v>8.192736788486735E-3</v>
      </c>
      <c r="D924" s="13">
        <f t="shared" si="116"/>
        <v>3.412922075152736</v>
      </c>
      <c r="E924" s="16">
        <f t="shared" si="119"/>
        <v>63.991480884728837</v>
      </c>
      <c r="F924" s="11">
        <v>0.999</v>
      </c>
      <c r="G924" s="12">
        <f t="shared" si="114"/>
        <v>7.6537409471389246E-3</v>
      </c>
      <c r="H924" s="13">
        <f t="shared" si="117"/>
        <v>2.4821251455656266</v>
      </c>
      <c r="I924" s="16">
        <f t="shared" si="115"/>
        <v>43.63641284991143</v>
      </c>
    </row>
    <row r="925" spans="1:9" x14ac:dyDescent="0.2">
      <c r="A925">
        <v>923</v>
      </c>
      <c r="B925" s="11">
        <v>0.999</v>
      </c>
      <c r="C925" s="12">
        <f t="shared" si="118"/>
        <v>8.1845440516982483E-3</v>
      </c>
      <c r="D925" s="13">
        <f t="shared" si="116"/>
        <v>3.412922075152736</v>
      </c>
      <c r="E925" s="16">
        <f t="shared" si="119"/>
        <v>64.019414095797941</v>
      </c>
      <c r="F925" s="11">
        <v>0.999</v>
      </c>
      <c r="G925" s="12">
        <f t="shared" ref="G925:G988" si="120">F925*G924</f>
        <v>7.6460872061917861E-3</v>
      </c>
      <c r="H925" s="13">
        <f t="shared" si="117"/>
        <v>2.4821251455656266</v>
      </c>
      <c r="I925" s="16">
        <f t="shared" ref="I925:I988" si="121">G925*H925+I924</f>
        <v>43.655391395231106</v>
      </c>
    </row>
    <row r="926" spans="1:9" x14ac:dyDescent="0.2">
      <c r="A926">
        <v>924</v>
      </c>
      <c r="B926" s="11">
        <v>0.999</v>
      </c>
      <c r="C926" s="12">
        <f t="shared" si="118"/>
        <v>8.1763595076465509E-3</v>
      </c>
      <c r="D926" s="13">
        <f t="shared" si="116"/>
        <v>3.412922075152736</v>
      </c>
      <c r="E926" s="16">
        <f t="shared" si="119"/>
        <v>64.047319373655967</v>
      </c>
      <c r="F926" s="11">
        <v>0.999</v>
      </c>
      <c r="G926" s="12">
        <f t="shared" si="120"/>
        <v>7.6384411189855941E-3</v>
      </c>
      <c r="H926" s="13">
        <f t="shared" si="117"/>
        <v>2.4821251455656266</v>
      </c>
      <c r="I926" s="16">
        <f t="shared" si="121"/>
        <v>43.674350962005462</v>
      </c>
    </row>
    <row r="927" spans="1:9" x14ac:dyDescent="0.2">
      <c r="A927">
        <v>925</v>
      </c>
      <c r="B927" s="11">
        <v>0.999</v>
      </c>
      <c r="C927" s="12">
        <f t="shared" si="118"/>
        <v>8.1681831481389047E-3</v>
      </c>
      <c r="D927" s="13">
        <f t="shared" si="116"/>
        <v>3.412922075152736</v>
      </c>
      <c r="E927" s="16">
        <f t="shared" si="119"/>
        <v>64.075196746236145</v>
      </c>
      <c r="F927" s="11">
        <v>0.999</v>
      </c>
      <c r="G927" s="12">
        <f t="shared" si="120"/>
        <v>7.6308026778666082E-3</v>
      </c>
      <c r="H927" s="13">
        <f t="shared" si="117"/>
        <v>2.4821251455656266</v>
      </c>
      <c r="I927" s="16">
        <f t="shared" si="121"/>
        <v>43.693291569213045</v>
      </c>
    </row>
    <row r="928" spans="1:9" x14ac:dyDescent="0.2">
      <c r="A928">
        <v>926</v>
      </c>
      <c r="B928" s="11">
        <v>0.999</v>
      </c>
      <c r="C928" s="12">
        <f t="shared" si="118"/>
        <v>8.1600149649907663E-3</v>
      </c>
      <c r="D928" s="13">
        <f t="shared" si="116"/>
        <v>3.412922075152736</v>
      </c>
      <c r="E928" s="16">
        <f t="shared" si="119"/>
        <v>64.103046241443735</v>
      </c>
      <c r="F928" s="11">
        <v>0.999</v>
      </c>
      <c r="G928" s="12">
        <f t="shared" si="120"/>
        <v>7.6231718751887416E-3</v>
      </c>
      <c r="H928" s="13">
        <f t="shared" si="117"/>
        <v>2.4821251455656266</v>
      </c>
      <c r="I928" s="16">
        <f t="shared" si="121"/>
        <v>43.712213235813422</v>
      </c>
    </row>
    <row r="929" spans="1:9" x14ac:dyDescent="0.2">
      <c r="A929">
        <v>927</v>
      </c>
      <c r="B929" s="11">
        <v>0.999</v>
      </c>
      <c r="C929" s="12">
        <f t="shared" si="118"/>
        <v>8.1518549500257751E-3</v>
      </c>
      <c r="D929" s="13">
        <f t="shared" si="116"/>
        <v>3.412922075152736</v>
      </c>
      <c r="E929" s="16">
        <f t="shared" si="119"/>
        <v>64.130867887156114</v>
      </c>
      <c r="F929" s="11">
        <v>0.999</v>
      </c>
      <c r="G929" s="12">
        <f t="shared" si="120"/>
        <v>7.615548703313553E-3</v>
      </c>
      <c r="H929" s="13">
        <f t="shared" si="117"/>
        <v>2.4821251455656266</v>
      </c>
      <c r="I929" s="16">
        <f t="shared" si="121"/>
        <v>43.731115980747198</v>
      </c>
    </row>
    <row r="930" spans="1:9" x14ac:dyDescent="0.2">
      <c r="A930">
        <v>928</v>
      </c>
      <c r="B930" s="11">
        <v>0.999</v>
      </c>
      <c r="C930" s="12">
        <f t="shared" si="118"/>
        <v>8.1437030950757498E-3</v>
      </c>
      <c r="D930" s="13">
        <f t="shared" si="116"/>
        <v>3.412922075152736</v>
      </c>
      <c r="E930" s="16">
        <f t="shared" si="119"/>
        <v>64.158661711222791</v>
      </c>
      <c r="F930" s="11">
        <v>0.999</v>
      </c>
      <c r="G930" s="12">
        <f t="shared" si="120"/>
        <v>7.6079331546102394E-3</v>
      </c>
      <c r="H930" s="13">
        <f t="shared" si="117"/>
        <v>2.4821251455656266</v>
      </c>
      <c r="I930" s="16">
        <f t="shared" si="121"/>
        <v>43.74999982293604</v>
      </c>
    </row>
    <row r="931" spans="1:9" x14ac:dyDescent="0.2">
      <c r="A931">
        <v>929</v>
      </c>
      <c r="B931" s="11">
        <v>0.999</v>
      </c>
      <c r="C931" s="12">
        <f t="shared" si="118"/>
        <v>8.1355593919806742E-3</v>
      </c>
      <c r="D931" s="13">
        <f t="shared" ref="D931:D994" si="122">D930</f>
        <v>3.412922075152736</v>
      </c>
      <c r="E931" s="16">
        <f t="shared" si="119"/>
        <v>64.186427741465394</v>
      </c>
      <c r="F931" s="11">
        <v>0.999</v>
      </c>
      <c r="G931" s="12">
        <f t="shared" si="120"/>
        <v>7.6003252214556288E-3</v>
      </c>
      <c r="H931" s="13">
        <f t="shared" ref="H931:H994" si="123">H930</f>
        <v>2.4821251455656266</v>
      </c>
      <c r="I931" s="16">
        <f t="shared" si="121"/>
        <v>43.768864781282694</v>
      </c>
    </row>
    <row r="932" spans="1:9" x14ac:dyDescent="0.2">
      <c r="A932">
        <v>930</v>
      </c>
      <c r="B932" s="11">
        <v>0.999</v>
      </c>
      <c r="C932" s="12">
        <f t="shared" si="118"/>
        <v>8.1274238325886941E-3</v>
      </c>
      <c r="D932" s="13">
        <f t="shared" si="122"/>
        <v>3.412922075152736</v>
      </c>
      <c r="E932" s="16">
        <f t="shared" si="119"/>
        <v>64.214166005677754</v>
      </c>
      <c r="F932" s="11">
        <v>0.999</v>
      </c>
      <c r="G932" s="12">
        <f t="shared" si="120"/>
        <v>7.5927248962341732E-3</v>
      </c>
      <c r="H932" s="13">
        <f t="shared" si="123"/>
        <v>2.4821251455656266</v>
      </c>
      <c r="I932" s="16">
        <f t="shared" si="121"/>
        <v>43.787710874670999</v>
      </c>
    </row>
    <row r="933" spans="1:9" x14ac:dyDescent="0.2">
      <c r="A933">
        <v>931</v>
      </c>
      <c r="B933" s="11">
        <v>0.999</v>
      </c>
      <c r="C933" s="12">
        <f t="shared" si="118"/>
        <v>8.1192964087561052E-3</v>
      </c>
      <c r="D933" s="13">
        <f t="shared" si="122"/>
        <v>3.412922075152736</v>
      </c>
      <c r="E933" s="16">
        <f t="shared" si="119"/>
        <v>64.241876531625905</v>
      </c>
      <c r="F933" s="11">
        <v>0.999</v>
      </c>
      <c r="G933" s="12">
        <f t="shared" si="120"/>
        <v>7.5851321713379391E-3</v>
      </c>
      <c r="H933" s="13">
        <f t="shared" si="123"/>
        <v>2.4821251455656266</v>
      </c>
      <c r="I933" s="16">
        <f t="shared" si="121"/>
        <v>43.806538121965914</v>
      </c>
    </row>
    <row r="934" spans="1:9" x14ac:dyDescent="0.2">
      <c r="A934">
        <v>932</v>
      </c>
      <c r="B934" s="11">
        <v>0.999</v>
      </c>
      <c r="C934" s="12">
        <f t="shared" si="118"/>
        <v>8.1111771123473491E-3</v>
      </c>
      <c r="D934" s="13">
        <f t="shared" si="122"/>
        <v>3.412922075152736</v>
      </c>
      <c r="E934" s="16">
        <f t="shared" si="119"/>
        <v>64.269559347048116</v>
      </c>
      <c r="F934" s="11">
        <v>0.999</v>
      </c>
      <c r="G934" s="12">
        <f t="shared" si="120"/>
        <v>7.577547039166601E-3</v>
      </c>
      <c r="H934" s="13">
        <f t="shared" si="123"/>
        <v>2.4821251455656266</v>
      </c>
      <c r="I934" s="16">
        <f t="shared" si="121"/>
        <v>43.825346542013534</v>
      </c>
    </row>
    <row r="935" spans="1:9" x14ac:dyDescent="0.2">
      <c r="A935">
        <v>933</v>
      </c>
      <c r="B935" s="11">
        <v>0.999</v>
      </c>
      <c r="C935" s="12">
        <f t="shared" si="118"/>
        <v>8.1030659352350019E-3</v>
      </c>
      <c r="D935" s="13">
        <f t="shared" si="122"/>
        <v>3.412922075152736</v>
      </c>
      <c r="E935" s="16">
        <f t="shared" si="119"/>
        <v>64.297214479654897</v>
      </c>
      <c r="F935" s="11">
        <v>0.999</v>
      </c>
      <c r="G935" s="12">
        <f t="shared" si="120"/>
        <v>7.5699694921274345E-3</v>
      </c>
      <c r="H935" s="13">
        <f t="shared" si="123"/>
        <v>2.4821251455656266</v>
      </c>
      <c r="I935" s="16">
        <f t="shared" si="121"/>
        <v>43.844136153641109</v>
      </c>
    </row>
    <row r="936" spans="1:9" x14ac:dyDescent="0.2">
      <c r="A936">
        <v>934</v>
      </c>
      <c r="B936" s="11">
        <v>0.999</v>
      </c>
      <c r="C936" s="12">
        <f t="shared" si="118"/>
        <v>8.0949628692997665E-3</v>
      </c>
      <c r="D936" s="13">
        <f t="shared" si="122"/>
        <v>3.412922075152736</v>
      </c>
      <c r="E936" s="16">
        <f t="shared" si="119"/>
        <v>64.324841957129067</v>
      </c>
      <c r="F936" s="11">
        <v>0.999</v>
      </c>
      <c r="G936" s="12">
        <f t="shared" si="120"/>
        <v>7.5623995226353075E-3</v>
      </c>
      <c r="H936" s="13">
        <f t="shared" si="123"/>
        <v>2.4821251455656266</v>
      </c>
      <c r="I936" s="16">
        <f t="shared" si="121"/>
        <v>43.862906975657054</v>
      </c>
    </row>
    <row r="937" spans="1:9" x14ac:dyDescent="0.2">
      <c r="A937">
        <v>935</v>
      </c>
      <c r="B937" s="11">
        <v>0.999</v>
      </c>
      <c r="C937" s="12">
        <f t="shared" si="118"/>
        <v>8.0868679064304665E-3</v>
      </c>
      <c r="D937" s="13">
        <f t="shared" si="122"/>
        <v>3.412922075152736</v>
      </c>
      <c r="E937" s="16">
        <f t="shared" si="119"/>
        <v>64.352441807125771</v>
      </c>
      <c r="F937" s="11">
        <v>0.999</v>
      </c>
      <c r="G937" s="12">
        <f t="shared" si="120"/>
        <v>7.554837123112672E-3</v>
      </c>
      <c r="H937" s="13">
        <f t="shared" si="123"/>
        <v>2.4821251455656266</v>
      </c>
      <c r="I937" s="16">
        <f t="shared" si="121"/>
        <v>43.881659026850983</v>
      </c>
    </row>
    <row r="938" spans="1:9" x14ac:dyDescent="0.2">
      <c r="A938">
        <v>936</v>
      </c>
      <c r="B938" s="11">
        <v>0.999</v>
      </c>
      <c r="C938" s="12">
        <f t="shared" si="118"/>
        <v>8.0787810385240365E-3</v>
      </c>
      <c r="D938" s="13">
        <f t="shared" si="122"/>
        <v>3.412922075152736</v>
      </c>
      <c r="E938" s="16">
        <f t="shared" si="119"/>
        <v>64.380014057272476</v>
      </c>
      <c r="F938" s="11">
        <v>0.999</v>
      </c>
      <c r="G938" s="12">
        <f t="shared" si="120"/>
        <v>7.5472822859895591E-3</v>
      </c>
      <c r="H938" s="13">
        <f t="shared" si="123"/>
        <v>2.4821251455656266</v>
      </c>
      <c r="I938" s="16">
        <f t="shared" si="121"/>
        <v>43.900392325993721</v>
      </c>
    </row>
    <row r="939" spans="1:9" x14ac:dyDescent="0.2">
      <c r="A939">
        <v>937</v>
      </c>
      <c r="B939" s="11">
        <v>0.999</v>
      </c>
      <c r="C939" s="12">
        <f t="shared" si="118"/>
        <v>8.0707022574855129E-3</v>
      </c>
      <c r="D939" s="13">
        <f t="shared" si="122"/>
        <v>3.412922075152736</v>
      </c>
      <c r="E939" s="16">
        <f t="shared" si="119"/>
        <v>64.407558735169033</v>
      </c>
      <c r="F939" s="11">
        <v>0.999</v>
      </c>
      <c r="G939" s="12">
        <f t="shared" si="120"/>
        <v>7.5397350037035692E-3</v>
      </c>
      <c r="H939" s="13">
        <f t="shared" si="123"/>
        <v>2.4821251455656266</v>
      </c>
      <c r="I939" s="16">
        <f t="shared" si="121"/>
        <v>43.919106891837316</v>
      </c>
    </row>
    <row r="940" spans="1:9" x14ac:dyDescent="0.2">
      <c r="A940">
        <v>938</v>
      </c>
      <c r="B940" s="11">
        <v>0.999</v>
      </c>
      <c r="C940" s="12">
        <f t="shared" si="118"/>
        <v>8.0626315552280274E-3</v>
      </c>
      <c r="D940" s="13">
        <f t="shared" si="122"/>
        <v>3.412922075152736</v>
      </c>
      <c r="E940" s="16">
        <f t="shared" si="119"/>
        <v>64.435075868387699</v>
      </c>
      <c r="F940" s="11">
        <v>0.999</v>
      </c>
      <c r="G940" s="12">
        <f t="shared" si="120"/>
        <v>7.5321952686998655E-3</v>
      </c>
      <c r="H940" s="13">
        <f t="shared" si="123"/>
        <v>2.4821251455656266</v>
      </c>
      <c r="I940" s="16">
        <f t="shared" si="121"/>
        <v>43.937802743115064</v>
      </c>
    </row>
    <row r="941" spans="1:9" x14ac:dyDescent="0.2">
      <c r="A941">
        <v>939</v>
      </c>
      <c r="B941" s="11">
        <v>0.999</v>
      </c>
      <c r="C941" s="12">
        <f t="shared" si="118"/>
        <v>8.0545689236727995E-3</v>
      </c>
      <c r="D941" s="13">
        <f t="shared" si="122"/>
        <v>3.412922075152736</v>
      </c>
      <c r="E941" s="16">
        <f t="shared" si="119"/>
        <v>64.462565484473146</v>
      </c>
      <c r="F941" s="11">
        <v>0.999</v>
      </c>
      <c r="G941" s="12">
        <f t="shared" si="120"/>
        <v>7.5246630734311657E-3</v>
      </c>
      <c r="H941" s="13">
        <f t="shared" si="123"/>
        <v>2.4821251455656266</v>
      </c>
      <c r="I941" s="16">
        <f t="shared" si="121"/>
        <v>43.956479898541538</v>
      </c>
    </row>
    <row r="942" spans="1:9" x14ac:dyDescent="0.2">
      <c r="A942">
        <v>940</v>
      </c>
      <c r="B942" s="11">
        <v>0.999</v>
      </c>
      <c r="C942" s="12">
        <f t="shared" si="118"/>
        <v>8.046514354749127E-3</v>
      </c>
      <c r="D942" s="13">
        <f t="shared" si="122"/>
        <v>3.412922075152736</v>
      </c>
      <c r="E942" s="16">
        <f t="shared" si="119"/>
        <v>64.490027610942505</v>
      </c>
      <c r="F942" s="11">
        <v>0.999</v>
      </c>
      <c r="G942" s="12">
        <f t="shared" si="120"/>
        <v>7.5171384103577344E-3</v>
      </c>
      <c r="H942" s="13">
        <f t="shared" si="123"/>
        <v>2.4821251455656266</v>
      </c>
      <c r="I942" s="16">
        <f t="shared" si="121"/>
        <v>43.975138376812581</v>
      </c>
    </row>
    <row r="943" spans="1:9" x14ac:dyDescent="0.2">
      <c r="A943">
        <v>941</v>
      </c>
      <c r="B943" s="11">
        <v>0.999</v>
      </c>
      <c r="C943" s="12">
        <f t="shared" si="118"/>
        <v>8.0384678403943779E-3</v>
      </c>
      <c r="D943" s="13">
        <f t="shared" si="122"/>
        <v>3.412922075152736</v>
      </c>
      <c r="E943" s="16">
        <f t="shared" si="119"/>
        <v>64.517462275285396</v>
      </c>
      <c r="F943" s="11">
        <v>0.999</v>
      </c>
      <c r="G943" s="12">
        <f t="shared" si="120"/>
        <v>7.5096212719473763E-3</v>
      </c>
      <c r="H943" s="13">
        <f t="shared" si="123"/>
        <v>2.4821251455656266</v>
      </c>
      <c r="I943" s="16">
        <f t="shared" si="121"/>
        <v>43.993778196605355</v>
      </c>
    </row>
    <row r="944" spans="1:9" x14ac:dyDescent="0.2">
      <c r="A944">
        <v>942</v>
      </c>
      <c r="B944" s="11">
        <v>0.999</v>
      </c>
      <c r="C944" s="12">
        <f t="shared" si="118"/>
        <v>8.0304293725539828E-3</v>
      </c>
      <c r="D944" s="13">
        <f t="shared" si="122"/>
        <v>3.412922075152736</v>
      </c>
      <c r="E944" s="16">
        <f t="shared" si="119"/>
        <v>64.544869504963941</v>
      </c>
      <c r="F944" s="11">
        <v>0.999</v>
      </c>
      <c r="G944" s="12">
        <f t="shared" si="120"/>
        <v>7.502111650675429E-3</v>
      </c>
      <c r="H944" s="13">
        <f t="shared" si="123"/>
        <v>2.4821251455656266</v>
      </c>
      <c r="I944" s="16">
        <f t="shared" si="121"/>
        <v>44.012399376578337</v>
      </c>
    </row>
    <row r="945" spans="1:9" x14ac:dyDescent="0.2">
      <c r="A945">
        <v>943</v>
      </c>
      <c r="B945" s="11">
        <v>0.999</v>
      </c>
      <c r="C945" s="12">
        <f t="shared" si="118"/>
        <v>8.0223989431814288E-3</v>
      </c>
      <c r="D945" s="13">
        <f t="shared" si="122"/>
        <v>3.412922075152736</v>
      </c>
      <c r="E945" s="16">
        <f t="shared" si="119"/>
        <v>64.572249327412806</v>
      </c>
      <c r="F945" s="11">
        <v>0.999</v>
      </c>
      <c r="G945" s="12">
        <f t="shared" si="120"/>
        <v>7.4946095390247538E-3</v>
      </c>
      <c r="H945" s="13">
        <f t="shared" si="123"/>
        <v>2.4821251455656266</v>
      </c>
      <c r="I945" s="16">
        <f t="shared" si="121"/>
        <v>44.031001935371343</v>
      </c>
    </row>
    <row r="946" spans="1:9" x14ac:dyDescent="0.2">
      <c r="A946">
        <v>944</v>
      </c>
      <c r="B946" s="11">
        <v>0.999</v>
      </c>
      <c r="C946" s="12">
        <f t="shared" si="118"/>
        <v>8.0143765442382466E-3</v>
      </c>
      <c r="D946" s="13">
        <f t="shared" si="122"/>
        <v>3.412922075152736</v>
      </c>
      <c r="E946" s="16">
        <f t="shared" si="119"/>
        <v>64.599601770039229</v>
      </c>
      <c r="F946" s="11">
        <v>0.999</v>
      </c>
      <c r="G946" s="12">
        <f t="shared" si="120"/>
        <v>7.4871149294857293E-3</v>
      </c>
      <c r="H946" s="13">
        <f t="shared" si="123"/>
        <v>2.4821251455656266</v>
      </c>
      <c r="I946" s="16">
        <f t="shared" si="121"/>
        <v>44.04958589160556</v>
      </c>
    </row>
    <row r="947" spans="1:9" x14ac:dyDescent="0.2">
      <c r="A947">
        <v>945</v>
      </c>
      <c r="B947" s="11">
        <v>0.999</v>
      </c>
      <c r="C947" s="12">
        <f t="shared" si="118"/>
        <v>8.0063621676940092E-3</v>
      </c>
      <c r="D947" s="13">
        <f t="shared" si="122"/>
        <v>3.412922075152736</v>
      </c>
      <c r="E947" s="16">
        <f t="shared" si="119"/>
        <v>64.626926860223023</v>
      </c>
      <c r="F947" s="11">
        <v>0.999</v>
      </c>
      <c r="G947" s="12">
        <f t="shared" si="120"/>
        <v>7.4796278145562436E-3</v>
      </c>
      <c r="H947" s="13">
        <f t="shared" si="123"/>
        <v>2.4821251455656266</v>
      </c>
      <c r="I947" s="16">
        <f t="shared" si="121"/>
        <v>44.068151263883543</v>
      </c>
    </row>
    <row r="948" spans="1:9" x14ac:dyDescent="0.2">
      <c r="A948">
        <v>946</v>
      </c>
      <c r="B948" s="11">
        <v>0.999</v>
      </c>
      <c r="C948" s="12">
        <f t="shared" si="118"/>
        <v>7.9983558055263144E-3</v>
      </c>
      <c r="D948" s="13">
        <f t="shared" si="122"/>
        <v>3.412922075152736</v>
      </c>
      <c r="E948" s="16">
        <f t="shared" si="119"/>
        <v>64.65422462531663</v>
      </c>
      <c r="F948" s="11">
        <v>0.999</v>
      </c>
      <c r="G948" s="12">
        <f t="shared" si="120"/>
        <v>7.4721481867416877E-3</v>
      </c>
      <c r="H948" s="13">
        <f t="shared" si="123"/>
        <v>2.4821251455656266</v>
      </c>
      <c r="I948" s="16">
        <f t="shared" si="121"/>
        <v>44.086698070789247</v>
      </c>
    </row>
    <row r="949" spans="1:9" x14ac:dyDescent="0.2">
      <c r="A949">
        <v>947</v>
      </c>
      <c r="B949" s="11">
        <v>0.999</v>
      </c>
      <c r="C949" s="12">
        <f t="shared" si="118"/>
        <v>7.9903574497207884E-3</v>
      </c>
      <c r="D949" s="13">
        <f t="shared" si="122"/>
        <v>3.412922075152736</v>
      </c>
      <c r="E949" s="16">
        <f t="shared" si="119"/>
        <v>64.681495092645136</v>
      </c>
      <c r="F949" s="11">
        <v>0.999</v>
      </c>
      <c r="G949" s="12">
        <f t="shared" si="120"/>
        <v>7.4646760385549456E-3</v>
      </c>
      <c r="H949" s="13">
        <f t="shared" si="123"/>
        <v>2.4821251455656266</v>
      </c>
      <c r="I949" s="16">
        <f t="shared" si="121"/>
        <v>44.105226330888044</v>
      </c>
    </row>
    <row r="950" spans="1:9" x14ac:dyDescent="0.2">
      <c r="A950">
        <v>948</v>
      </c>
      <c r="B950" s="11">
        <v>0.999</v>
      </c>
      <c r="C950" s="12">
        <f t="shared" si="118"/>
        <v>7.9823670922710682E-3</v>
      </c>
      <c r="D950" s="13">
        <f t="shared" si="122"/>
        <v>3.412922075152736</v>
      </c>
      <c r="E950" s="16">
        <f t="shared" si="119"/>
        <v>64.708738289506314</v>
      </c>
      <c r="F950" s="11">
        <v>0.999</v>
      </c>
      <c r="G950" s="12">
        <f t="shared" si="120"/>
        <v>7.4572113625163911E-3</v>
      </c>
      <c r="H950" s="13">
        <f t="shared" si="123"/>
        <v>2.4821251455656266</v>
      </c>
      <c r="I950" s="16">
        <f t="shared" si="121"/>
        <v>44.123736062726742</v>
      </c>
    </row>
    <row r="951" spans="1:9" x14ac:dyDescent="0.2">
      <c r="A951">
        <v>949</v>
      </c>
      <c r="B951" s="11">
        <v>0.999</v>
      </c>
      <c r="C951" s="12">
        <f t="shared" si="118"/>
        <v>7.9743847251787965E-3</v>
      </c>
      <c r="D951" s="13">
        <f t="shared" si="122"/>
        <v>3.412922075152736</v>
      </c>
      <c r="E951" s="16">
        <f t="shared" si="119"/>
        <v>64.735954243170639</v>
      </c>
      <c r="F951" s="11">
        <v>0.999</v>
      </c>
      <c r="G951" s="12">
        <f t="shared" si="120"/>
        <v>7.4497541511538744E-3</v>
      </c>
      <c r="H951" s="13">
        <f t="shared" si="123"/>
        <v>2.4821251455656266</v>
      </c>
      <c r="I951" s="16">
        <f t="shared" si="121"/>
        <v>44.142227284833602</v>
      </c>
    </row>
    <row r="952" spans="1:9" x14ac:dyDescent="0.2">
      <c r="A952">
        <v>950</v>
      </c>
      <c r="B952" s="11">
        <v>0.999</v>
      </c>
      <c r="C952" s="12">
        <f t="shared" si="118"/>
        <v>7.9664103404536168E-3</v>
      </c>
      <c r="D952" s="13">
        <f t="shared" si="122"/>
        <v>3.412922075152736</v>
      </c>
      <c r="E952" s="16">
        <f t="shared" si="119"/>
        <v>64.763142980881298</v>
      </c>
      <c r="F952" s="11">
        <v>0.999</v>
      </c>
      <c r="G952" s="12">
        <f t="shared" si="120"/>
        <v>7.4423043970027209E-3</v>
      </c>
      <c r="H952" s="13">
        <f t="shared" si="123"/>
        <v>2.4821251455656266</v>
      </c>
      <c r="I952" s="16">
        <f t="shared" si="121"/>
        <v>44.160700015718355</v>
      </c>
    </row>
    <row r="953" spans="1:9" x14ac:dyDescent="0.2">
      <c r="A953">
        <v>951</v>
      </c>
      <c r="B953" s="11">
        <v>0.999</v>
      </c>
      <c r="C953" s="12">
        <f t="shared" si="118"/>
        <v>7.9584439301131626E-3</v>
      </c>
      <c r="D953" s="13">
        <f t="shared" si="122"/>
        <v>3.412922075152736</v>
      </c>
      <c r="E953" s="16">
        <f t="shared" si="119"/>
        <v>64.790304529854254</v>
      </c>
      <c r="F953" s="11">
        <v>0.999</v>
      </c>
      <c r="G953" s="12">
        <f t="shared" si="120"/>
        <v>7.4348620926057178E-3</v>
      </c>
      <c r="H953" s="13">
        <f t="shared" si="123"/>
        <v>2.4821251455656266</v>
      </c>
      <c r="I953" s="16">
        <f t="shared" si="121"/>
        <v>44.179154273872221</v>
      </c>
    </row>
    <row r="954" spans="1:9" x14ac:dyDescent="0.2">
      <c r="A954">
        <v>952</v>
      </c>
      <c r="B954" s="11">
        <v>0.999</v>
      </c>
      <c r="C954" s="12">
        <f t="shared" si="118"/>
        <v>7.9504854861830489E-3</v>
      </c>
      <c r="D954" s="13">
        <f t="shared" si="122"/>
        <v>3.412922075152736</v>
      </c>
      <c r="E954" s="16">
        <f t="shared" si="119"/>
        <v>64.817438917278224</v>
      </c>
      <c r="F954" s="11">
        <v>0.999</v>
      </c>
      <c r="G954" s="12">
        <f t="shared" si="120"/>
        <v>7.4274272305131124E-3</v>
      </c>
      <c r="H954" s="13">
        <f t="shared" si="123"/>
        <v>2.4821251455656266</v>
      </c>
      <c r="I954" s="16">
        <f t="shared" si="121"/>
        <v>44.197590077767934</v>
      </c>
    </row>
    <row r="955" spans="1:9" x14ac:dyDescent="0.2">
      <c r="A955">
        <v>953</v>
      </c>
      <c r="B955" s="11">
        <v>0.999</v>
      </c>
      <c r="C955" s="12">
        <f t="shared" si="118"/>
        <v>7.942535000696865E-3</v>
      </c>
      <c r="D955" s="13">
        <f t="shared" si="122"/>
        <v>3.412922075152736</v>
      </c>
      <c r="E955" s="16">
        <f t="shared" si="119"/>
        <v>64.844546170314771</v>
      </c>
      <c r="F955" s="11">
        <v>0.999</v>
      </c>
      <c r="G955" s="12">
        <f t="shared" si="120"/>
        <v>7.4199998032825993E-3</v>
      </c>
      <c r="H955" s="13">
        <f t="shared" si="123"/>
        <v>2.4821251455656266</v>
      </c>
      <c r="I955" s="16">
        <f t="shared" si="121"/>
        <v>44.216007445859752</v>
      </c>
    </row>
    <row r="956" spans="1:9" x14ac:dyDescent="0.2">
      <c r="A956">
        <v>954</v>
      </c>
      <c r="B956" s="11">
        <v>0.999</v>
      </c>
      <c r="C956" s="12">
        <f t="shared" si="118"/>
        <v>7.9345924656961681E-3</v>
      </c>
      <c r="D956" s="13">
        <f t="shared" si="122"/>
        <v>3.412922075152736</v>
      </c>
      <c r="E956" s="16">
        <f t="shared" si="119"/>
        <v>64.871626316098286</v>
      </c>
      <c r="F956" s="11">
        <v>0.999</v>
      </c>
      <c r="G956" s="12">
        <f t="shared" si="120"/>
        <v>7.4125798034793168E-3</v>
      </c>
      <c r="H956" s="13">
        <f t="shared" si="123"/>
        <v>2.4821251455656266</v>
      </c>
      <c r="I956" s="16">
        <f t="shared" si="121"/>
        <v>44.234406396583481</v>
      </c>
    </row>
    <row r="957" spans="1:9" x14ac:dyDescent="0.2">
      <c r="A957">
        <v>955</v>
      </c>
      <c r="B957" s="11">
        <v>0.999</v>
      </c>
      <c r="C957" s="12">
        <f t="shared" si="118"/>
        <v>7.9266578732304725E-3</v>
      </c>
      <c r="D957" s="13">
        <f t="shared" si="122"/>
        <v>3.412922075152736</v>
      </c>
      <c r="E957" s="16">
        <f t="shared" si="119"/>
        <v>64.898679381736017</v>
      </c>
      <c r="F957" s="11">
        <v>0.999</v>
      </c>
      <c r="G957" s="12">
        <f t="shared" si="120"/>
        <v>7.4051672236758372E-3</v>
      </c>
      <c r="H957" s="13">
        <f t="shared" si="123"/>
        <v>2.4821251455656266</v>
      </c>
      <c r="I957" s="16">
        <f t="shared" si="121"/>
        <v>44.252786948356487</v>
      </c>
    </row>
    <row r="958" spans="1:9" x14ac:dyDescent="0.2">
      <c r="A958">
        <v>956</v>
      </c>
      <c r="B958" s="11">
        <v>0.999</v>
      </c>
      <c r="C958" s="12">
        <f t="shared" si="118"/>
        <v>7.9187312153572425E-3</v>
      </c>
      <c r="D958" s="13">
        <f t="shared" si="122"/>
        <v>3.412922075152736</v>
      </c>
      <c r="E958" s="16">
        <f t="shared" si="119"/>
        <v>64.92570539430811</v>
      </c>
      <c r="F958" s="11">
        <v>0.999</v>
      </c>
      <c r="G958" s="12">
        <f t="shared" si="120"/>
        <v>7.3977620564521611E-3</v>
      </c>
      <c r="H958" s="13">
        <f t="shared" si="123"/>
        <v>2.4821251455656266</v>
      </c>
      <c r="I958" s="16">
        <f t="shared" si="121"/>
        <v>44.271149119577721</v>
      </c>
    </row>
    <row r="959" spans="1:9" x14ac:dyDescent="0.2">
      <c r="A959">
        <v>957</v>
      </c>
      <c r="B959" s="11">
        <v>0.999</v>
      </c>
      <c r="C959" s="12">
        <f t="shared" si="118"/>
        <v>7.910812484141886E-3</v>
      </c>
      <c r="D959" s="13">
        <f t="shared" si="122"/>
        <v>3.412922075152736</v>
      </c>
      <c r="E959" s="16">
        <f t="shared" si="119"/>
        <v>64.95270438086763</v>
      </c>
      <c r="F959" s="11">
        <v>0.999</v>
      </c>
      <c r="G959" s="12">
        <f t="shared" si="120"/>
        <v>7.3903642943957092E-3</v>
      </c>
      <c r="H959" s="13">
        <f t="shared" si="123"/>
        <v>2.4821251455656266</v>
      </c>
      <c r="I959" s="16">
        <f t="shared" si="121"/>
        <v>44.28949292862773</v>
      </c>
    </row>
    <row r="960" spans="1:9" x14ac:dyDescent="0.2">
      <c r="A960">
        <v>958</v>
      </c>
      <c r="B960" s="11">
        <v>0.999</v>
      </c>
      <c r="C960" s="12">
        <f t="shared" si="118"/>
        <v>7.9029016716577437E-3</v>
      </c>
      <c r="D960" s="13">
        <f t="shared" si="122"/>
        <v>3.412922075152736</v>
      </c>
      <c r="E960" s="16">
        <f t="shared" si="119"/>
        <v>64.979676368440593</v>
      </c>
      <c r="F960" s="11">
        <v>0.999</v>
      </c>
      <c r="G960" s="12">
        <f t="shared" si="120"/>
        <v>7.3829739301013138E-3</v>
      </c>
      <c r="H960" s="13">
        <f t="shared" si="123"/>
        <v>2.4821251455656266</v>
      </c>
      <c r="I960" s="16">
        <f t="shared" si="121"/>
        <v>44.307818393868693</v>
      </c>
    </row>
    <row r="961" spans="1:9" x14ac:dyDescent="0.2">
      <c r="A961">
        <v>959</v>
      </c>
      <c r="B961" s="11">
        <v>0.999</v>
      </c>
      <c r="C961" s="12">
        <f t="shared" si="118"/>
        <v>7.8949987699860856E-3</v>
      </c>
      <c r="D961" s="13">
        <f t="shared" si="122"/>
        <v>3.412922075152736</v>
      </c>
      <c r="E961" s="16">
        <f t="shared" si="119"/>
        <v>65.006621384025976</v>
      </c>
      <c r="F961" s="11">
        <v>0.999</v>
      </c>
      <c r="G961" s="12">
        <f t="shared" si="120"/>
        <v>7.3755909561712121E-3</v>
      </c>
      <c r="H961" s="13">
        <f t="shared" si="123"/>
        <v>2.4821251455656266</v>
      </c>
      <c r="I961" s="16">
        <f t="shared" si="121"/>
        <v>44.326125533644415</v>
      </c>
    </row>
    <row r="962" spans="1:9" x14ac:dyDescent="0.2">
      <c r="A962">
        <v>960</v>
      </c>
      <c r="B962" s="11">
        <v>0.999</v>
      </c>
      <c r="C962" s="12">
        <f t="shared" si="118"/>
        <v>7.8871037712160991E-3</v>
      </c>
      <c r="D962" s="13">
        <f t="shared" si="122"/>
        <v>3.412922075152736</v>
      </c>
      <c r="E962" s="16">
        <f t="shared" si="119"/>
        <v>65.033539454595783</v>
      </c>
      <c r="F962" s="11">
        <v>0.999</v>
      </c>
      <c r="G962" s="12">
        <f t="shared" si="120"/>
        <v>7.3682153652150405E-3</v>
      </c>
      <c r="H962" s="13">
        <f t="shared" si="123"/>
        <v>2.4821251455656266</v>
      </c>
      <c r="I962" s="16">
        <f t="shared" si="121"/>
        <v>44.344414366280361</v>
      </c>
    </row>
    <row r="963" spans="1:9" x14ac:dyDescent="0.2">
      <c r="A963">
        <v>961</v>
      </c>
      <c r="B963" s="11">
        <v>0.999</v>
      </c>
      <c r="C963" s="12">
        <f t="shared" si="118"/>
        <v>7.8792166674448837E-3</v>
      </c>
      <c r="D963" s="13">
        <f t="shared" si="122"/>
        <v>3.412922075152736</v>
      </c>
      <c r="E963" s="16">
        <f t="shared" si="119"/>
        <v>65.060430607095014</v>
      </c>
      <c r="F963" s="11">
        <v>0.999</v>
      </c>
      <c r="G963" s="12">
        <f t="shared" si="120"/>
        <v>7.3608471498498255E-3</v>
      </c>
      <c r="H963" s="13">
        <f t="shared" si="123"/>
        <v>2.4821251455656266</v>
      </c>
      <c r="I963" s="16">
        <f t="shared" si="121"/>
        <v>44.362684910083665</v>
      </c>
    </row>
    <row r="964" spans="1:9" x14ac:dyDescent="0.2">
      <c r="A964">
        <v>962</v>
      </c>
      <c r="B964" s="11">
        <v>0.999</v>
      </c>
      <c r="C964" s="12">
        <f t="shared" si="118"/>
        <v>7.8713374507774388E-3</v>
      </c>
      <c r="D964" s="13">
        <f t="shared" si="122"/>
        <v>3.412922075152736</v>
      </c>
      <c r="E964" s="16">
        <f t="shared" si="119"/>
        <v>65.087294868441745</v>
      </c>
      <c r="F964" s="11">
        <v>0.999</v>
      </c>
      <c r="G964" s="12">
        <f t="shared" si="120"/>
        <v>7.3534863026999756E-3</v>
      </c>
      <c r="H964" s="13">
        <f t="shared" si="123"/>
        <v>2.4821251455656266</v>
      </c>
      <c r="I964" s="16">
        <f t="shared" si="121"/>
        <v>44.380937183343171</v>
      </c>
    </row>
    <row r="965" spans="1:9" x14ac:dyDescent="0.2">
      <c r="A965">
        <v>963</v>
      </c>
      <c r="B965" s="11">
        <v>0.999</v>
      </c>
      <c r="C965" s="12">
        <f t="shared" si="118"/>
        <v>7.8634661133266618E-3</v>
      </c>
      <c r="D965" s="13">
        <f t="shared" si="122"/>
        <v>3.412922075152736</v>
      </c>
      <c r="E965" s="16">
        <f t="shared" si="119"/>
        <v>65.114132265527132</v>
      </c>
      <c r="F965" s="11">
        <v>0.999</v>
      </c>
      <c r="G965" s="12">
        <f t="shared" si="120"/>
        <v>7.3461328163972753E-3</v>
      </c>
      <c r="H965" s="13">
        <f t="shared" si="123"/>
        <v>2.4821251455656266</v>
      </c>
      <c r="I965" s="16">
        <f t="shared" si="121"/>
        <v>44.399171204329413</v>
      </c>
    </row>
    <row r="966" spans="1:9" x14ac:dyDescent="0.2">
      <c r="A966">
        <v>964</v>
      </c>
      <c r="B966" s="11">
        <v>0.999</v>
      </c>
      <c r="C966" s="12">
        <f t="shared" si="118"/>
        <v>7.8556026472133347E-3</v>
      </c>
      <c r="D966" s="13">
        <f t="shared" si="122"/>
        <v>3.412922075152736</v>
      </c>
      <c r="E966" s="16">
        <f t="shared" si="119"/>
        <v>65.140942825215433</v>
      </c>
      <c r="F966" s="11">
        <v>0.999</v>
      </c>
      <c r="G966" s="12">
        <f t="shared" si="120"/>
        <v>7.3387866835808785E-3</v>
      </c>
      <c r="H966" s="13">
        <f t="shared" si="123"/>
        <v>2.4821251455656266</v>
      </c>
      <c r="I966" s="16">
        <f t="shared" si="121"/>
        <v>44.41738699129467</v>
      </c>
    </row>
    <row r="967" spans="1:9" x14ac:dyDescent="0.2">
      <c r="A967">
        <v>965</v>
      </c>
      <c r="B967" s="11">
        <v>0.999</v>
      </c>
      <c r="C967" s="12">
        <f t="shared" si="118"/>
        <v>7.847747044566122E-3</v>
      </c>
      <c r="D967" s="13">
        <f t="shared" si="122"/>
        <v>3.412922075152736</v>
      </c>
      <c r="E967" s="16">
        <f t="shared" si="119"/>
        <v>65.167726574344044</v>
      </c>
      <c r="F967" s="11">
        <v>0.999</v>
      </c>
      <c r="G967" s="12">
        <f t="shared" si="120"/>
        <v>7.3314478968972974E-3</v>
      </c>
      <c r="H967" s="13">
        <f t="shared" si="123"/>
        <v>2.4821251455656266</v>
      </c>
      <c r="I967" s="16">
        <f t="shared" si="121"/>
        <v>44.435584562472961</v>
      </c>
    </row>
    <row r="968" spans="1:9" x14ac:dyDescent="0.2">
      <c r="A968">
        <v>966</v>
      </c>
      <c r="B968" s="11">
        <v>0.999</v>
      </c>
      <c r="C968" s="12">
        <f t="shared" si="118"/>
        <v>7.8398992975215551E-3</v>
      </c>
      <c r="D968" s="13">
        <f t="shared" si="122"/>
        <v>3.412922075152736</v>
      </c>
      <c r="E968" s="16">
        <f t="shared" si="119"/>
        <v>65.194483539723535</v>
      </c>
      <c r="F968" s="11">
        <v>0.999</v>
      </c>
      <c r="G968" s="12">
        <f t="shared" si="120"/>
        <v>7.3241164490003997E-3</v>
      </c>
      <c r="H968" s="13">
        <f t="shared" si="123"/>
        <v>2.4821251455656266</v>
      </c>
      <c r="I968" s="16">
        <f t="shared" si="121"/>
        <v>44.453763936080072</v>
      </c>
    </row>
    <row r="969" spans="1:9" x14ac:dyDescent="0.2">
      <c r="A969">
        <v>967</v>
      </c>
      <c r="B969" s="11">
        <v>0.999</v>
      </c>
      <c r="C969" s="12">
        <f t="shared" si="118"/>
        <v>7.8320593982240342E-3</v>
      </c>
      <c r="D969" s="13">
        <f t="shared" si="122"/>
        <v>3.412922075152736</v>
      </c>
      <c r="E969" s="16">
        <f t="shared" si="119"/>
        <v>65.221213748137643</v>
      </c>
      <c r="F969" s="11">
        <v>0.999</v>
      </c>
      <c r="G969" s="12">
        <f t="shared" si="120"/>
        <v>7.3167923325513995E-3</v>
      </c>
      <c r="H969" s="13">
        <f t="shared" si="123"/>
        <v>2.4821251455656266</v>
      </c>
      <c r="I969" s="16">
        <f t="shared" si="121"/>
        <v>44.471925130313579</v>
      </c>
    </row>
    <row r="970" spans="1:9" x14ac:dyDescent="0.2">
      <c r="A970">
        <v>968</v>
      </c>
      <c r="B970" s="11">
        <v>0.999</v>
      </c>
      <c r="C970" s="12">
        <f t="shared" si="118"/>
        <v>7.8242273388258107E-3</v>
      </c>
      <c r="D970" s="13">
        <f t="shared" si="122"/>
        <v>3.412922075152736</v>
      </c>
      <c r="E970" s="16">
        <f t="shared" si="119"/>
        <v>65.247917226343333</v>
      </c>
      <c r="F970" s="11">
        <v>0.999</v>
      </c>
      <c r="G970" s="12">
        <f t="shared" si="120"/>
        <v>7.3094755402188481E-3</v>
      </c>
      <c r="H970" s="13">
        <f t="shared" si="123"/>
        <v>2.4821251455656266</v>
      </c>
      <c r="I970" s="16">
        <f t="shared" si="121"/>
        <v>44.490068163352852</v>
      </c>
    </row>
    <row r="971" spans="1:9" x14ac:dyDescent="0.2">
      <c r="A971">
        <v>969</v>
      </c>
      <c r="B971" s="11">
        <v>0.999</v>
      </c>
      <c r="C971" s="12">
        <f t="shared" si="118"/>
        <v>7.8164031114869841E-3</v>
      </c>
      <c r="D971" s="13">
        <f t="shared" si="122"/>
        <v>3.412922075152736</v>
      </c>
      <c r="E971" s="16">
        <f t="shared" si="119"/>
        <v>65.274594001070824</v>
      </c>
      <c r="F971" s="11">
        <v>0.999</v>
      </c>
      <c r="G971" s="12">
        <f t="shared" si="120"/>
        <v>7.3021660646786293E-3</v>
      </c>
      <c r="H971" s="13">
        <f t="shared" si="123"/>
        <v>2.4821251455656266</v>
      </c>
      <c r="I971" s="16">
        <f t="shared" si="121"/>
        <v>44.508193053359086</v>
      </c>
    </row>
    <row r="972" spans="1:9" x14ac:dyDescent="0.2">
      <c r="A972">
        <v>970</v>
      </c>
      <c r="B972" s="11">
        <v>0.999</v>
      </c>
      <c r="C972" s="12">
        <f t="shared" si="118"/>
        <v>7.8085867083754973E-3</v>
      </c>
      <c r="D972" s="13">
        <f t="shared" si="122"/>
        <v>3.412922075152736</v>
      </c>
      <c r="E972" s="16">
        <f t="shared" si="119"/>
        <v>65.301244099023577</v>
      </c>
      <c r="F972" s="11">
        <v>0.999</v>
      </c>
      <c r="G972" s="12">
        <f t="shared" si="120"/>
        <v>7.294863898613951E-3</v>
      </c>
      <c r="H972" s="13">
        <f t="shared" si="123"/>
        <v>2.4821251455656266</v>
      </c>
      <c r="I972" s="16">
        <f t="shared" si="121"/>
        <v>44.526299818475316</v>
      </c>
    </row>
    <row r="973" spans="1:9" x14ac:dyDescent="0.2">
      <c r="A973">
        <v>971</v>
      </c>
      <c r="B973" s="11">
        <v>0.999</v>
      </c>
      <c r="C973" s="12">
        <f t="shared" ref="C973:C1005" si="124">B973*C972</f>
        <v>7.8007781216671221E-3</v>
      </c>
      <c r="D973" s="13">
        <f t="shared" si="122"/>
        <v>3.412922075152736</v>
      </c>
      <c r="E973" s="16">
        <f t="shared" ref="E973:E1005" si="125">C973*D973+E972</f>
        <v>65.32786754687838</v>
      </c>
      <c r="F973" s="11">
        <v>0.999</v>
      </c>
      <c r="G973" s="12">
        <f t="shared" si="120"/>
        <v>7.2875690347153372E-3</v>
      </c>
      <c r="H973" s="13">
        <f t="shared" si="123"/>
        <v>2.4821251455656266</v>
      </c>
      <c r="I973" s="16">
        <f t="shared" si="121"/>
        <v>44.544388476826427</v>
      </c>
    </row>
    <row r="974" spans="1:9" x14ac:dyDescent="0.2">
      <c r="A974">
        <v>972</v>
      </c>
      <c r="B974" s="11">
        <v>0.999</v>
      </c>
      <c r="C974" s="12">
        <f t="shared" si="124"/>
        <v>7.7929773435454546E-3</v>
      </c>
      <c r="D974" s="13">
        <f t="shared" si="122"/>
        <v>3.412922075152736</v>
      </c>
      <c r="E974" s="16">
        <f t="shared" si="125"/>
        <v>65.354464371285331</v>
      </c>
      <c r="F974" s="11">
        <v>0.999</v>
      </c>
      <c r="G974" s="12">
        <f t="shared" si="120"/>
        <v>7.2802814656806221E-3</v>
      </c>
      <c r="H974" s="13">
        <f t="shared" si="123"/>
        <v>2.4821251455656266</v>
      </c>
      <c r="I974" s="16">
        <f t="shared" si="121"/>
        <v>44.562459046519187</v>
      </c>
    </row>
    <row r="975" spans="1:9" x14ac:dyDescent="0.2">
      <c r="A975">
        <v>973</v>
      </c>
      <c r="B975" s="11">
        <v>0.999</v>
      </c>
      <c r="C975" s="12">
        <f t="shared" si="124"/>
        <v>7.7851843662019088E-3</v>
      </c>
      <c r="D975" s="13">
        <f t="shared" si="122"/>
        <v>3.412922075152736</v>
      </c>
      <c r="E975" s="16">
        <f t="shared" si="125"/>
        <v>65.38103459886787</v>
      </c>
      <c r="F975" s="11">
        <v>0.999</v>
      </c>
      <c r="G975" s="12">
        <f t="shared" si="120"/>
        <v>7.2730011842149413E-3</v>
      </c>
      <c r="H975" s="13">
        <f t="shared" si="123"/>
        <v>2.4821251455656266</v>
      </c>
      <c r="I975" s="16">
        <f t="shared" si="121"/>
        <v>44.580511545642253</v>
      </c>
    </row>
    <row r="976" spans="1:9" x14ac:dyDescent="0.2">
      <c r="A976">
        <v>974</v>
      </c>
      <c r="B976" s="11">
        <v>0.999</v>
      </c>
      <c r="C976" s="12">
        <f t="shared" si="124"/>
        <v>7.777399181835707E-3</v>
      </c>
      <c r="D976" s="13">
        <f t="shared" si="122"/>
        <v>3.412922075152736</v>
      </c>
      <c r="E976" s="16">
        <f t="shared" si="125"/>
        <v>65.407578256222834</v>
      </c>
      <c r="F976" s="11">
        <v>0.999</v>
      </c>
      <c r="G976" s="12">
        <f t="shared" si="120"/>
        <v>7.2657281830307268E-3</v>
      </c>
      <c r="H976" s="13">
        <f t="shared" si="123"/>
        <v>2.4821251455656266</v>
      </c>
      <c r="I976" s="16">
        <f t="shared" si="121"/>
        <v>44.598545992266196</v>
      </c>
    </row>
    <row r="977" spans="1:9" x14ac:dyDescent="0.2">
      <c r="A977">
        <v>975</v>
      </c>
      <c r="B977" s="11">
        <v>0.999</v>
      </c>
      <c r="C977" s="12">
        <f t="shared" si="124"/>
        <v>7.7696217826538714E-3</v>
      </c>
      <c r="D977" s="13">
        <f t="shared" si="122"/>
        <v>3.412922075152736</v>
      </c>
      <c r="E977" s="16">
        <f t="shared" si="125"/>
        <v>65.434095369920442</v>
      </c>
      <c r="F977" s="11">
        <v>0.999</v>
      </c>
      <c r="G977" s="12">
        <f t="shared" si="120"/>
        <v>7.2584624548476962E-3</v>
      </c>
      <c r="H977" s="13">
        <f t="shared" si="123"/>
        <v>2.4821251455656266</v>
      </c>
      <c r="I977" s="16">
        <f t="shared" si="121"/>
        <v>44.616562404443521</v>
      </c>
    </row>
    <row r="978" spans="1:9" x14ac:dyDescent="0.2">
      <c r="A978">
        <v>976</v>
      </c>
      <c r="B978" s="11">
        <v>0.999</v>
      </c>
      <c r="C978" s="12">
        <f t="shared" si="124"/>
        <v>7.7618521608712179E-3</v>
      </c>
      <c r="D978" s="13">
        <f t="shared" si="122"/>
        <v>3.412922075152736</v>
      </c>
      <c r="E978" s="16">
        <f t="shared" si="125"/>
        <v>65.460585966504354</v>
      </c>
      <c r="F978" s="11">
        <v>0.999</v>
      </c>
      <c r="G978" s="12">
        <f t="shared" si="120"/>
        <v>7.2512039923928488E-3</v>
      </c>
      <c r="H978" s="13">
        <f t="shared" si="123"/>
        <v>2.4821251455656266</v>
      </c>
      <c r="I978" s="16">
        <f t="shared" si="121"/>
        <v>44.634560800208668</v>
      </c>
    </row>
    <row r="979" spans="1:9" x14ac:dyDescent="0.2">
      <c r="A979">
        <v>977</v>
      </c>
      <c r="B979" s="11">
        <v>0.999</v>
      </c>
      <c r="C979" s="12">
        <f t="shared" si="124"/>
        <v>7.7540903087103463E-3</v>
      </c>
      <c r="D979" s="13">
        <f t="shared" si="122"/>
        <v>3.412922075152736</v>
      </c>
      <c r="E979" s="16">
        <f t="shared" si="125"/>
        <v>65.487050072491684</v>
      </c>
      <c r="F979" s="11">
        <v>0.999</v>
      </c>
      <c r="G979" s="12">
        <f t="shared" si="120"/>
        <v>7.2439527884004557E-3</v>
      </c>
      <c r="H979" s="13">
        <f t="shared" si="123"/>
        <v>2.4821251455656266</v>
      </c>
      <c r="I979" s="16">
        <f t="shared" si="121"/>
        <v>44.652541197578046</v>
      </c>
    </row>
    <row r="980" spans="1:9" x14ac:dyDescent="0.2">
      <c r="A980">
        <v>978</v>
      </c>
      <c r="B980" s="11">
        <v>0.999</v>
      </c>
      <c r="C980" s="12">
        <f t="shared" si="124"/>
        <v>7.7463362184016357E-3</v>
      </c>
      <c r="D980" s="13">
        <f t="shared" si="122"/>
        <v>3.412922075152736</v>
      </c>
      <c r="E980" s="16">
        <f t="shared" si="125"/>
        <v>65.513487714373028</v>
      </c>
      <c r="F980" s="11">
        <v>0.999</v>
      </c>
      <c r="G980" s="12">
        <f t="shared" si="120"/>
        <v>7.2367088356120549E-3</v>
      </c>
      <c r="H980" s="13">
        <f t="shared" si="123"/>
        <v>2.4821251455656266</v>
      </c>
      <c r="I980" s="16">
        <f t="shared" si="121"/>
        <v>44.670503614550057</v>
      </c>
    </row>
    <row r="981" spans="1:9" x14ac:dyDescent="0.2">
      <c r="A981">
        <v>979</v>
      </c>
      <c r="B981" s="11">
        <v>0.999</v>
      </c>
      <c r="C981" s="12">
        <f t="shared" si="124"/>
        <v>7.7385898821832342E-3</v>
      </c>
      <c r="D981" s="13">
        <f t="shared" si="122"/>
        <v>3.412922075152736</v>
      </c>
      <c r="E981" s="16">
        <f t="shared" si="125"/>
        <v>65.539898918612479</v>
      </c>
      <c r="F981" s="11">
        <v>0.999</v>
      </c>
      <c r="G981" s="12">
        <f t="shared" si="120"/>
        <v>7.2294721267764425E-3</v>
      </c>
      <c r="H981" s="13">
        <f t="shared" si="123"/>
        <v>2.4821251455656266</v>
      </c>
      <c r="I981" s="16">
        <f t="shared" si="121"/>
        <v>44.688448069105092</v>
      </c>
    </row>
    <row r="982" spans="1:9" x14ac:dyDescent="0.2">
      <c r="A982">
        <v>980</v>
      </c>
      <c r="B982" s="11">
        <v>0.999</v>
      </c>
      <c r="C982" s="12">
        <f t="shared" si="124"/>
        <v>7.7308512923010509E-3</v>
      </c>
      <c r="D982" s="13">
        <f t="shared" si="122"/>
        <v>3.412922075152736</v>
      </c>
      <c r="E982" s="16">
        <f t="shared" si="125"/>
        <v>65.566283711647699</v>
      </c>
      <c r="F982" s="11">
        <v>0.999</v>
      </c>
      <c r="G982" s="12">
        <f t="shared" si="120"/>
        <v>7.2222426546496663E-3</v>
      </c>
      <c r="H982" s="13">
        <f t="shared" si="123"/>
        <v>2.4821251455656266</v>
      </c>
      <c r="I982" s="16">
        <f t="shared" si="121"/>
        <v>44.706374579205573</v>
      </c>
    </row>
    <row r="983" spans="1:9" x14ac:dyDescent="0.2">
      <c r="A983">
        <v>981</v>
      </c>
      <c r="B983" s="11">
        <v>0.999</v>
      </c>
      <c r="C983" s="12">
        <f t="shared" si="124"/>
        <v>7.7231204410087495E-3</v>
      </c>
      <c r="D983" s="13">
        <f t="shared" si="122"/>
        <v>3.412922075152736</v>
      </c>
      <c r="E983" s="16">
        <f t="shared" si="125"/>
        <v>65.592642119889888</v>
      </c>
      <c r="F983" s="11">
        <v>0.999</v>
      </c>
      <c r="G983" s="12">
        <f t="shared" si="120"/>
        <v>7.215020411995017E-3</v>
      </c>
      <c r="H983" s="13">
        <f t="shared" si="123"/>
        <v>2.4821251455656266</v>
      </c>
      <c r="I983" s="16">
        <f t="shared" si="121"/>
        <v>44.724283162795956</v>
      </c>
    </row>
    <row r="984" spans="1:9" x14ac:dyDescent="0.2">
      <c r="A984">
        <v>982</v>
      </c>
      <c r="B984" s="11">
        <v>0.999</v>
      </c>
      <c r="C984" s="12">
        <f t="shared" si="124"/>
        <v>7.7153973205677405E-3</v>
      </c>
      <c r="D984" s="13">
        <f t="shared" si="122"/>
        <v>3.412922075152736</v>
      </c>
      <c r="E984" s="16">
        <f t="shared" si="125"/>
        <v>65.618974169723828</v>
      </c>
      <c r="F984" s="11">
        <v>0.999</v>
      </c>
      <c r="G984" s="12">
        <f t="shared" si="120"/>
        <v>7.2078053915830224E-3</v>
      </c>
      <c r="H984" s="13">
        <f t="shared" si="123"/>
        <v>2.4821251455656266</v>
      </c>
      <c r="I984" s="16">
        <f t="shared" si="121"/>
        <v>44.742173837802746</v>
      </c>
    </row>
    <row r="985" spans="1:9" x14ac:dyDescent="0.2">
      <c r="A985">
        <v>983</v>
      </c>
      <c r="B985" s="11">
        <v>0.999</v>
      </c>
      <c r="C985" s="12">
        <f t="shared" si="124"/>
        <v>7.7076819232471724E-3</v>
      </c>
      <c r="D985" s="13">
        <f t="shared" si="122"/>
        <v>3.412922075152736</v>
      </c>
      <c r="E985" s="16">
        <f t="shared" si="125"/>
        <v>65.64527988750794</v>
      </c>
      <c r="F985" s="11">
        <v>0.999</v>
      </c>
      <c r="G985" s="12">
        <f t="shared" si="120"/>
        <v>7.2005975861914396E-3</v>
      </c>
      <c r="H985" s="13">
        <f t="shared" si="123"/>
        <v>2.4821251455656266</v>
      </c>
      <c r="I985" s="16">
        <f t="shared" si="121"/>
        <v>44.760046622134531</v>
      </c>
    </row>
    <row r="986" spans="1:9" x14ac:dyDescent="0.2">
      <c r="A986">
        <v>984</v>
      </c>
      <c r="B986" s="11">
        <v>0.999</v>
      </c>
      <c r="C986" s="12">
        <f t="shared" si="124"/>
        <v>7.6999742413239253E-3</v>
      </c>
      <c r="D986" s="13">
        <f t="shared" si="122"/>
        <v>3.412922075152736</v>
      </c>
      <c r="E986" s="16">
        <f t="shared" si="125"/>
        <v>65.671559299574255</v>
      </c>
      <c r="F986" s="11">
        <v>0.999</v>
      </c>
      <c r="G986" s="12">
        <f t="shared" si="120"/>
        <v>7.1933969886052484E-3</v>
      </c>
      <c r="H986" s="13">
        <f t="shared" si="123"/>
        <v>2.4821251455656266</v>
      </c>
      <c r="I986" s="16">
        <f t="shared" si="121"/>
        <v>44.777901533681984</v>
      </c>
    </row>
    <row r="987" spans="1:9" x14ac:dyDescent="0.2">
      <c r="A987">
        <v>985</v>
      </c>
      <c r="B987" s="11">
        <v>0.999</v>
      </c>
      <c r="C987" s="12">
        <f t="shared" si="124"/>
        <v>7.6922742670826015E-3</v>
      </c>
      <c r="D987" s="13">
        <f t="shared" si="122"/>
        <v>3.412922075152736</v>
      </c>
      <c r="E987" s="16">
        <f t="shared" si="125"/>
        <v>65.697812432228517</v>
      </c>
      <c r="F987" s="11">
        <v>0.999</v>
      </c>
      <c r="G987" s="12">
        <f t="shared" si="120"/>
        <v>7.1862035916166432E-3</v>
      </c>
      <c r="H987" s="13">
        <f t="shared" si="123"/>
        <v>2.4821251455656266</v>
      </c>
      <c r="I987" s="16">
        <f t="shared" si="121"/>
        <v>44.795738590317889</v>
      </c>
    </row>
    <row r="988" spans="1:9" x14ac:dyDescent="0.2">
      <c r="A988">
        <v>986</v>
      </c>
      <c r="B988" s="11">
        <v>0.999</v>
      </c>
      <c r="C988" s="12">
        <f t="shared" si="124"/>
        <v>7.6845819928155193E-3</v>
      </c>
      <c r="D988" s="13">
        <f t="shared" si="122"/>
        <v>3.412922075152736</v>
      </c>
      <c r="E988" s="16">
        <f t="shared" si="125"/>
        <v>65.724039311750118</v>
      </c>
      <c r="F988" s="11">
        <v>0.999</v>
      </c>
      <c r="G988" s="12">
        <f t="shared" si="120"/>
        <v>7.1790173880250264E-3</v>
      </c>
      <c r="H988" s="13">
        <f t="shared" si="123"/>
        <v>2.4821251455656266</v>
      </c>
      <c r="I988" s="16">
        <f t="shared" si="121"/>
        <v>44.813557809897162</v>
      </c>
    </row>
    <row r="989" spans="1:9" x14ac:dyDescent="0.2">
      <c r="A989">
        <v>987</v>
      </c>
      <c r="B989" s="11">
        <v>0.999</v>
      </c>
      <c r="C989" s="12">
        <f t="shared" si="124"/>
        <v>7.6768974108227033E-3</v>
      </c>
      <c r="D989" s="13">
        <f t="shared" si="122"/>
        <v>3.412922075152736</v>
      </c>
      <c r="E989" s="16">
        <f t="shared" si="125"/>
        <v>65.750239964392193</v>
      </c>
      <c r="F989" s="11">
        <v>0.999</v>
      </c>
      <c r="G989" s="12">
        <f t="shared" ref="G989:G1052" si="126">F989*G988</f>
        <v>7.1718383706370009E-3</v>
      </c>
      <c r="H989" s="13">
        <f t="shared" si="123"/>
        <v>2.4821251455656266</v>
      </c>
      <c r="I989" s="16">
        <f t="shared" ref="I989:I1052" si="127">G989*H989+I988</f>
        <v>44.831359210256849</v>
      </c>
    </row>
    <row r="990" spans="1:9" x14ac:dyDescent="0.2">
      <c r="A990">
        <v>988</v>
      </c>
      <c r="B990" s="11">
        <v>0.999</v>
      </c>
      <c r="C990" s="12">
        <f t="shared" si="124"/>
        <v>7.6692205134118807E-3</v>
      </c>
      <c r="D990" s="13">
        <f t="shared" si="122"/>
        <v>3.412922075152736</v>
      </c>
      <c r="E990" s="16">
        <f t="shared" si="125"/>
        <v>65.776414416381627</v>
      </c>
      <c r="F990" s="11">
        <v>0.999</v>
      </c>
      <c r="G990" s="12">
        <f t="shared" si="126"/>
        <v>7.1646665322663639E-3</v>
      </c>
      <c r="H990" s="13">
        <f t="shared" si="123"/>
        <v>2.4821251455656266</v>
      </c>
      <c r="I990" s="16">
        <f t="shared" si="127"/>
        <v>44.849142809216183</v>
      </c>
    </row>
    <row r="991" spans="1:9" x14ac:dyDescent="0.2">
      <c r="A991">
        <v>989</v>
      </c>
      <c r="B991" s="11">
        <v>0.999</v>
      </c>
      <c r="C991" s="12">
        <f t="shared" si="124"/>
        <v>7.6615512928984685E-3</v>
      </c>
      <c r="D991" s="13">
        <f t="shared" si="122"/>
        <v>3.412922075152736</v>
      </c>
      <c r="E991" s="16">
        <f t="shared" si="125"/>
        <v>65.802562693919072</v>
      </c>
      <c r="F991" s="11">
        <v>0.999</v>
      </c>
      <c r="G991" s="12">
        <f t="shared" si="126"/>
        <v>7.1575018657340974E-3</v>
      </c>
      <c r="H991" s="13">
        <f t="shared" si="123"/>
        <v>2.4821251455656266</v>
      </c>
      <c r="I991" s="16">
        <f t="shared" si="127"/>
        <v>44.866908624576553</v>
      </c>
    </row>
    <row r="992" spans="1:9" x14ac:dyDescent="0.2">
      <c r="A992">
        <v>990</v>
      </c>
      <c r="B992" s="11">
        <v>0.999</v>
      </c>
      <c r="C992" s="12">
        <f t="shared" si="124"/>
        <v>7.65388974160557E-3</v>
      </c>
      <c r="D992" s="13">
        <f t="shared" si="122"/>
        <v>3.412922075152736</v>
      </c>
      <c r="E992" s="16">
        <f t="shared" si="125"/>
        <v>65.828684823178989</v>
      </c>
      <c r="F992" s="11">
        <v>0.999</v>
      </c>
      <c r="G992" s="12">
        <f t="shared" si="126"/>
        <v>7.1503443638683637E-3</v>
      </c>
      <c r="H992" s="13">
        <f t="shared" si="123"/>
        <v>2.4821251455656266</v>
      </c>
      <c r="I992" s="16">
        <f t="shared" si="127"/>
        <v>44.884656674121565</v>
      </c>
    </row>
    <row r="993" spans="1:9" x14ac:dyDescent="0.2">
      <c r="A993">
        <v>991</v>
      </c>
      <c r="B993" s="11">
        <v>0.999</v>
      </c>
      <c r="C993" s="12">
        <f t="shared" si="124"/>
        <v>7.6462358518639643E-3</v>
      </c>
      <c r="D993" s="13">
        <f t="shared" si="122"/>
        <v>3.412922075152736</v>
      </c>
      <c r="E993" s="16">
        <f t="shared" si="125"/>
        <v>65.854780830309636</v>
      </c>
      <c r="F993" s="11">
        <v>0.999</v>
      </c>
      <c r="G993" s="12">
        <f t="shared" si="126"/>
        <v>7.1431940195044955E-3</v>
      </c>
      <c r="H993" s="13">
        <f t="shared" si="123"/>
        <v>2.4821251455656266</v>
      </c>
      <c r="I993" s="16">
        <f t="shared" si="127"/>
        <v>44.902386975617034</v>
      </c>
    </row>
    <row r="994" spans="1:9" x14ac:dyDescent="0.2">
      <c r="A994">
        <v>992</v>
      </c>
      <c r="B994" s="11">
        <v>0.999</v>
      </c>
      <c r="C994" s="12">
        <f t="shared" si="124"/>
        <v>7.6385896160121002E-3</v>
      </c>
      <c r="D994" s="13">
        <f t="shared" si="122"/>
        <v>3.412922075152736</v>
      </c>
      <c r="E994" s="16">
        <f t="shared" si="125"/>
        <v>65.88085074143315</v>
      </c>
      <c r="F994" s="11">
        <v>0.999</v>
      </c>
      <c r="G994" s="12">
        <f t="shared" si="126"/>
        <v>7.1360508254849908E-3</v>
      </c>
      <c r="H994" s="13">
        <f t="shared" si="123"/>
        <v>2.4821251455656266</v>
      </c>
      <c r="I994" s="16">
        <f t="shared" si="127"/>
        <v>44.920099546811002</v>
      </c>
    </row>
    <row r="995" spans="1:9" x14ac:dyDescent="0.2">
      <c r="A995">
        <v>993</v>
      </c>
      <c r="B995" s="11">
        <v>0.999</v>
      </c>
      <c r="C995" s="12">
        <f t="shared" si="124"/>
        <v>7.630951026396088E-3</v>
      </c>
      <c r="D995" s="13">
        <f t="shared" ref="D995:D1058" si="128">D994</f>
        <v>3.412922075152736</v>
      </c>
      <c r="E995" s="16">
        <f t="shared" si="125"/>
        <v>65.906894582645549</v>
      </c>
      <c r="F995" s="11">
        <v>0.999</v>
      </c>
      <c r="G995" s="12">
        <f t="shared" si="126"/>
        <v>7.1289147746595059E-3</v>
      </c>
      <c r="H995" s="13">
        <f t="shared" ref="H995:H1058" si="129">H994</f>
        <v>2.4821251455656266</v>
      </c>
      <c r="I995" s="16">
        <f t="shared" si="127"/>
        <v>44.937794405433777</v>
      </c>
    </row>
    <row r="996" spans="1:9" x14ac:dyDescent="0.2">
      <c r="A996">
        <v>994</v>
      </c>
      <c r="B996" s="11">
        <v>0.999</v>
      </c>
      <c r="C996" s="12">
        <f t="shared" si="124"/>
        <v>7.6233200753696917E-3</v>
      </c>
      <c r="D996" s="13">
        <f t="shared" si="128"/>
        <v>3.412922075152736</v>
      </c>
      <c r="E996" s="16">
        <f t="shared" si="125"/>
        <v>65.932912380016731</v>
      </c>
      <c r="F996" s="11">
        <v>0.999</v>
      </c>
      <c r="G996" s="12">
        <f t="shared" si="126"/>
        <v>7.1217858598848468E-3</v>
      </c>
      <c r="H996" s="13">
        <f t="shared" si="129"/>
        <v>2.4821251455656266</v>
      </c>
      <c r="I996" s="16">
        <f t="shared" si="127"/>
        <v>44.955471569197933</v>
      </c>
    </row>
    <row r="997" spans="1:9" x14ac:dyDescent="0.2">
      <c r="A997">
        <v>995</v>
      </c>
      <c r="B997" s="11">
        <v>0.999</v>
      </c>
      <c r="C997" s="12">
        <f t="shared" si="124"/>
        <v>7.6156967552943218E-3</v>
      </c>
      <c r="D997" s="13">
        <f t="shared" si="128"/>
        <v>3.412922075152736</v>
      </c>
      <c r="E997" s="16">
        <f t="shared" si="125"/>
        <v>65.958904159590546</v>
      </c>
      <c r="F997" s="11">
        <v>0.999</v>
      </c>
      <c r="G997" s="12">
        <f t="shared" si="126"/>
        <v>7.1146640740249621E-3</v>
      </c>
      <c r="H997" s="13">
        <f t="shared" si="129"/>
        <v>2.4821251455656266</v>
      </c>
      <c r="I997" s="16">
        <f t="shared" si="127"/>
        <v>44.973131055798319</v>
      </c>
    </row>
    <row r="998" spans="1:9" x14ac:dyDescent="0.2">
      <c r="A998">
        <v>996</v>
      </c>
      <c r="B998" s="11">
        <v>0.999</v>
      </c>
      <c r="C998" s="12">
        <f t="shared" si="124"/>
        <v>7.6080810585390278E-3</v>
      </c>
      <c r="D998" s="13">
        <f t="shared" si="128"/>
        <v>3.412922075152736</v>
      </c>
      <c r="E998" s="16">
        <f t="shared" si="125"/>
        <v>65.98486994738478</v>
      </c>
      <c r="F998" s="11">
        <v>0.999</v>
      </c>
      <c r="G998" s="12">
        <f t="shared" si="126"/>
        <v>7.1075494099509372E-3</v>
      </c>
      <c r="H998" s="13">
        <f t="shared" si="129"/>
        <v>2.4821251455656266</v>
      </c>
      <c r="I998" s="16">
        <f t="shared" si="127"/>
        <v>44.990772882912111</v>
      </c>
    </row>
    <row r="999" spans="1:9" x14ac:dyDescent="0.2">
      <c r="A999">
        <v>997</v>
      </c>
      <c r="B999" s="11">
        <v>0.999</v>
      </c>
      <c r="C999" s="12">
        <f t="shared" si="124"/>
        <v>7.6004729774804885E-3</v>
      </c>
      <c r="D999" s="13">
        <f t="shared" si="128"/>
        <v>3.412922075152736</v>
      </c>
      <c r="E999" s="16">
        <f t="shared" si="125"/>
        <v>66.01080976939123</v>
      </c>
      <c r="F999" s="11">
        <v>0.999</v>
      </c>
      <c r="G999" s="12">
        <f t="shared" si="126"/>
        <v>7.1004418605409864E-3</v>
      </c>
      <c r="H999" s="13">
        <f t="shared" si="129"/>
        <v>2.4821251455656266</v>
      </c>
      <c r="I999" s="16">
        <f t="shared" si="127"/>
        <v>45.008397068198789</v>
      </c>
    </row>
    <row r="1000" spans="1:9" x14ac:dyDescent="0.2">
      <c r="A1000">
        <v>998</v>
      </c>
      <c r="B1000" s="11">
        <v>0.999</v>
      </c>
      <c r="C1000" s="12">
        <f t="shared" si="124"/>
        <v>7.5928725045030085E-3</v>
      </c>
      <c r="D1000" s="13">
        <f t="shared" si="128"/>
        <v>3.412922075152736</v>
      </c>
      <c r="E1000" s="16">
        <f t="shared" si="125"/>
        <v>66.03672365157567</v>
      </c>
      <c r="F1000" s="11">
        <v>0.999</v>
      </c>
      <c r="G1000" s="12">
        <f t="shared" si="126"/>
        <v>7.0933414186804458E-3</v>
      </c>
      <c r="H1000" s="13">
        <f t="shared" si="129"/>
        <v>2.4821251455656266</v>
      </c>
      <c r="I1000" s="16">
        <f t="shared" si="127"/>
        <v>45.026003629300178</v>
      </c>
    </row>
    <row r="1001" spans="1:9" x14ac:dyDescent="0.2">
      <c r="A1001">
        <v>999</v>
      </c>
      <c r="B1001" s="11">
        <v>0.999</v>
      </c>
      <c r="C1001" s="12">
        <f t="shared" si="124"/>
        <v>7.5852796319985051E-3</v>
      </c>
      <c r="D1001" s="13">
        <f t="shared" si="128"/>
        <v>3.412922075152736</v>
      </c>
      <c r="E1001" s="16">
        <f t="shared" si="125"/>
        <v>66.062611619877927</v>
      </c>
      <c r="F1001" s="11">
        <v>0.999</v>
      </c>
      <c r="G1001" s="12">
        <f t="shared" si="126"/>
        <v>7.0862480772617654E-3</v>
      </c>
      <c r="H1001" s="13">
        <f t="shared" si="129"/>
        <v>2.4821251455656266</v>
      </c>
      <c r="I1001" s="16">
        <f t="shared" si="127"/>
        <v>45.043592583840464</v>
      </c>
    </row>
    <row r="1002" spans="1:9" x14ac:dyDescent="0.2">
      <c r="A1002">
        <v>1000</v>
      </c>
      <c r="B1002" s="11">
        <v>0.999</v>
      </c>
      <c r="C1002" s="12">
        <f t="shared" si="124"/>
        <v>7.5776943523665069E-3</v>
      </c>
      <c r="D1002" s="13">
        <f t="shared" si="128"/>
        <v>3.412922075152736</v>
      </c>
      <c r="E1002" s="16">
        <f t="shared" si="125"/>
        <v>66.088473700211878</v>
      </c>
      <c r="F1002" s="11">
        <v>0.999</v>
      </c>
      <c r="G1002" s="12">
        <f t="shared" si="126"/>
        <v>7.0791618291845037E-3</v>
      </c>
      <c r="H1002" s="13">
        <f t="shared" si="129"/>
        <v>2.4821251455656266</v>
      </c>
      <c r="I1002" s="16">
        <f t="shared" si="127"/>
        <v>45.061163949426209</v>
      </c>
    </row>
    <row r="1003" spans="1:9" x14ac:dyDescent="0.2">
      <c r="A1003">
        <v>1001</v>
      </c>
      <c r="B1003" s="11">
        <v>0.999</v>
      </c>
      <c r="C1003" s="12">
        <f t="shared" si="124"/>
        <v>7.5701166580141406E-3</v>
      </c>
      <c r="D1003" s="13">
        <f t="shared" si="128"/>
        <v>3.412922075152736</v>
      </c>
      <c r="E1003" s="16">
        <f t="shared" si="125"/>
        <v>66.114309918465494</v>
      </c>
      <c r="F1003" s="11">
        <v>0.999</v>
      </c>
      <c r="G1003" s="12">
        <f t="shared" si="126"/>
        <v>7.0720826673553189E-3</v>
      </c>
      <c r="H1003" s="13">
        <f t="shared" si="129"/>
        <v>2.4821251455656266</v>
      </c>
      <c r="I1003" s="16">
        <f t="shared" si="127"/>
        <v>45.078717743646372</v>
      </c>
    </row>
    <row r="1004" spans="1:9" x14ac:dyDescent="0.2">
      <c r="A1004">
        <v>1002</v>
      </c>
      <c r="B1004" s="11">
        <v>0.999</v>
      </c>
      <c r="C1004" s="12">
        <f t="shared" si="124"/>
        <v>7.5625465413561264E-3</v>
      </c>
      <c r="D1004" s="13">
        <f t="shared" si="128"/>
        <v>3.412922075152736</v>
      </c>
      <c r="E1004" s="16">
        <f t="shared" si="125"/>
        <v>66.140120300500854</v>
      </c>
      <c r="F1004" s="11">
        <v>0.999</v>
      </c>
      <c r="G1004" s="12">
        <f t="shared" si="126"/>
        <v>7.0650105846879639E-3</v>
      </c>
      <c r="H1004" s="13">
        <f t="shared" si="129"/>
        <v>2.4821251455656266</v>
      </c>
      <c r="I1004" s="16">
        <f t="shared" si="127"/>
        <v>45.096253984072312</v>
      </c>
    </row>
    <row r="1005" spans="1:9" x14ac:dyDescent="0.2">
      <c r="A1005">
        <v>1003</v>
      </c>
      <c r="B1005" s="11">
        <v>0.999</v>
      </c>
      <c r="C1005" s="12">
        <f t="shared" si="124"/>
        <v>7.55498399481477E-3</v>
      </c>
      <c r="D1005" s="13">
        <f t="shared" si="128"/>
        <v>3.412922075152736</v>
      </c>
      <c r="E1005" s="16">
        <f t="shared" si="125"/>
        <v>66.165904872154186</v>
      </c>
      <c r="F1005" s="11">
        <v>0.999</v>
      </c>
      <c r="G1005" s="12">
        <f t="shared" si="126"/>
        <v>7.0579455741032757E-3</v>
      </c>
      <c r="H1005" s="13">
        <f t="shared" si="129"/>
        <v>2.4821251455656266</v>
      </c>
      <c r="I1005" s="16">
        <f t="shared" si="127"/>
        <v>45.113772688257825</v>
      </c>
    </row>
    <row r="1006" spans="1:9" x14ac:dyDescent="0.2">
      <c r="A1006">
        <v>1004</v>
      </c>
      <c r="B1006" s="11">
        <v>0.999</v>
      </c>
      <c r="C1006" s="12">
        <f t="shared" ref="C1006:C1069" si="130">B1006*C1005</f>
        <v>7.5474290108199556E-3</v>
      </c>
      <c r="D1006" s="13">
        <f t="shared" si="128"/>
        <v>3.412922075152736</v>
      </c>
      <c r="E1006" s="16">
        <f t="shared" ref="E1006:E1069" si="131">C1006*D1006+E1005</f>
        <v>66.191663659235857</v>
      </c>
      <c r="F1006" s="11">
        <v>0.999</v>
      </c>
      <c r="G1006" s="12">
        <f t="shared" si="126"/>
        <v>7.0508876285291728E-3</v>
      </c>
      <c r="H1006" s="13">
        <f t="shared" si="129"/>
        <v>2.4821251455656266</v>
      </c>
      <c r="I1006" s="16">
        <f t="shared" si="127"/>
        <v>45.131273873739154</v>
      </c>
    </row>
    <row r="1007" spans="1:9" x14ac:dyDescent="0.2">
      <c r="A1007">
        <v>1005</v>
      </c>
      <c r="B1007" s="11">
        <v>0.999</v>
      </c>
      <c r="C1007" s="12">
        <f t="shared" si="130"/>
        <v>7.5398815818091356E-3</v>
      </c>
      <c r="D1007" s="13">
        <f t="shared" si="128"/>
        <v>3.412922075152736</v>
      </c>
      <c r="E1007" s="16">
        <f t="shared" si="131"/>
        <v>66.217396687530453</v>
      </c>
      <c r="F1007" s="11">
        <v>0.999</v>
      </c>
      <c r="G1007" s="12">
        <f t="shared" si="126"/>
        <v>7.0438367409006433E-3</v>
      </c>
      <c r="H1007" s="13">
        <f t="shared" si="129"/>
        <v>2.4821251455656266</v>
      </c>
      <c r="I1007" s="16">
        <f t="shared" si="127"/>
        <v>45.148757558035001</v>
      </c>
    </row>
    <row r="1008" spans="1:9" x14ac:dyDescent="0.2">
      <c r="A1008">
        <v>1006</v>
      </c>
      <c r="B1008" s="11">
        <v>0.999</v>
      </c>
      <c r="C1008" s="12">
        <f t="shared" si="130"/>
        <v>7.5323417002273263E-3</v>
      </c>
      <c r="D1008" s="13">
        <f t="shared" si="128"/>
        <v>3.412922075152736</v>
      </c>
      <c r="E1008" s="16">
        <f t="shared" si="131"/>
        <v>66.243103982796754</v>
      </c>
      <c r="F1008" s="11">
        <v>0.999</v>
      </c>
      <c r="G1008" s="12">
        <f t="shared" si="126"/>
        <v>7.0367929041597428E-3</v>
      </c>
      <c r="H1008" s="13">
        <f t="shared" si="129"/>
        <v>2.4821251455656266</v>
      </c>
      <c r="I1008" s="16">
        <f t="shared" si="127"/>
        <v>45.166223758646552</v>
      </c>
    </row>
    <row r="1009" spans="1:9" x14ac:dyDescent="0.2">
      <c r="A1009">
        <v>1007</v>
      </c>
      <c r="B1009" s="11">
        <v>0.999</v>
      </c>
      <c r="C1009" s="12">
        <f t="shared" si="130"/>
        <v>7.524809358527099E-3</v>
      </c>
      <c r="D1009" s="13">
        <f t="shared" si="128"/>
        <v>3.412922075152736</v>
      </c>
      <c r="E1009" s="16">
        <f t="shared" si="131"/>
        <v>66.26878557076779</v>
      </c>
      <c r="F1009" s="11">
        <v>0.999</v>
      </c>
      <c r="G1009" s="12">
        <f t="shared" si="126"/>
        <v>7.0297561112555827E-3</v>
      </c>
      <c r="H1009" s="13">
        <f t="shared" si="129"/>
        <v>2.4821251455656266</v>
      </c>
      <c r="I1009" s="16">
        <f t="shared" si="127"/>
        <v>45.183672493057493</v>
      </c>
    </row>
    <row r="1010" spans="1:9" x14ac:dyDescent="0.2">
      <c r="A1010">
        <v>1008</v>
      </c>
      <c r="B1010" s="11">
        <v>0.999</v>
      </c>
      <c r="C1010" s="12">
        <f t="shared" si="130"/>
        <v>7.5172845491685717E-3</v>
      </c>
      <c r="D1010" s="13">
        <f t="shared" si="128"/>
        <v>3.412922075152736</v>
      </c>
      <c r="E1010" s="16">
        <f t="shared" si="131"/>
        <v>66.294441477150855</v>
      </c>
      <c r="F1010" s="11">
        <v>0.999</v>
      </c>
      <c r="G1010" s="12">
        <f t="shared" si="126"/>
        <v>7.0227263551443271E-3</v>
      </c>
      <c r="H1010" s="13">
        <f t="shared" si="129"/>
        <v>2.4821251455656266</v>
      </c>
      <c r="I1010" s="16">
        <f t="shared" si="127"/>
        <v>45.201103778734023</v>
      </c>
    </row>
    <row r="1011" spans="1:9" x14ac:dyDescent="0.2">
      <c r="A1011">
        <v>1009</v>
      </c>
      <c r="B1011" s="11">
        <v>0.999</v>
      </c>
      <c r="C1011" s="12">
        <f t="shared" si="130"/>
        <v>7.5097672646194033E-3</v>
      </c>
      <c r="D1011" s="13">
        <f t="shared" si="128"/>
        <v>3.412922075152736</v>
      </c>
      <c r="E1011" s="16">
        <f t="shared" si="131"/>
        <v>66.320071727627536</v>
      </c>
      <c r="F1011" s="11">
        <v>0.999</v>
      </c>
      <c r="G1011" s="12">
        <f t="shared" si="126"/>
        <v>7.0157036287891829E-3</v>
      </c>
      <c r="H1011" s="13">
        <f t="shared" si="129"/>
        <v>2.4821251455656266</v>
      </c>
      <c r="I1011" s="16">
        <f t="shared" si="127"/>
        <v>45.218517633124875</v>
      </c>
    </row>
    <row r="1012" spans="1:9" x14ac:dyDescent="0.2">
      <c r="A1012">
        <v>1010</v>
      </c>
      <c r="B1012" s="11">
        <v>0.999</v>
      </c>
      <c r="C1012" s="12">
        <f t="shared" si="130"/>
        <v>7.5022574973547841E-3</v>
      </c>
      <c r="D1012" s="13">
        <f t="shared" si="128"/>
        <v>3.412922075152736</v>
      </c>
      <c r="E1012" s="16">
        <f t="shared" si="131"/>
        <v>66.34567634785374</v>
      </c>
      <c r="F1012" s="11">
        <v>0.999</v>
      </c>
      <c r="G1012" s="12">
        <f t="shared" si="126"/>
        <v>7.008687925160394E-3</v>
      </c>
      <c r="H1012" s="13">
        <f t="shared" si="129"/>
        <v>2.4821251455656266</v>
      </c>
      <c r="I1012" s="16">
        <f t="shared" si="127"/>
        <v>45.235914073661341</v>
      </c>
    </row>
    <row r="1013" spans="1:9" x14ac:dyDescent="0.2">
      <c r="A1013">
        <v>1011</v>
      </c>
      <c r="B1013" s="11">
        <v>0.999</v>
      </c>
      <c r="C1013" s="12">
        <f t="shared" si="130"/>
        <v>7.4947552398574296E-3</v>
      </c>
      <c r="D1013" s="13">
        <f t="shared" si="128"/>
        <v>3.412922075152736</v>
      </c>
      <c r="E1013" s="16">
        <f t="shared" si="131"/>
        <v>66.37125536345971</v>
      </c>
      <c r="F1013" s="11">
        <v>0.999</v>
      </c>
      <c r="G1013" s="12">
        <f t="shared" si="126"/>
        <v>7.0016792372352334E-3</v>
      </c>
      <c r="H1013" s="13">
        <f t="shared" si="129"/>
        <v>2.4821251455656266</v>
      </c>
      <c r="I1013" s="16">
        <f t="shared" si="127"/>
        <v>45.253293117757266</v>
      </c>
    </row>
    <row r="1014" spans="1:9" x14ac:dyDescent="0.2">
      <c r="A1014">
        <v>1012</v>
      </c>
      <c r="B1014" s="11">
        <v>0.999</v>
      </c>
      <c r="C1014" s="12">
        <f t="shared" si="130"/>
        <v>7.4872604846175726E-3</v>
      </c>
      <c r="D1014" s="13">
        <f t="shared" si="128"/>
        <v>3.412922075152736</v>
      </c>
      <c r="E1014" s="16">
        <f t="shared" si="131"/>
        <v>66.396808800050081</v>
      </c>
      <c r="F1014" s="11">
        <v>0.999</v>
      </c>
      <c r="G1014" s="12">
        <f t="shared" si="126"/>
        <v>6.994677557997998E-3</v>
      </c>
      <c r="H1014" s="13">
        <f t="shared" si="129"/>
        <v>2.4821251455656266</v>
      </c>
      <c r="I1014" s="16">
        <f t="shared" si="127"/>
        <v>45.270654782809096</v>
      </c>
    </row>
    <row r="1015" spans="1:9" x14ac:dyDescent="0.2">
      <c r="A1015">
        <v>1013</v>
      </c>
      <c r="B1015" s="11">
        <v>0.999</v>
      </c>
      <c r="C1015" s="12">
        <f t="shared" si="130"/>
        <v>7.4797732241329547E-3</v>
      </c>
      <c r="D1015" s="13">
        <f t="shared" si="128"/>
        <v>3.412922075152736</v>
      </c>
      <c r="E1015" s="16">
        <f t="shared" si="131"/>
        <v>66.422336683203866</v>
      </c>
      <c r="F1015" s="11">
        <v>0.999</v>
      </c>
      <c r="G1015" s="12">
        <f t="shared" si="126"/>
        <v>6.9876828804399998E-3</v>
      </c>
      <c r="H1015" s="13">
        <f t="shared" si="129"/>
        <v>2.4821251455656266</v>
      </c>
      <c r="I1015" s="16">
        <f t="shared" si="127"/>
        <v>45.287999086195875</v>
      </c>
    </row>
    <row r="1016" spans="1:9" x14ac:dyDescent="0.2">
      <c r="A1016">
        <v>1014</v>
      </c>
      <c r="B1016" s="11">
        <v>0.999</v>
      </c>
      <c r="C1016" s="12">
        <f t="shared" si="130"/>
        <v>7.4722934509088221E-3</v>
      </c>
      <c r="D1016" s="13">
        <f t="shared" si="128"/>
        <v>3.412922075152736</v>
      </c>
      <c r="E1016" s="16">
        <f t="shared" si="131"/>
        <v>66.447839038474498</v>
      </c>
      <c r="F1016" s="11">
        <v>0.999</v>
      </c>
      <c r="G1016" s="12">
        <f t="shared" si="126"/>
        <v>6.9806951975595602E-3</v>
      </c>
      <c r="H1016" s="13">
        <f t="shared" si="129"/>
        <v>2.4821251455656266</v>
      </c>
      <c r="I1016" s="16">
        <f t="shared" si="127"/>
        <v>45.305326045279266</v>
      </c>
    </row>
    <row r="1017" spans="1:9" x14ac:dyDescent="0.2">
      <c r="A1017">
        <v>1015</v>
      </c>
      <c r="B1017" s="11">
        <v>0.999</v>
      </c>
      <c r="C1017" s="12">
        <f t="shared" si="130"/>
        <v>7.464821157457913E-3</v>
      </c>
      <c r="D1017" s="13">
        <f t="shared" si="128"/>
        <v>3.412922075152736</v>
      </c>
      <c r="E1017" s="16">
        <f t="shared" si="131"/>
        <v>66.473315891389859</v>
      </c>
      <c r="F1017" s="11">
        <v>0.999</v>
      </c>
      <c r="G1017" s="12">
        <f t="shared" si="126"/>
        <v>6.9737145023620007E-3</v>
      </c>
      <c r="H1017" s="13">
        <f t="shared" si="129"/>
        <v>2.4821251455656266</v>
      </c>
      <c r="I1017" s="16">
        <f t="shared" si="127"/>
        <v>45.322635677403575</v>
      </c>
    </row>
    <row r="1018" spans="1:9" x14ac:dyDescent="0.2">
      <c r="A1018">
        <v>1016</v>
      </c>
      <c r="B1018" s="11">
        <v>0.999</v>
      </c>
      <c r="C1018" s="12">
        <f t="shared" si="130"/>
        <v>7.4573563363004554E-3</v>
      </c>
      <c r="D1018" s="13">
        <f t="shared" si="128"/>
        <v>3.412922075152736</v>
      </c>
      <c r="E1018" s="16">
        <f t="shared" si="131"/>
        <v>66.498767267452294</v>
      </c>
      <c r="F1018" s="11">
        <v>0.999</v>
      </c>
      <c r="G1018" s="12">
        <f t="shared" si="126"/>
        <v>6.9667407878596386E-3</v>
      </c>
      <c r="H1018" s="13">
        <f t="shared" si="129"/>
        <v>2.4821251455656266</v>
      </c>
      <c r="I1018" s="16">
        <f t="shared" si="127"/>
        <v>45.339927999895757</v>
      </c>
    </row>
    <row r="1019" spans="1:9" x14ac:dyDescent="0.2">
      <c r="A1019">
        <v>1017</v>
      </c>
      <c r="B1019" s="11">
        <v>0.999</v>
      </c>
      <c r="C1019" s="12">
        <f t="shared" si="130"/>
        <v>7.4498989799641549E-3</v>
      </c>
      <c r="D1019" s="13">
        <f t="shared" si="128"/>
        <v>3.412922075152736</v>
      </c>
      <c r="E1019" s="16">
        <f t="shared" si="131"/>
        <v>66.524193192138668</v>
      </c>
      <c r="F1019" s="11">
        <v>0.999</v>
      </c>
      <c r="G1019" s="12">
        <f t="shared" si="126"/>
        <v>6.9597740470717789E-3</v>
      </c>
      <c r="H1019" s="13">
        <f t="shared" si="129"/>
        <v>2.4821251455656266</v>
      </c>
      <c r="I1019" s="16">
        <f t="shared" si="127"/>
        <v>45.357203030065449</v>
      </c>
    </row>
    <row r="1020" spans="1:9" x14ac:dyDescent="0.2">
      <c r="A1020">
        <v>1018</v>
      </c>
      <c r="B1020" s="11">
        <v>0.999</v>
      </c>
      <c r="C1020" s="12">
        <f t="shared" si="130"/>
        <v>7.442449080984191E-3</v>
      </c>
      <c r="D1020" s="13">
        <f t="shared" si="128"/>
        <v>3.412922075152736</v>
      </c>
      <c r="E1020" s="16">
        <f t="shared" si="131"/>
        <v>66.549593690900366</v>
      </c>
      <c r="F1020" s="11">
        <v>0.999</v>
      </c>
      <c r="G1020" s="12">
        <f t="shared" si="126"/>
        <v>6.9528142730247069E-3</v>
      </c>
      <c r="H1020" s="13">
        <f t="shared" si="129"/>
        <v>2.4821251455656266</v>
      </c>
      <c r="I1020" s="16">
        <f t="shared" si="127"/>
        <v>45.374460785204974</v>
      </c>
    </row>
    <row r="1021" spans="1:9" x14ac:dyDescent="0.2">
      <c r="A1021">
        <v>1019</v>
      </c>
      <c r="B1021" s="11">
        <v>0.999</v>
      </c>
      <c r="C1021" s="12">
        <f t="shared" si="130"/>
        <v>7.4350066319032069E-3</v>
      </c>
      <c r="D1021" s="13">
        <f t="shared" si="128"/>
        <v>3.412922075152736</v>
      </c>
      <c r="E1021" s="16">
        <f t="shared" si="131"/>
        <v>66.574968789163293</v>
      </c>
      <c r="F1021" s="11">
        <v>0.999</v>
      </c>
      <c r="G1021" s="12">
        <f t="shared" si="126"/>
        <v>6.9458614587516818E-3</v>
      </c>
      <c r="H1021" s="13">
        <f t="shared" si="129"/>
        <v>2.4821251455656266</v>
      </c>
      <c r="I1021" s="16">
        <f t="shared" si="127"/>
        <v>45.391701282589359</v>
      </c>
    </row>
    <row r="1022" spans="1:9" x14ac:dyDescent="0.2">
      <c r="A1022">
        <v>1020</v>
      </c>
      <c r="B1022" s="11">
        <v>0.999</v>
      </c>
      <c r="C1022" s="12">
        <f t="shared" si="130"/>
        <v>7.4275716252713035E-3</v>
      </c>
      <c r="D1022" s="13">
        <f t="shared" si="128"/>
        <v>3.412922075152736</v>
      </c>
      <c r="E1022" s="16">
        <f t="shared" si="131"/>
        <v>66.600318512327959</v>
      </c>
      <c r="F1022" s="11">
        <v>0.999</v>
      </c>
      <c r="G1022" s="12">
        <f t="shared" si="126"/>
        <v>6.9389155972929299E-3</v>
      </c>
      <c r="H1022" s="13">
        <f t="shared" si="129"/>
        <v>2.4821251455656266</v>
      </c>
      <c r="I1022" s="16">
        <f t="shared" si="127"/>
        <v>45.408924539476359</v>
      </c>
    </row>
    <row r="1023" spans="1:9" x14ac:dyDescent="0.2">
      <c r="A1023">
        <v>1021</v>
      </c>
      <c r="B1023" s="11">
        <v>0.999</v>
      </c>
      <c r="C1023" s="12">
        <f t="shared" si="130"/>
        <v>7.4201440536460321E-3</v>
      </c>
      <c r="D1023" s="13">
        <f t="shared" si="128"/>
        <v>3.412922075152736</v>
      </c>
      <c r="E1023" s="16">
        <f t="shared" si="131"/>
        <v>66.625642885769466</v>
      </c>
      <c r="F1023" s="11">
        <v>0.999</v>
      </c>
      <c r="G1023" s="12">
        <f t="shared" si="126"/>
        <v>6.9319766816956369E-3</v>
      </c>
      <c r="H1023" s="13">
        <f t="shared" si="129"/>
        <v>2.4821251455656266</v>
      </c>
      <c r="I1023" s="16">
        <f t="shared" si="127"/>
        <v>45.42613057310647</v>
      </c>
    </row>
    <row r="1024" spans="1:9" x14ac:dyDescent="0.2">
      <c r="A1024">
        <v>1022</v>
      </c>
      <c r="B1024" s="11">
        <v>0.999</v>
      </c>
      <c r="C1024" s="12">
        <f t="shared" si="130"/>
        <v>7.4127239095923862E-3</v>
      </c>
      <c r="D1024" s="13">
        <f t="shared" si="128"/>
        <v>3.412922075152736</v>
      </c>
      <c r="E1024" s="16">
        <f t="shared" si="131"/>
        <v>66.650941934837533</v>
      </c>
      <c r="F1024" s="11">
        <v>0.999</v>
      </c>
      <c r="G1024" s="12">
        <f t="shared" si="126"/>
        <v>6.9250447050139413E-3</v>
      </c>
      <c r="H1024" s="13">
        <f t="shared" si="129"/>
        <v>2.4821251455656266</v>
      </c>
      <c r="I1024" s="16">
        <f t="shared" si="127"/>
        <v>45.443319400702954</v>
      </c>
    </row>
    <row r="1025" spans="1:9" x14ac:dyDescent="0.2">
      <c r="A1025">
        <v>1023</v>
      </c>
      <c r="B1025" s="11">
        <v>0.999</v>
      </c>
      <c r="C1025" s="12">
        <f t="shared" si="130"/>
        <v>7.4053111856827942E-3</v>
      </c>
      <c r="D1025" s="13">
        <f t="shared" si="128"/>
        <v>3.412922075152736</v>
      </c>
      <c r="E1025" s="16">
        <f t="shared" si="131"/>
        <v>66.67621568485653</v>
      </c>
      <c r="F1025" s="11">
        <v>0.999</v>
      </c>
      <c r="G1025" s="12">
        <f t="shared" si="126"/>
        <v>6.9181196603089277E-3</v>
      </c>
      <c r="H1025" s="13">
        <f t="shared" si="129"/>
        <v>2.4821251455656266</v>
      </c>
      <c r="I1025" s="16">
        <f t="shared" si="127"/>
        <v>45.46049103947184</v>
      </c>
    </row>
    <row r="1026" spans="1:9" x14ac:dyDescent="0.2">
      <c r="A1026">
        <v>1024</v>
      </c>
      <c r="B1026" s="11">
        <v>0.999</v>
      </c>
      <c r="C1026" s="12">
        <f t="shared" si="130"/>
        <v>7.3979058744971116E-3</v>
      </c>
      <c r="D1026" s="13">
        <f t="shared" si="128"/>
        <v>3.412922075152736</v>
      </c>
      <c r="E1026" s="16">
        <f t="shared" si="131"/>
        <v>66.7014641611255</v>
      </c>
      <c r="F1026" s="11">
        <v>0.999</v>
      </c>
      <c r="G1026" s="12">
        <f t="shared" si="126"/>
        <v>6.9112015406486184E-3</v>
      </c>
      <c r="H1026" s="13">
        <f t="shared" si="129"/>
        <v>2.4821251455656266</v>
      </c>
      <c r="I1026" s="16">
        <f t="shared" si="127"/>
        <v>45.477645506601959</v>
      </c>
    </row>
    <row r="1027" spans="1:9" x14ac:dyDescent="0.2">
      <c r="A1027">
        <v>1025</v>
      </c>
      <c r="B1027" s="11">
        <v>0.999</v>
      </c>
      <c r="C1027" s="12">
        <f t="shared" si="130"/>
        <v>7.3905079686226146E-3</v>
      </c>
      <c r="D1027" s="13">
        <f t="shared" si="128"/>
        <v>3.412922075152736</v>
      </c>
      <c r="E1027" s="16">
        <f t="shared" si="131"/>
        <v>66.726687388918208</v>
      </c>
      <c r="F1027" s="11">
        <v>0.999</v>
      </c>
      <c r="G1027" s="12">
        <f t="shared" si="126"/>
        <v>6.9042903391079696E-3</v>
      </c>
      <c r="H1027" s="13">
        <f t="shared" si="129"/>
        <v>2.4821251455656266</v>
      </c>
      <c r="I1027" s="16">
        <f t="shared" si="127"/>
        <v>45.494782819264948</v>
      </c>
    </row>
    <row r="1028" spans="1:9" x14ac:dyDescent="0.2">
      <c r="A1028">
        <v>1026</v>
      </c>
      <c r="B1028" s="11">
        <v>0.999</v>
      </c>
      <c r="C1028" s="12">
        <f t="shared" si="130"/>
        <v>7.3831174606539922E-3</v>
      </c>
      <c r="D1028" s="13">
        <f t="shared" si="128"/>
        <v>3.412922075152736</v>
      </c>
      <c r="E1028" s="16">
        <f t="shared" si="131"/>
        <v>66.751885393483121</v>
      </c>
      <c r="F1028" s="11">
        <v>0.999</v>
      </c>
      <c r="G1028" s="12">
        <f t="shared" si="126"/>
        <v>6.8973860487688615E-3</v>
      </c>
      <c r="H1028" s="13">
        <f t="shared" si="129"/>
        <v>2.4821251455656266</v>
      </c>
      <c r="I1028" s="16">
        <f t="shared" si="127"/>
        <v>45.511902994615269</v>
      </c>
    </row>
    <row r="1029" spans="1:9" x14ac:dyDescent="0.2">
      <c r="A1029">
        <v>1027</v>
      </c>
      <c r="B1029" s="11">
        <v>0.999</v>
      </c>
      <c r="C1029" s="12">
        <f t="shared" si="130"/>
        <v>7.3757343431933384E-3</v>
      </c>
      <c r="D1029" s="13">
        <f t="shared" si="128"/>
        <v>3.412922075152736</v>
      </c>
      <c r="E1029" s="16">
        <f t="shared" si="131"/>
        <v>66.77705820004347</v>
      </c>
      <c r="F1029" s="11">
        <v>0.999</v>
      </c>
      <c r="G1029" s="12">
        <f t="shared" si="126"/>
        <v>6.8904886627200925E-3</v>
      </c>
      <c r="H1029" s="13">
        <f t="shared" si="129"/>
        <v>2.4821251455656266</v>
      </c>
      <c r="I1029" s="16">
        <f t="shared" si="127"/>
        <v>45.52900604979024</v>
      </c>
    </row>
    <row r="1030" spans="1:9" x14ac:dyDescent="0.2">
      <c r="A1030">
        <v>1028</v>
      </c>
      <c r="B1030" s="11">
        <v>0.999</v>
      </c>
      <c r="C1030" s="12">
        <f t="shared" si="130"/>
        <v>7.368358608850145E-3</v>
      </c>
      <c r="D1030" s="13">
        <f t="shared" si="128"/>
        <v>3.412922075152736</v>
      </c>
      <c r="E1030" s="16">
        <f t="shared" si="131"/>
        <v>66.80220583379726</v>
      </c>
      <c r="F1030" s="11">
        <v>0.999</v>
      </c>
      <c r="G1030" s="12">
        <f t="shared" si="126"/>
        <v>6.8835981740573721E-3</v>
      </c>
      <c r="H1030" s="13">
        <f t="shared" si="129"/>
        <v>2.4821251455656266</v>
      </c>
      <c r="I1030" s="16">
        <f t="shared" si="127"/>
        <v>45.54609200191004</v>
      </c>
    </row>
    <row r="1031" spans="1:9" x14ac:dyDescent="0.2">
      <c r="A1031">
        <v>1029</v>
      </c>
      <c r="B1031" s="11">
        <v>0.999</v>
      </c>
      <c r="C1031" s="12">
        <f t="shared" si="130"/>
        <v>7.3609902502412951E-3</v>
      </c>
      <c r="D1031" s="13">
        <f t="shared" si="128"/>
        <v>3.412922075152736</v>
      </c>
      <c r="E1031" s="16">
        <f t="shared" si="131"/>
        <v>66.827328319917285</v>
      </c>
      <c r="F1031" s="11">
        <v>0.999</v>
      </c>
      <c r="G1031" s="12">
        <f t="shared" si="126"/>
        <v>6.8767145758833149E-3</v>
      </c>
      <c r="H1031" s="13">
        <f t="shared" si="129"/>
        <v>2.4821251455656266</v>
      </c>
      <c r="I1031" s="16">
        <f t="shared" si="127"/>
        <v>45.563160868077716</v>
      </c>
    </row>
    <row r="1032" spans="1:9" x14ac:dyDescent="0.2">
      <c r="A1032">
        <v>1030</v>
      </c>
      <c r="B1032" s="11">
        <v>0.999</v>
      </c>
      <c r="C1032" s="12">
        <f t="shared" si="130"/>
        <v>7.3536292599910534E-3</v>
      </c>
      <c r="D1032" s="13">
        <f t="shared" si="128"/>
        <v>3.412922075152736</v>
      </c>
      <c r="E1032" s="16">
        <f t="shared" si="131"/>
        <v>66.852425683551203</v>
      </c>
      <c r="F1032" s="11">
        <v>0.999</v>
      </c>
      <c r="G1032" s="12">
        <f t="shared" si="126"/>
        <v>6.8698378613074318E-3</v>
      </c>
      <c r="H1032" s="13">
        <f t="shared" si="129"/>
        <v>2.4821251455656266</v>
      </c>
      <c r="I1032" s="16">
        <f t="shared" si="127"/>
        <v>45.580212665379229</v>
      </c>
    </row>
    <row r="1033" spans="1:9" x14ac:dyDescent="0.2">
      <c r="A1033">
        <v>1031</v>
      </c>
      <c r="B1033" s="11">
        <v>0.999</v>
      </c>
      <c r="C1033" s="12">
        <f t="shared" si="130"/>
        <v>7.3462756307310622E-3</v>
      </c>
      <c r="D1033" s="13">
        <f t="shared" si="128"/>
        <v>3.412922075152736</v>
      </c>
      <c r="E1033" s="16">
        <f t="shared" si="131"/>
        <v>66.877497949821489</v>
      </c>
      <c r="F1033" s="11">
        <v>0.999</v>
      </c>
      <c r="G1033" s="12">
        <f t="shared" si="126"/>
        <v>6.8629680234461241E-3</v>
      </c>
      <c r="H1033" s="13">
        <f t="shared" si="129"/>
        <v>2.4821251455656266</v>
      </c>
      <c r="I1033" s="16">
        <f t="shared" si="127"/>
        <v>45.59724741088344</v>
      </c>
    </row>
    <row r="1034" spans="1:9" x14ac:dyDescent="0.2">
      <c r="A1034">
        <v>1032</v>
      </c>
      <c r="B1034" s="11">
        <v>0.999</v>
      </c>
      <c r="C1034" s="12">
        <f t="shared" si="130"/>
        <v>7.3389293551003312E-3</v>
      </c>
      <c r="D1034" s="13">
        <f t="shared" si="128"/>
        <v>3.412922075152736</v>
      </c>
      <c r="E1034" s="16">
        <f t="shared" si="131"/>
        <v>66.902545143825492</v>
      </c>
      <c r="F1034" s="11">
        <v>0.999</v>
      </c>
      <c r="G1034" s="12">
        <f t="shared" si="126"/>
        <v>6.8561050554226781E-3</v>
      </c>
      <c r="H1034" s="13">
        <f t="shared" si="129"/>
        <v>2.4821251455656266</v>
      </c>
      <c r="I1034" s="16">
        <f t="shared" si="127"/>
        <v>45.614265121642141</v>
      </c>
    </row>
    <row r="1035" spans="1:9" x14ac:dyDescent="0.2">
      <c r="A1035">
        <v>1033</v>
      </c>
      <c r="B1035" s="11">
        <v>0.999</v>
      </c>
      <c r="C1035" s="12">
        <f t="shared" si="130"/>
        <v>7.3315904257452305E-3</v>
      </c>
      <c r="D1035" s="13">
        <f t="shared" si="128"/>
        <v>3.412922075152736</v>
      </c>
      <c r="E1035" s="16">
        <f t="shared" si="131"/>
        <v>66.927567290635494</v>
      </c>
      <c r="F1035" s="11">
        <v>0.999</v>
      </c>
      <c r="G1035" s="12">
        <f t="shared" si="126"/>
        <v>6.849248950367255E-3</v>
      </c>
      <c r="H1035" s="13">
        <f t="shared" si="129"/>
        <v>2.4821251455656266</v>
      </c>
      <c r="I1035" s="16">
        <f t="shared" si="127"/>
        <v>45.631265814690089</v>
      </c>
    </row>
    <row r="1036" spans="1:9" x14ac:dyDescent="0.2">
      <c r="A1036">
        <v>1034</v>
      </c>
      <c r="B1036" s="11">
        <v>0.999</v>
      </c>
      <c r="C1036" s="12">
        <f t="shared" si="130"/>
        <v>7.3242588353194856E-3</v>
      </c>
      <c r="D1036" s="13">
        <f t="shared" si="128"/>
        <v>3.412922075152736</v>
      </c>
      <c r="E1036" s="16">
        <f t="shared" si="131"/>
        <v>66.952564415298681</v>
      </c>
      <c r="F1036" s="11">
        <v>0.999</v>
      </c>
      <c r="G1036" s="12">
        <f t="shared" si="126"/>
        <v>6.842399701416888E-3</v>
      </c>
      <c r="H1036" s="13">
        <f t="shared" si="129"/>
        <v>2.4821251455656266</v>
      </c>
      <c r="I1036" s="16">
        <f t="shared" si="127"/>
        <v>45.648249507044987</v>
      </c>
    </row>
    <row r="1037" spans="1:9" x14ac:dyDescent="0.2">
      <c r="A1037">
        <v>1035</v>
      </c>
      <c r="B1037" s="11">
        <v>0.999</v>
      </c>
      <c r="C1037" s="12">
        <f t="shared" si="130"/>
        <v>7.3169345764841657E-3</v>
      </c>
      <c r="D1037" s="13">
        <f t="shared" si="128"/>
        <v>3.412922075152736</v>
      </c>
      <c r="E1037" s="16">
        <f t="shared" si="131"/>
        <v>66.977536542837214</v>
      </c>
      <c r="F1037" s="11">
        <v>0.999</v>
      </c>
      <c r="G1037" s="12">
        <f t="shared" si="126"/>
        <v>6.8355573017154711E-3</v>
      </c>
      <c r="H1037" s="13">
        <f t="shared" si="129"/>
        <v>2.4821251455656266</v>
      </c>
      <c r="I1037" s="16">
        <f t="shared" si="127"/>
        <v>45.665216215707531</v>
      </c>
    </row>
    <row r="1038" spans="1:9" x14ac:dyDescent="0.2">
      <c r="A1038">
        <v>1036</v>
      </c>
      <c r="B1038" s="11">
        <v>0.999</v>
      </c>
      <c r="C1038" s="12">
        <f t="shared" si="130"/>
        <v>7.3096176419076815E-3</v>
      </c>
      <c r="D1038" s="13">
        <f t="shared" si="128"/>
        <v>3.412922075152736</v>
      </c>
      <c r="E1038" s="16">
        <f t="shared" si="131"/>
        <v>67.002483698248213</v>
      </c>
      <c r="F1038" s="11">
        <v>0.999</v>
      </c>
      <c r="G1038" s="12">
        <f t="shared" si="126"/>
        <v>6.8287217444137557E-3</v>
      </c>
      <c r="H1038" s="13">
        <f t="shared" si="129"/>
        <v>2.4821251455656266</v>
      </c>
      <c r="I1038" s="16">
        <f t="shared" si="127"/>
        <v>45.682165957661411</v>
      </c>
    </row>
    <row r="1039" spans="1:9" x14ac:dyDescent="0.2">
      <c r="A1039">
        <v>1037</v>
      </c>
      <c r="B1039" s="11">
        <v>0.999</v>
      </c>
      <c r="C1039" s="12">
        <f t="shared" si="130"/>
        <v>7.3023080242657738E-3</v>
      </c>
      <c r="D1039" s="13">
        <f t="shared" si="128"/>
        <v>3.412922075152736</v>
      </c>
      <c r="E1039" s="16">
        <f t="shared" si="131"/>
        <v>67.027405906503787</v>
      </c>
      <c r="F1039" s="11">
        <v>0.999</v>
      </c>
      <c r="G1039" s="12">
        <f t="shared" si="126"/>
        <v>6.821893022669342E-3</v>
      </c>
      <c r="H1039" s="13">
        <f t="shared" si="129"/>
        <v>2.4821251455656266</v>
      </c>
      <c r="I1039" s="16">
        <f t="shared" si="127"/>
        <v>45.699098749873336</v>
      </c>
    </row>
    <row r="1040" spans="1:9" x14ac:dyDescent="0.2">
      <c r="A1040">
        <v>1038</v>
      </c>
      <c r="B1040" s="11">
        <v>0.999</v>
      </c>
      <c r="C1040" s="12">
        <f t="shared" si="130"/>
        <v>7.2950057162415082E-3</v>
      </c>
      <c r="D1040" s="13">
        <f t="shared" si="128"/>
        <v>3.412922075152736</v>
      </c>
      <c r="E1040" s="16">
        <f t="shared" si="131"/>
        <v>67.052303192551108</v>
      </c>
      <c r="F1040" s="11">
        <v>0.999</v>
      </c>
      <c r="G1040" s="12">
        <f t="shared" si="126"/>
        <v>6.8150711296466725E-3</v>
      </c>
      <c r="H1040" s="13">
        <f t="shared" si="129"/>
        <v>2.4821251455656266</v>
      </c>
      <c r="I1040" s="16">
        <f t="shared" si="127"/>
        <v>45.716014609293047</v>
      </c>
    </row>
    <row r="1041" spans="1:9" x14ac:dyDescent="0.2">
      <c r="A1041">
        <v>1039</v>
      </c>
      <c r="B1041" s="11">
        <v>0.999</v>
      </c>
      <c r="C1041" s="12">
        <f t="shared" si="130"/>
        <v>7.2877107105252664E-3</v>
      </c>
      <c r="D1041" s="13">
        <f t="shared" si="128"/>
        <v>3.412922075152736</v>
      </c>
      <c r="E1041" s="16">
        <f t="shared" si="131"/>
        <v>67.077175581312389</v>
      </c>
      <c r="F1041" s="11">
        <v>0.999</v>
      </c>
      <c r="G1041" s="12">
        <f t="shared" si="126"/>
        <v>6.8082560585170258E-3</v>
      </c>
      <c r="H1041" s="13">
        <f t="shared" si="129"/>
        <v>2.4821251455656266</v>
      </c>
      <c r="I1041" s="16">
        <f t="shared" si="127"/>
        <v>45.73291355285334</v>
      </c>
    </row>
    <row r="1042" spans="1:9" x14ac:dyDescent="0.2">
      <c r="A1042">
        <v>1040</v>
      </c>
      <c r="B1042" s="11">
        <v>0.999</v>
      </c>
      <c r="C1042" s="12">
        <f t="shared" si="130"/>
        <v>7.2804229998147413E-3</v>
      </c>
      <c r="D1042" s="13">
        <f t="shared" si="128"/>
        <v>3.412922075152736</v>
      </c>
      <c r="E1042" s="16">
        <f t="shared" si="131"/>
        <v>67.102023097684906</v>
      </c>
      <c r="F1042" s="11">
        <v>0.999</v>
      </c>
      <c r="G1042" s="12">
        <f t="shared" si="126"/>
        <v>6.8014478024585089E-3</v>
      </c>
      <c r="H1042" s="13">
        <f t="shared" si="129"/>
        <v>2.4821251455656266</v>
      </c>
      <c r="I1042" s="16">
        <f t="shared" si="127"/>
        <v>45.749795597470076</v>
      </c>
    </row>
    <row r="1043" spans="1:9" x14ac:dyDescent="0.2">
      <c r="A1043">
        <v>1041</v>
      </c>
      <c r="B1043" s="11">
        <v>0.999</v>
      </c>
      <c r="C1043" s="12">
        <f t="shared" si="130"/>
        <v>7.2731425768149264E-3</v>
      </c>
      <c r="D1043" s="13">
        <f t="shared" si="128"/>
        <v>3.412922075152736</v>
      </c>
      <c r="E1043" s="16">
        <f t="shared" si="131"/>
        <v>67.126845766541052</v>
      </c>
      <c r="F1043" s="11">
        <v>0.999</v>
      </c>
      <c r="G1043" s="12">
        <f t="shared" si="126"/>
        <v>6.7946463546560507E-3</v>
      </c>
      <c r="H1043" s="13">
        <f t="shared" si="129"/>
        <v>2.4821251455656266</v>
      </c>
      <c r="I1043" s="16">
        <f t="shared" si="127"/>
        <v>45.766660760042193</v>
      </c>
    </row>
    <row r="1044" spans="1:9" x14ac:dyDescent="0.2">
      <c r="A1044">
        <v>1042</v>
      </c>
      <c r="B1044" s="11">
        <v>0.999</v>
      </c>
      <c r="C1044" s="12">
        <f t="shared" si="130"/>
        <v>7.2658694342381111E-3</v>
      </c>
      <c r="D1044" s="13">
        <f t="shared" si="128"/>
        <v>3.412922075152736</v>
      </c>
      <c r="E1044" s="16">
        <f t="shared" si="131"/>
        <v>67.151643612728336</v>
      </c>
      <c r="F1044" s="11">
        <v>0.999</v>
      </c>
      <c r="G1044" s="12">
        <f t="shared" si="126"/>
        <v>6.7878517083013951E-3</v>
      </c>
      <c r="H1044" s="13">
        <f t="shared" si="129"/>
        <v>2.4821251455656266</v>
      </c>
      <c r="I1044" s="16">
        <f t="shared" si="127"/>
        <v>45.783509057451738</v>
      </c>
    </row>
    <row r="1045" spans="1:9" x14ac:dyDescent="0.2">
      <c r="A1045">
        <v>1043</v>
      </c>
      <c r="B1045" s="11">
        <v>0.999</v>
      </c>
      <c r="C1045" s="12">
        <f t="shared" si="130"/>
        <v>7.2586035648038727E-3</v>
      </c>
      <c r="D1045" s="13">
        <f t="shared" si="128"/>
        <v>3.412922075152736</v>
      </c>
      <c r="E1045" s="16">
        <f t="shared" si="131"/>
        <v>67.176416661069439</v>
      </c>
      <c r="F1045" s="11">
        <v>0.999</v>
      </c>
      <c r="G1045" s="12">
        <f t="shared" si="126"/>
        <v>6.7810638565930937E-3</v>
      </c>
      <c r="H1045" s="13">
        <f t="shared" si="129"/>
        <v>2.4821251455656266</v>
      </c>
      <c r="I1045" s="16">
        <f t="shared" si="127"/>
        <v>45.800340506563877</v>
      </c>
    </row>
    <row r="1046" spans="1:9" x14ac:dyDescent="0.2">
      <c r="A1046">
        <v>1044</v>
      </c>
      <c r="B1046" s="11">
        <v>0.999</v>
      </c>
      <c r="C1046" s="12">
        <f t="shared" si="130"/>
        <v>7.2513449612390691E-3</v>
      </c>
      <c r="D1046" s="13">
        <f t="shared" si="128"/>
        <v>3.412922075152736</v>
      </c>
      <c r="E1046" s="16">
        <f t="shared" si="131"/>
        <v>67.201164936362204</v>
      </c>
      <c r="F1046" s="11">
        <v>0.999</v>
      </c>
      <c r="G1046" s="12">
        <f t="shared" si="126"/>
        <v>6.774282792736501E-3</v>
      </c>
      <c r="H1046" s="13">
        <f t="shared" si="129"/>
        <v>2.4821251455656266</v>
      </c>
      <c r="I1046" s="16">
        <f t="shared" si="127"/>
        <v>45.8171551242269</v>
      </c>
    </row>
    <row r="1047" spans="1:9" x14ac:dyDescent="0.2">
      <c r="A1047">
        <v>1045</v>
      </c>
      <c r="B1047" s="11">
        <v>0.999</v>
      </c>
      <c r="C1047" s="12">
        <f t="shared" si="130"/>
        <v>7.24409361627783E-3</v>
      </c>
      <c r="D1047" s="13">
        <f t="shared" si="128"/>
        <v>3.412922075152736</v>
      </c>
      <c r="E1047" s="16">
        <f t="shared" si="131"/>
        <v>67.225888463379675</v>
      </c>
      <c r="F1047" s="11">
        <v>0.999</v>
      </c>
      <c r="G1047" s="12">
        <f t="shared" si="126"/>
        <v>6.7675085099437645E-3</v>
      </c>
      <c r="H1047" s="13">
        <f t="shared" si="129"/>
        <v>2.4821251455656266</v>
      </c>
      <c r="I1047" s="16">
        <f t="shared" si="127"/>
        <v>45.833952927272264</v>
      </c>
    </row>
    <row r="1048" spans="1:9" x14ac:dyDescent="0.2">
      <c r="A1048">
        <v>1046</v>
      </c>
      <c r="B1048" s="11">
        <v>0.999</v>
      </c>
      <c r="C1048" s="12">
        <f t="shared" si="130"/>
        <v>7.2368495226615521E-3</v>
      </c>
      <c r="D1048" s="13">
        <f t="shared" si="128"/>
        <v>3.412922075152736</v>
      </c>
      <c r="E1048" s="16">
        <f t="shared" si="131"/>
        <v>67.250587266870127</v>
      </c>
      <c r="F1048" s="11">
        <v>0.999</v>
      </c>
      <c r="G1048" s="12">
        <f t="shared" si="126"/>
        <v>6.7607410014338207E-3</v>
      </c>
      <c r="H1048" s="13">
        <f t="shared" si="129"/>
        <v>2.4821251455656266</v>
      </c>
      <c r="I1048" s="16">
        <f t="shared" si="127"/>
        <v>45.850733932514579</v>
      </c>
    </row>
    <row r="1049" spans="1:9" x14ac:dyDescent="0.2">
      <c r="A1049">
        <v>1047</v>
      </c>
      <c r="B1049" s="11">
        <v>0.999</v>
      </c>
      <c r="C1049" s="12">
        <f t="shared" si="130"/>
        <v>7.2296126731388908E-3</v>
      </c>
      <c r="D1049" s="13">
        <f t="shared" si="128"/>
        <v>3.412922075152736</v>
      </c>
      <c r="E1049" s="16">
        <f t="shared" si="131"/>
        <v>67.275261371557093</v>
      </c>
      <c r="F1049" s="11">
        <v>0.999</v>
      </c>
      <c r="G1049" s="12">
        <f t="shared" si="126"/>
        <v>6.7539802604323872E-3</v>
      </c>
      <c r="H1049" s="13">
        <f t="shared" si="129"/>
        <v>2.4821251455656266</v>
      </c>
      <c r="I1049" s="16">
        <f t="shared" si="127"/>
        <v>45.867498156751651</v>
      </c>
    </row>
    <row r="1050" spans="1:9" x14ac:dyDescent="0.2">
      <c r="A1050">
        <v>1048</v>
      </c>
      <c r="B1050" s="11">
        <v>0.999</v>
      </c>
      <c r="C1050" s="12">
        <f t="shared" si="130"/>
        <v>7.222383060465752E-3</v>
      </c>
      <c r="D1050" s="13">
        <f t="shared" si="128"/>
        <v>3.412922075152736</v>
      </c>
      <c r="E1050" s="16">
        <f t="shared" si="131"/>
        <v>67.299910802139365</v>
      </c>
      <c r="F1050" s="11">
        <v>0.999</v>
      </c>
      <c r="G1050" s="12">
        <f t="shared" si="126"/>
        <v>6.7472262801719545E-3</v>
      </c>
      <c r="H1050" s="13">
        <f t="shared" si="129"/>
        <v>2.4821251455656266</v>
      </c>
      <c r="I1050" s="16">
        <f t="shared" si="127"/>
        <v>45.884245616764488</v>
      </c>
    </row>
    <row r="1051" spans="1:9" x14ac:dyDescent="0.2">
      <c r="A1051">
        <v>1049</v>
      </c>
      <c r="B1051" s="11">
        <v>0.999</v>
      </c>
      <c r="C1051" s="12">
        <f t="shared" si="130"/>
        <v>7.2151606774052864E-3</v>
      </c>
      <c r="D1051" s="13">
        <f t="shared" si="128"/>
        <v>3.412922075152736</v>
      </c>
      <c r="E1051" s="16">
        <f t="shared" si="131"/>
        <v>67.324535583291052</v>
      </c>
      <c r="F1051" s="11">
        <v>0.999</v>
      </c>
      <c r="G1051" s="12">
        <f t="shared" si="126"/>
        <v>6.7404790538917823E-3</v>
      </c>
      <c r="H1051" s="13">
        <f t="shared" si="129"/>
        <v>2.4821251455656266</v>
      </c>
      <c r="I1051" s="16">
        <f t="shared" si="127"/>
        <v>45.900976329317309</v>
      </c>
    </row>
    <row r="1052" spans="1:9" x14ac:dyDescent="0.2">
      <c r="A1052">
        <v>1050</v>
      </c>
      <c r="B1052" s="11">
        <v>0.999</v>
      </c>
      <c r="C1052" s="12">
        <f t="shared" si="130"/>
        <v>7.2079455167278813E-3</v>
      </c>
      <c r="D1052" s="13">
        <f t="shared" si="128"/>
        <v>3.412922075152736</v>
      </c>
      <c r="E1052" s="16">
        <f t="shared" si="131"/>
        <v>67.349135739661591</v>
      </c>
      <c r="F1052" s="11">
        <v>0.999</v>
      </c>
      <c r="G1052" s="12">
        <f t="shared" si="126"/>
        <v>6.7337385748378904E-3</v>
      </c>
      <c r="H1052" s="13">
        <f t="shared" si="129"/>
        <v>2.4821251455656266</v>
      </c>
      <c r="I1052" s="16">
        <f t="shared" si="127"/>
        <v>45.917690311157578</v>
      </c>
    </row>
    <row r="1053" spans="1:9" x14ac:dyDescent="0.2">
      <c r="A1053">
        <v>1051</v>
      </c>
      <c r="B1053" s="11">
        <v>0.999</v>
      </c>
      <c r="C1053" s="12">
        <f t="shared" si="130"/>
        <v>7.2007375712111535E-3</v>
      </c>
      <c r="D1053" s="13">
        <f t="shared" si="128"/>
        <v>3.412922075152736</v>
      </c>
      <c r="E1053" s="16">
        <f t="shared" si="131"/>
        <v>67.373711295875765</v>
      </c>
      <c r="F1053" s="11">
        <v>0.999</v>
      </c>
      <c r="G1053" s="12">
        <f t="shared" ref="G1053:G1097" si="132">F1053*G1052</f>
        <v>6.7270048362630527E-3</v>
      </c>
      <c r="H1053" s="13">
        <f t="shared" si="129"/>
        <v>2.4821251455656266</v>
      </c>
      <c r="I1053" s="16">
        <f t="shared" ref="I1053:I1097" si="133">G1053*H1053+I1052</f>
        <v>45.934387579016011</v>
      </c>
    </row>
    <row r="1054" spans="1:9" x14ac:dyDescent="0.2">
      <c r="A1054">
        <v>1052</v>
      </c>
      <c r="B1054" s="11">
        <v>0.999</v>
      </c>
      <c r="C1054" s="12">
        <f t="shared" si="130"/>
        <v>7.1935368336399422E-3</v>
      </c>
      <c r="D1054" s="13">
        <f t="shared" si="128"/>
        <v>3.412922075152736</v>
      </c>
      <c r="E1054" s="16">
        <f t="shared" si="131"/>
        <v>67.398262276533714</v>
      </c>
      <c r="F1054" s="11">
        <v>0.999</v>
      </c>
      <c r="G1054" s="12">
        <f t="shared" si="132"/>
        <v>6.7202778314267896E-3</v>
      </c>
      <c r="H1054" s="13">
        <f t="shared" si="129"/>
        <v>2.4821251455656266</v>
      </c>
      <c r="I1054" s="16">
        <f t="shared" si="133"/>
        <v>45.951068149606584</v>
      </c>
    </row>
    <row r="1055" spans="1:9" x14ac:dyDescent="0.2">
      <c r="A1055">
        <v>1053</v>
      </c>
      <c r="B1055" s="11">
        <v>0.999</v>
      </c>
      <c r="C1055" s="12">
        <f t="shared" si="130"/>
        <v>7.1863432968063022E-3</v>
      </c>
      <c r="D1055" s="13">
        <f t="shared" si="128"/>
        <v>3.412922075152736</v>
      </c>
      <c r="E1055" s="16">
        <f t="shared" si="131"/>
        <v>67.422788706211009</v>
      </c>
      <c r="F1055" s="11">
        <v>0.999</v>
      </c>
      <c r="G1055" s="12">
        <f t="shared" si="132"/>
        <v>6.7135575535953625E-3</v>
      </c>
      <c r="H1055" s="13">
        <f t="shared" si="129"/>
        <v>2.4821251455656266</v>
      </c>
      <c r="I1055" s="16">
        <f t="shared" si="133"/>
        <v>45.967732039626569</v>
      </c>
    </row>
    <row r="1056" spans="1:9" x14ac:dyDescent="0.2">
      <c r="A1056">
        <v>1054</v>
      </c>
      <c r="B1056" s="11">
        <v>0.999</v>
      </c>
      <c r="C1056" s="12">
        <f t="shared" si="130"/>
        <v>7.1791569535094961E-3</v>
      </c>
      <c r="D1056" s="13">
        <f t="shared" si="128"/>
        <v>3.412922075152736</v>
      </c>
      <c r="E1056" s="16">
        <f t="shared" si="131"/>
        <v>67.447290609458634</v>
      </c>
      <c r="F1056" s="11">
        <v>0.999</v>
      </c>
      <c r="G1056" s="12">
        <f t="shared" si="132"/>
        <v>6.706843996041767E-3</v>
      </c>
      <c r="H1056" s="13">
        <f t="shared" si="129"/>
        <v>2.4821251455656266</v>
      </c>
      <c r="I1056" s="16">
        <f t="shared" si="133"/>
        <v>45.98437926575653</v>
      </c>
    </row>
    <row r="1057" spans="1:9" x14ac:dyDescent="0.2">
      <c r="A1057">
        <v>1055</v>
      </c>
      <c r="B1057" s="11">
        <v>0.999</v>
      </c>
      <c r="C1057" s="12">
        <f t="shared" si="130"/>
        <v>7.1719777965559865E-3</v>
      </c>
      <c r="D1057" s="13">
        <f t="shared" si="128"/>
        <v>3.412922075152736</v>
      </c>
      <c r="E1057" s="16">
        <f t="shared" si="131"/>
        <v>67.471768010803004</v>
      </c>
      <c r="F1057" s="11">
        <v>0.999</v>
      </c>
      <c r="G1057" s="12">
        <f t="shared" si="132"/>
        <v>6.7001371520457251E-3</v>
      </c>
      <c r="H1057" s="13">
        <f t="shared" si="129"/>
        <v>2.4821251455656266</v>
      </c>
      <c r="I1057" s="16">
        <f t="shared" si="133"/>
        <v>46.001009844660359</v>
      </c>
    </row>
    <row r="1058" spans="1:9" x14ac:dyDescent="0.2">
      <c r="A1058">
        <v>1056</v>
      </c>
      <c r="B1058" s="11">
        <v>0.999</v>
      </c>
      <c r="C1058" s="12">
        <f t="shared" si="130"/>
        <v>7.1648058187594307E-3</v>
      </c>
      <c r="D1058" s="13">
        <f t="shared" si="128"/>
        <v>3.412922075152736</v>
      </c>
      <c r="E1058" s="16">
        <f t="shared" si="131"/>
        <v>67.496220934746034</v>
      </c>
      <c r="F1058" s="11">
        <v>0.999</v>
      </c>
      <c r="G1058" s="12">
        <f t="shared" si="132"/>
        <v>6.6934370148936792E-3</v>
      </c>
      <c r="H1058" s="13">
        <f t="shared" si="129"/>
        <v>2.4821251455656266</v>
      </c>
      <c r="I1058" s="16">
        <f t="shared" si="133"/>
        <v>46.017623792985283</v>
      </c>
    </row>
    <row r="1059" spans="1:9" x14ac:dyDescent="0.2">
      <c r="A1059">
        <v>1057</v>
      </c>
      <c r="B1059" s="11">
        <v>0.999</v>
      </c>
      <c r="C1059" s="12">
        <f t="shared" si="130"/>
        <v>7.1576410129406713E-3</v>
      </c>
      <c r="D1059" s="13">
        <f t="shared" ref="D1059:D1097" si="134">D1058</f>
        <v>3.412922075152736</v>
      </c>
      <c r="E1059" s="16">
        <f t="shared" si="131"/>
        <v>67.520649405765113</v>
      </c>
      <c r="F1059" s="11">
        <v>0.999</v>
      </c>
      <c r="G1059" s="12">
        <f t="shared" si="132"/>
        <v>6.6867435778787858E-3</v>
      </c>
      <c r="H1059" s="13">
        <f t="shared" ref="H1059:H1097" si="135">H1058</f>
        <v>2.4821251455656266</v>
      </c>
      <c r="I1059" s="16">
        <f t="shared" si="133"/>
        <v>46.034221127361889</v>
      </c>
    </row>
    <row r="1060" spans="1:9" x14ac:dyDescent="0.2">
      <c r="A1060">
        <v>1058</v>
      </c>
      <c r="B1060" s="11">
        <v>0.999</v>
      </c>
      <c r="C1060" s="12">
        <f t="shared" si="130"/>
        <v>7.1504833719277308E-3</v>
      </c>
      <c r="D1060" s="13">
        <f t="shared" si="134"/>
        <v>3.412922075152736</v>
      </c>
      <c r="E1060" s="16">
        <f t="shared" si="131"/>
        <v>67.545053448313183</v>
      </c>
      <c r="F1060" s="11">
        <v>0.999</v>
      </c>
      <c r="G1060" s="12">
        <f t="shared" si="132"/>
        <v>6.6800568343009072E-3</v>
      </c>
      <c r="H1060" s="13">
        <f t="shared" si="135"/>
        <v>2.4821251455656266</v>
      </c>
      <c r="I1060" s="16">
        <f t="shared" si="133"/>
        <v>46.050801864404114</v>
      </c>
    </row>
    <row r="1061" spans="1:9" x14ac:dyDescent="0.2">
      <c r="A1061">
        <v>1059</v>
      </c>
      <c r="B1061" s="11">
        <v>0.999</v>
      </c>
      <c r="C1061" s="12">
        <f t="shared" si="130"/>
        <v>7.1433328885558032E-3</v>
      </c>
      <c r="D1061" s="13">
        <f t="shared" si="134"/>
        <v>3.412922075152736</v>
      </c>
      <c r="E1061" s="16">
        <f t="shared" si="131"/>
        <v>67.569433086818705</v>
      </c>
      <c r="F1061" s="11">
        <v>0.999</v>
      </c>
      <c r="G1061" s="12">
        <f t="shared" si="132"/>
        <v>6.6733767774666067E-3</v>
      </c>
      <c r="H1061" s="13">
        <f t="shared" si="135"/>
        <v>2.4821251455656266</v>
      </c>
      <c r="I1061" s="16">
        <f t="shared" si="133"/>
        <v>46.067366020709301</v>
      </c>
    </row>
    <row r="1062" spans="1:9" x14ac:dyDescent="0.2">
      <c r="A1062">
        <v>1060</v>
      </c>
      <c r="B1062" s="11">
        <v>0.999</v>
      </c>
      <c r="C1062" s="12">
        <f t="shared" si="130"/>
        <v>7.1361895556672477E-3</v>
      </c>
      <c r="D1062" s="13">
        <f t="shared" si="134"/>
        <v>3.412922075152736</v>
      </c>
      <c r="E1062" s="16">
        <f t="shared" si="131"/>
        <v>67.593788345685709</v>
      </c>
      <c r="F1062" s="11">
        <v>0.999</v>
      </c>
      <c r="G1062" s="12">
        <f t="shared" si="132"/>
        <v>6.6667034006891402E-3</v>
      </c>
      <c r="H1062" s="13">
        <f t="shared" si="135"/>
        <v>2.4821251455656266</v>
      </c>
      <c r="I1062" s="16">
        <f t="shared" si="133"/>
        <v>46.083913612858176</v>
      </c>
    </row>
    <row r="1063" spans="1:9" x14ac:dyDescent="0.2">
      <c r="A1063">
        <v>1061</v>
      </c>
      <c r="B1063" s="11">
        <v>0.999</v>
      </c>
      <c r="C1063" s="12">
        <f t="shared" si="130"/>
        <v>7.1290533661115801E-3</v>
      </c>
      <c r="D1063" s="13">
        <f t="shared" si="134"/>
        <v>3.412922075152736</v>
      </c>
      <c r="E1063" s="16">
        <f t="shared" si="131"/>
        <v>67.618119249293855</v>
      </c>
      <c r="F1063" s="11">
        <v>0.999</v>
      </c>
      <c r="G1063" s="12">
        <f t="shared" si="132"/>
        <v>6.6600366972884512E-3</v>
      </c>
      <c r="H1063" s="13">
        <f t="shared" si="135"/>
        <v>2.4821251455656266</v>
      </c>
      <c r="I1063" s="16">
        <f t="shared" si="133"/>
        <v>46.100444657414904</v>
      </c>
    </row>
    <row r="1064" spans="1:9" x14ac:dyDescent="0.2">
      <c r="A1064">
        <v>1062</v>
      </c>
      <c r="B1064" s="11">
        <v>0.999</v>
      </c>
      <c r="C1064" s="12">
        <f t="shared" si="130"/>
        <v>7.1219243127454684E-3</v>
      </c>
      <c r="D1064" s="13">
        <f t="shared" si="134"/>
        <v>3.412922075152736</v>
      </c>
      <c r="E1064" s="16">
        <f t="shared" si="131"/>
        <v>67.642425821998387</v>
      </c>
      <c r="F1064" s="11">
        <v>0.999</v>
      </c>
      <c r="G1064" s="12">
        <f t="shared" si="132"/>
        <v>6.6533766605911624E-3</v>
      </c>
      <c r="H1064" s="13">
        <f t="shared" si="135"/>
        <v>2.4821251455656266</v>
      </c>
      <c r="I1064" s="16">
        <f t="shared" si="133"/>
        <v>46.116959170927075</v>
      </c>
    </row>
    <row r="1065" spans="1:9" x14ac:dyDescent="0.2">
      <c r="A1065">
        <v>1063</v>
      </c>
      <c r="B1065" s="11">
        <v>0.999</v>
      </c>
      <c r="C1065" s="12">
        <f t="shared" si="130"/>
        <v>7.1148023884327226E-3</v>
      </c>
      <c r="D1065" s="13">
        <f t="shared" si="134"/>
        <v>3.412922075152736</v>
      </c>
      <c r="E1065" s="16">
        <f t="shared" si="131"/>
        <v>67.666708088130221</v>
      </c>
      <c r="F1065" s="11">
        <v>0.999</v>
      </c>
      <c r="G1065" s="12">
        <f t="shared" si="132"/>
        <v>6.6467232839305711E-3</v>
      </c>
      <c r="H1065" s="13">
        <f t="shared" si="135"/>
        <v>2.4821251455656266</v>
      </c>
      <c r="I1065" s="16">
        <f t="shared" si="133"/>
        <v>46.133457169925734</v>
      </c>
    </row>
    <row r="1066" spans="1:9" x14ac:dyDescent="0.2">
      <c r="A1066">
        <v>1064</v>
      </c>
      <c r="B1066" s="11">
        <v>0.999</v>
      </c>
      <c r="C1066" s="12">
        <f t="shared" si="130"/>
        <v>7.10768758604429E-3</v>
      </c>
      <c r="D1066" s="13">
        <f t="shared" si="134"/>
        <v>3.412922075152736</v>
      </c>
      <c r="E1066" s="16">
        <f t="shared" si="131"/>
        <v>67.690966071995916</v>
      </c>
      <c r="F1066" s="11">
        <v>0.999</v>
      </c>
      <c r="G1066" s="12">
        <f t="shared" si="132"/>
        <v>6.6400765606466402E-3</v>
      </c>
      <c r="H1066" s="13">
        <f t="shared" si="135"/>
        <v>2.4821251455656266</v>
      </c>
      <c r="I1066" s="16">
        <f t="shared" si="133"/>
        <v>46.149938670925394</v>
      </c>
    </row>
    <row r="1067" spans="1:9" x14ac:dyDescent="0.2">
      <c r="A1067">
        <v>1065</v>
      </c>
      <c r="B1067" s="11">
        <v>0.999</v>
      </c>
      <c r="C1067" s="12">
        <f t="shared" si="130"/>
        <v>7.1005798984582454E-3</v>
      </c>
      <c r="D1067" s="13">
        <f t="shared" si="134"/>
        <v>3.412922075152736</v>
      </c>
      <c r="E1067" s="16">
        <f t="shared" si="131"/>
        <v>67.715199797877744</v>
      </c>
      <c r="F1067" s="11">
        <v>0.999</v>
      </c>
      <c r="G1067" s="12">
        <f t="shared" si="132"/>
        <v>6.6334364840859939E-3</v>
      </c>
      <c r="H1067" s="13">
        <f t="shared" si="135"/>
        <v>2.4821251455656266</v>
      </c>
      <c r="I1067" s="16">
        <f t="shared" si="133"/>
        <v>46.166403690424055</v>
      </c>
    </row>
    <row r="1068" spans="1:9" x14ac:dyDescent="0.2">
      <c r="A1068">
        <v>1066</v>
      </c>
      <c r="B1068" s="11">
        <v>0.999</v>
      </c>
      <c r="C1068" s="12">
        <f t="shared" si="130"/>
        <v>7.0934793185597868E-3</v>
      </c>
      <c r="D1068" s="13">
        <f t="shared" si="134"/>
        <v>3.412922075152736</v>
      </c>
      <c r="E1068" s="16">
        <f t="shared" si="131"/>
        <v>67.739409290033691</v>
      </c>
      <c r="F1068" s="11">
        <v>0.999</v>
      </c>
      <c r="G1068" s="12">
        <f t="shared" si="132"/>
        <v>6.6268030476019082E-3</v>
      </c>
      <c r="H1068" s="13">
        <f t="shared" si="135"/>
        <v>2.4821251455656266</v>
      </c>
      <c r="I1068" s="16">
        <f t="shared" si="133"/>
        <v>46.182852244903216</v>
      </c>
    </row>
    <row r="1069" spans="1:9" x14ac:dyDescent="0.2">
      <c r="A1069">
        <v>1067</v>
      </c>
      <c r="B1069" s="11">
        <v>0.999</v>
      </c>
      <c r="C1069" s="12">
        <f t="shared" si="130"/>
        <v>7.0863858392412266E-3</v>
      </c>
      <c r="D1069" s="13">
        <f t="shared" si="134"/>
        <v>3.412922075152736</v>
      </c>
      <c r="E1069" s="16">
        <f t="shared" si="131"/>
        <v>67.763594572697485</v>
      </c>
      <c r="F1069" s="11">
        <v>0.999</v>
      </c>
      <c r="G1069" s="12">
        <f t="shared" si="132"/>
        <v>6.6201762445543067E-3</v>
      </c>
      <c r="H1069" s="13">
        <f t="shared" si="135"/>
        <v>2.4821251455656266</v>
      </c>
      <c r="I1069" s="16">
        <f t="shared" si="133"/>
        <v>46.199284350827902</v>
      </c>
    </row>
    <row r="1070" spans="1:9" x14ac:dyDescent="0.2">
      <c r="A1070">
        <v>1068</v>
      </c>
      <c r="B1070" s="11">
        <v>0.999</v>
      </c>
      <c r="C1070" s="12">
        <f t="shared" ref="C1070:C1097" si="136">B1070*C1069</f>
        <v>7.0792994534019851E-3</v>
      </c>
      <c r="D1070" s="13">
        <f t="shared" si="134"/>
        <v>3.412922075152736</v>
      </c>
      <c r="E1070" s="16">
        <f t="shared" ref="E1070:E1097" si="137">C1070*D1070+E1069</f>
        <v>67.787755670078624</v>
      </c>
      <c r="F1070" s="11">
        <v>0.999</v>
      </c>
      <c r="G1070" s="12">
        <f t="shared" si="132"/>
        <v>6.6135560683097524E-3</v>
      </c>
      <c r="H1070" s="13">
        <f t="shared" si="135"/>
        <v>2.4821251455656266</v>
      </c>
      <c r="I1070" s="16">
        <f t="shared" si="133"/>
        <v>46.215700024646665</v>
      </c>
    </row>
    <row r="1071" spans="1:9" x14ac:dyDescent="0.2">
      <c r="A1071">
        <v>1069</v>
      </c>
      <c r="B1071" s="11">
        <v>0.999</v>
      </c>
      <c r="C1071" s="12">
        <f t="shared" si="136"/>
        <v>7.0722201539485828E-3</v>
      </c>
      <c r="D1071" s="13">
        <f t="shared" si="134"/>
        <v>3.412922075152736</v>
      </c>
      <c r="E1071" s="16">
        <f t="shared" si="137"/>
        <v>67.811892606362377</v>
      </c>
      <c r="F1071" s="11">
        <v>0.999</v>
      </c>
      <c r="G1071" s="12">
        <f t="shared" si="132"/>
        <v>6.606942512241443E-3</v>
      </c>
      <c r="H1071" s="13">
        <f t="shared" si="135"/>
        <v>2.4821251455656266</v>
      </c>
      <c r="I1071" s="16">
        <f t="shared" si="133"/>
        <v>46.232099282791609</v>
      </c>
    </row>
    <row r="1072" spans="1:9" x14ac:dyDescent="0.2">
      <c r="A1072">
        <v>1070</v>
      </c>
      <c r="B1072" s="11">
        <v>0.999</v>
      </c>
      <c r="C1072" s="12">
        <f t="shared" si="136"/>
        <v>7.0651479337946344E-3</v>
      </c>
      <c r="D1072" s="13">
        <f t="shared" si="134"/>
        <v>3.412922075152736</v>
      </c>
      <c r="E1072" s="16">
        <f t="shared" si="137"/>
        <v>67.836005405709841</v>
      </c>
      <c r="F1072" s="11">
        <v>0.999</v>
      </c>
      <c r="G1072" s="12">
        <f t="shared" si="132"/>
        <v>6.6003355697292019E-3</v>
      </c>
      <c r="H1072" s="13">
        <f t="shared" si="135"/>
        <v>2.4821251455656266</v>
      </c>
      <c r="I1072" s="16">
        <f t="shared" si="133"/>
        <v>46.248482141678402</v>
      </c>
    </row>
    <row r="1073" spans="1:9" x14ac:dyDescent="0.2">
      <c r="A1073">
        <v>1071</v>
      </c>
      <c r="B1073" s="11">
        <v>0.999</v>
      </c>
      <c r="C1073" s="12">
        <f t="shared" si="136"/>
        <v>7.0580827858608402E-3</v>
      </c>
      <c r="D1073" s="13">
        <f t="shared" si="134"/>
        <v>3.412922075152736</v>
      </c>
      <c r="E1073" s="16">
        <f t="shared" si="137"/>
        <v>67.860094092257967</v>
      </c>
      <c r="F1073" s="11">
        <v>0.999</v>
      </c>
      <c r="G1073" s="12">
        <f t="shared" si="132"/>
        <v>6.5937352341594729E-3</v>
      </c>
      <c r="H1073" s="13">
        <f t="shared" si="135"/>
        <v>2.4821251455656266</v>
      </c>
      <c r="I1073" s="16">
        <f t="shared" si="133"/>
        <v>46.264848617706313</v>
      </c>
    </row>
    <row r="1074" spans="1:9" x14ac:dyDescent="0.2">
      <c r="A1074">
        <v>1072</v>
      </c>
      <c r="B1074" s="11">
        <v>0.999</v>
      </c>
      <c r="C1074" s="12">
        <f t="shared" si="136"/>
        <v>7.0510247030749797E-3</v>
      </c>
      <c r="D1074" s="13">
        <f t="shared" si="134"/>
        <v>3.412922075152736</v>
      </c>
      <c r="E1074" s="16">
        <f t="shared" si="137"/>
        <v>67.884158690119534</v>
      </c>
      <c r="F1074" s="11">
        <v>0.999</v>
      </c>
      <c r="G1074" s="12">
        <f t="shared" si="132"/>
        <v>6.5871414989253137E-3</v>
      </c>
      <c r="H1074" s="13">
        <f t="shared" si="135"/>
        <v>2.4821251455656266</v>
      </c>
      <c r="I1074" s="16">
        <f t="shared" si="133"/>
        <v>46.281198727258193</v>
      </c>
    </row>
    <row r="1075" spans="1:9" x14ac:dyDescent="0.2">
      <c r="A1075">
        <v>1073</v>
      </c>
      <c r="B1075" s="11">
        <v>0.999</v>
      </c>
      <c r="C1075" s="12">
        <f t="shared" si="136"/>
        <v>7.0439736783719049E-3</v>
      </c>
      <c r="D1075" s="13">
        <f t="shared" si="134"/>
        <v>3.412922075152736</v>
      </c>
      <c r="E1075" s="16">
        <f t="shared" si="137"/>
        <v>67.908199223383249</v>
      </c>
      <c r="F1075" s="11">
        <v>0.999</v>
      </c>
      <c r="G1075" s="12">
        <f t="shared" si="132"/>
        <v>6.5805543574263886E-3</v>
      </c>
      <c r="H1075" s="13">
        <f t="shared" si="135"/>
        <v>2.4821251455656266</v>
      </c>
      <c r="I1075" s="16">
        <f t="shared" si="133"/>
        <v>46.297532486700526</v>
      </c>
    </row>
    <row r="1076" spans="1:9" x14ac:dyDescent="0.2">
      <c r="A1076">
        <v>1074</v>
      </c>
      <c r="B1076" s="11">
        <v>0.999</v>
      </c>
      <c r="C1076" s="12">
        <f t="shared" si="136"/>
        <v>7.0369297046935326E-3</v>
      </c>
      <c r="D1076" s="13">
        <f t="shared" si="134"/>
        <v>3.412922075152736</v>
      </c>
      <c r="E1076" s="16">
        <f t="shared" si="137"/>
        <v>67.932215716113703</v>
      </c>
      <c r="F1076" s="11">
        <v>0.999</v>
      </c>
      <c r="G1076" s="12">
        <f t="shared" si="132"/>
        <v>6.5739738030689623E-3</v>
      </c>
      <c r="H1076" s="13">
        <f t="shared" si="135"/>
        <v>2.4821251455656266</v>
      </c>
      <c r="I1076" s="16">
        <f t="shared" si="133"/>
        <v>46.313849912383411</v>
      </c>
    </row>
    <row r="1077" spans="1:9" x14ac:dyDescent="0.2">
      <c r="A1077">
        <v>1075</v>
      </c>
      <c r="B1077" s="11">
        <v>0.999</v>
      </c>
      <c r="C1077" s="12">
        <f t="shared" si="136"/>
        <v>7.029892774988839E-3</v>
      </c>
      <c r="D1077" s="13">
        <f t="shared" si="134"/>
        <v>3.412922075152736</v>
      </c>
      <c r="E1077" s="16">
        <f t="shared" si="137"/>
        <v>67.956208192351426</v>
      </c>
      <c r="F1077" s="11">
        <v>0.999</v>
      </c>
      <c r="G1077" s="12">
        <f t="shared" si="132"/>
        <v>6.5673998292658936E-3</v>
      </c>
      <c r="H1077" s="13">
        <f t="shared" si="135"/>
        <v>2.4821251455656266</v>
      </c>
      <c r="I1077" s="16">
        <f t="shared" si="133"/>
        <v>46.330151020640614</v>
      </c>
    </row>
    <row r="1078" spans="1:9" x14ac:dyDescent="0.2">
      <c r="A1078">
        <v>1076</v>
      </c>
      <c r="B1078" s="11">
        <v>0.999</v>
      </c>
      <c r="C1078" s="12">
        <f t="shared" si="136"/>
        <v>7.0228628822138501E-3</v>
      </c>
      <c r="D1078" s="13">
        <f t="shared" si="134"/>
        <v>3.412922075152736</v>
      </c>
      <c r="E1078" s="16">
        <f t="shared" si="137"/>
        <v>67.980176676112904</v>
      </c>
      <c r="F1078" s="11">
        <v>0.999</v>
      </c>
      <c r="G1078" s="12">
        <f t="shared" si="132"/>
        <v>6.5608324294366277E-3</v>
      </c>
      <c r="H1078" s="13">
        <f t="shared" si="135"/>
        <v>2.4821251455656266</v>
      </c>
      <c r="I1078" s="16">
        <f t="shared" si="133"/>
        <v>46.346435827789563</v>
      </c>
    </row>
    <row r="1079" spans="1:9" x14ac:dyDescent="0.2">
      <c r="A1079">
        <v>1077</v>
      </c>
      <c r="B1079" s="11">
        <v>0.999</v>
      </c>
      <c r="C1079" s="12">
        <f t="shared" si="136"/>
        <v>7.0158400193316359E-3</v>
      </c>
      <c r="D1079" s="13">
        <f t="shared" si="134"/>
        <v>3.412922075152736</v>
      </c>
      <c r="E1079" s="16">
        <f t="shared" si="137"/>
        <v>68.004121191390624</v>
      </c>
      <c r="F1079" s="11">
        <v>0.999</v>
      </c>
      <c r="G1079" s="12">
        <f t="shared" si="132"/>
        <v>6.5542715970071915E-3</v>
      </c>
      <c r="H1079" s="13">
        <f t="shared" si="135"/>
        <v>2.4821251455656266</v>
      </c>
      <c r="I1079" s="16">
        <f t="shared" si="133"/>
        <v>46.362704350131359</v>
      </c>
    </row>
    <row r="1080" spans="1:9" x14ac:dyDescent="0.2">
      <c r="A1080">
        <v>1078</v>
      </c>
      <c r="B1080" s="11">
        <v>0.999</v>
      </c>
      <c r="C1080" s="12">
        <f t="shared" si="136"/>
        <v>7.008824179312304E-3</v>
      </c>
      <c r="D1080" s="13">
        <f t="shared" si="134"/>
        <v>3.412922075152736</v>
      </c>
      <c r="E1080" s="16">
        <f t="shared" si="137"/>
        <v>68.028041762153066</v>
      </c>
      <c r="F1080" s="11">
        <v>0.999</v>
      </c>
      <c r="G1080" s="12">
        <f t="shared" si="132"/>
        <v>6.5477173254101847E-3</v>
      </c>
      <c r="H1080" s="13">
        <f t="shared" si="135"/>
        <v>2.4821251455656266</v>
      </c>
      <c r="I1080" s="16">
        <f t="shared" si="133"/>
        <v>46.378956603950819</v>
      </c>
    </row>
    <row r="1081" spans="1:9" x14ac:dyDescent="0.2">
      <c r="A1081">
        <v>1079</v>
      </c>
      <c r="B1081" s="11">
        <v>0.999</v>
      </c>
      <c r="C1081" s="12">
        <f t="shared" si="136"/>
        <v>7.0018153551329914E-3</v>
      </c>
      <c r="D1081" s="13">
        <f t="shared" si="134"/>
        <v>3.412922075152736</v>
      </c>
      <c r="E1081" s="16">
        <f t="shared" si="137"/>
        <v>68.05193841234474</v>
      </c>
      <c r="F1081" s="11">
        <v>0.999</v>
      </c>
      <c r="G1081" s="12">
        <f t="shared" si="132"/>
        <v>6.5411696080847747E-3</v>
      </c>
      <c r="H1081" s="13">
        <f t="shared" si="135"/>
        <v>2.4821251455656266</v>
      </c>
      <c r="I1081" s="16">
        <f t="shared" si="133"/>
        <v>46.395192605516456</v>
      </c>
    </row>
    <row r="1082" spans="1:9" x14ac:dyDescent="0.2">
      <c r="A1082">
        <v>1080</v>
      </c>
      <c r="B1082" s="11">
        <v>0.999</v>
      </c>
      <c r="C1082" s="12">
        <f t="shared" si="136"/>
        <v>6.9948135397778586E-3</v>
      </c>
      <c r="D1082" s="13">
        <f t="shared" si="134"/>
        <v>3.412922075152736</v>
      </c>
      <c r="E1082" s="16">
        <f t="shared" si="137"/>
        <v>68.075811165886222</v>
      </c>
      <c r="F1082" s="11">
        <v>0.999</v>
      </c>
      <c r="G1082" s="12">
        <f t="shared" si="132"/>
        <v>6.5346284384766896E-3</v>
      </c>
      <c r="H1082" s="13">
        <f t="shared" si="135"/>
        <v>2.4821251455656266</v>
      </c>
      <c r="I1082" s="16">
        <f t="shared" si="133"/>
        <v>46.41141237108053</v>
      </c>
    </row>
    <row r="1083" spans="1:9" x14ac:dyDescent="0.2">
      <c r="A1083">
        <v>1081</v>
      </c>
      <c r="B1083" s="11">
        <v>0.999</v>
      </c>
      <c r="C1083" s="12">
        <f t="shared" si="136"/>
        <v>6.9878187262380808E-3</v>
      </c>
      <c r="D1083" s="13">
        <f t="shared" si="134"/>
        <v>3.412922075152736</v>
      </c>
      <c r="E1083" s="16">
        <f t="shared" si="137"/>
        <v>68.09966004667416</v>
      </c>
      <c r="F1083" s="11">
        <v>0.999</v>
      </c>
      <c r="G1083" s="12">
        <f t="shared" si="132"/>
        <v>6.5280938100382132E-3</v>
      </c>
      <c r="H1083" s="13">
        <f t="shared" si="135"/>
        <v>2.4821251455656266</v>
      </c>
      <c r="I1083" s="16">
        <f t="shared" si="133"/>
        <v>46.427615916879034</v>
      </c>
    </row>
    <row r="1084" spans="1:9" x14ac:dyDescent="0.2">
      <c r="A1084">
        <v>1082</v>
      </c>
      <c r="B1084" s="11">
        <v>0.999</v>
      </c>
      <c r="C1084" s="12">
        <f t="shared" si="136"/>
        <v>6.980830907511843E-3</v>
      </c>
      <c r="D1084" s="13">
        <f t="shared" si="134"/>
        <v>3.412922075152736</v>
      </c>
      <c r="E1084" s="16">
        <f t="shared" si="137"/>
        <v>68.123485078581311</v>
      </c>
      <c r="F1084" s="11">
        <v>0.999</v>
      </c>
      <c r="G1084" s="12">
        <f t="shared" si="132"/>
        <v>6.5215657162281749E-3</v>
      </c>
      <c r="H1084" s="13">
        <f t="shared" si="135"/>
        <v>2.4821251455656266</v>
      </c>
      <c r="I1084" s="16">
        <f t="shared" si="133"/>
        <v>46.443803259131741</v>
      </c>
    </row>
    <row r="1085" spans="1:9" x14ac:dyDescent="0.2">
      <c r="A1085">
        <v>1083</v>
      </c>
      <c r="B1085" s="11">
        <v>0.999</v>
      </c>
      <c r="C1085" s="12">
        <f t="shared" si="136"/>
        <v>6.9738500766043307E-3</v>
      </c>
      <c r="D1085" s="13">
        <f t="shared" si="134"/>
        <v>3.412922075152736</v>
      </c>
      <c r="E1085" s="16">
        <f t="shared" si="137"/>
        <v>68.147286285456559</v>
      </c>
      <c r="F1085" s="11">
        <v>0.999</v>
      </c>
      <c r="G1085" s="12">
        <f t="shared" si="132"/>
        <v>6.5150441505119469E-3</v>
      </c>
      <c r="H1085" s="13">
        <f t="shared" si="135"/>
        <v>2.4821251455656266</v>
      </c>
      <c r="I1085" s="16">
        <f t="shared" si="133"/>
        <v>46.459974414042193</v>
      </c>
    </row>
    <row r="1086" spans="1:9" x14ac:dyDescent="0.2">
      <c r="A1086">
        <v>1084</v>
      </c>
      <c r="B1086" s="11">
        <v>0.999</v>
      </c>
      <c r="C1086" s="12">
        <f t="shared" si="136"/>
        <v>6.9668762265277266E-3</v>
      </c>
      <c r="D1086" s="13">
        <f t="shared" si="134"/>
        <v>3.412922075152736</v>
      </c>
      <c r="E1086" s="16">
        <f t="shared" si="137"/>
        <v>68.171063691124928</v>
      </c>
      <c r="F1086" s="11">
        <v>0.999</v>
      </c>
      <c r="G1086" s="12">
        <f t="shared" si="132"/>
        <v>6.5085291063614352E-3</v>
      </c>
      <c r="H1086" s="13">
        <f t="shared" si="135"/>
        <v>2.4821251455656266</v>
      </c>
      <c r="I1086" s="16">
        <f t="shared" si="133"/>
        <v>46.476129397797742</v>
      </c>
    </row>
    <row r="1087" spans="1:9" x14ac:dyDescent="0.2">
      <c r="A1087">
        <v>1085</v>
      </c>
      <c r="B1087" s="11">
        <v>0.999</v>
      </c>
      <c r="C1087" s="12">
        <f t="shared" si="136"/>
        <v>6.9599093503011989E-3</v>
      </c>
      <c r="D1087" s="13">
        <f t="shared" si="134"/>
        <v>3.412922075152736</v>
      </c>
      <c r="E1087" s="16">
        <f t="shared" si="137"/>
        <v>68.194817319387639</v>
      </c>
      <c r="F1087" s="11">
        <v>0.999</v>
      </c>
      <c r="G1087" s="12">
        <f t="shared" si="132"/>
        <v>6.5020205772550735E-3</v>
      </c>
      <c r="H1087" s="13">
        <f t="shared" si="135"/>
        <v>2.4821251455656266</v>
      </c>
      <c r="I1087" s="16">
        <f t="shared" si="133"/>
        <v>46.492268226569529</v>
      </c>
    </row>
    <row r="1088" spans="1:9" x14ac:dyDescent="0.2">
      <c r="A1088">
        <v>1086</v>
      </c>
      <c r="B1088" s="11">
        <v>0.999</v>
      </c>
      <c r="C1088" s="12">
        <f t="shared" si="136"/>
        <v>6.9529494409508973E-3</v>
      </c>
      <c r="D1088" s="13">
        <f t="shared" si="134"/>
        <v>3.412922075152736</v>
      </c>
      <c r="E1088" s="16">
        <f t="shared" si="137"/>
        <v>68.218547194022079</v>
      </c>
      <c r="F1088" s="11">
        <v>0.999</v>
      </c>
      <c r="G1088" s="12">
        <f t="shared" si="132"/>
        <v>6.495518556677818E-3</v>
      </c>
      <c r="H1088" s="13">
        <f t="shared" si="135"/>
        <v>2.4821251455656266</v>
      </c>
      <c r="I1088" s="16">
        <f t="shared" si="133"/>
        <v>46.508390916512546</v>
      </c>
    </row>
    <row r="1089" spans="1:9" x14ac:dyDescent="0.2">
      <c r="A1089">
        <v>1087</v>
      </c>
      <c r="B1089" s="11">
        <v>0.999</v>
      </c>
      <c r="C1089" s="12">
        <f t="shared" si="136"/>
        <v>6.9459964915099467E-3</v>
      </c>
      <c r="D1089" s="13">
        <f t="shared" si="134"/>
        <v>3.412922075152736</v>
      </c>
      <c r="E1089" s="16">
        <f t="shared" si="137"/>
        <v>68.242253338781893</v>
      </c>
      <c r="F1089" s="11">
        <v>0.999</v>
      </c>
      <c r="G1089" s="12">
        <f t="shared" si="132"/>
        <v>6.4890230381211399E-3</v>
      </c>
      <c r="H1089" s="13">
        <f t="shared" si="135"/>
        <v>2.4821251455656266</v>
      </c>
      <c r="I1089" s="16">
        <f t="shared" si="133"/>
        <v>46.524497483765622</v>
      </c>
    </row>
    <row r="1090" spans="1:9" x14ac:dyDescent="0.2">
      <c r="A1090">
        <v>1088</v>
      </c>
      <c r="B1090" s="11">
        <v>0.999</v>
      </c>
      <c r="C1090" s="12">
        <f t="shared" si="136"/>
        <v>6.9390504950184364E-3</v>
      </c>
      <c r="D1090" s="13">
        <f t="shared" si="134"/>
        <v>3.412922075152736</v>
      </c>
      <c r="E1090" s="16">
        <f t="shared" si="137"/>
        <v>68.265935777396948</v>
      </c>
      <c r="F1090" s="11">
        <v>0.999</v>
      </c>
      <c r="G1090" s="12">
        <f t="shared" si="132"/>
        <v>6.4825340150830189E-3</v>
      </c>
      <c r="H1090" s="13">
        <f t="shared" si="135"/>
        <v>2.4821251455656266</v>
      </c>
      <c r="I1090" s="16">
        <f t="shared" si="133"/>
        <v>46.540587944451445</v>
      </c>
    </row>
    <row r="1091" spans="1:9" x14ac:dyDescent="0.2">
      <c r="A1091">
        <v>1089</v>
      </c>
      <c r="B1091" s="11">
        <v>0.999</v>
      </c>
      <c r="C1091" s="12">
        <f t="shared" si="136"/>
        <v>6.9321114445234176E-3</v>
      </c>
      <c r="D1091" s="13">
        <f t="shared" si="134"/>
        <v>3.412922075152736</v>
      </c>
      <c r="E1091" s="16">
        <f t="shared" si="137"/>
        <v>68.289594533573378</v>
      </c>
      <c r="F1091" s="11">
        <v>0.999</v>
      </c>
      <c r="G1091" s="12">
        <f t="shared" si="132"/>
        <v>6.4760514810679355E-3</v>
      </c>
      <c r="H1091" s="13">
        <f t="shared" si="135"/>
        <v>2.4821251455656266</v>
      </c>
      <c r="I1091" s="16">
        <f t="shared" si="133"/>
        <v>46.556662314676579</v>
      </c>
    </row>
    <row r="1092" spans="1:9" x14ac:dyDescent="0.2">
      <c r="A1092">
        <v>1090</v>
      </c>
      <c r="B1092" s="11">
        <v>0.999</v>
      </c>
      <c r="C1092" s="12">
        <f t="shared" si="136"/>
        <v>6.9251793330788944E-3</v>
      </c>
      <c r="D1092" s="13">
        <f t="shared" si="134"/>
        <v>3.412922075152736</v>
      </c>
      <c r="E1092" s="16">
        <f t="shared" si="137"/>
        <v>68.313229630993632</v>
      </c>
      <c r="F1092" s="11">
        <v>0.999</v>
      </c>
      <c r="G1092" s="12">
        <f t="shared" si="132"/>
        <v>6.4695754295868678E-3</v>
      </c>
      <c r="H1092" s="13">
        <f t="shared" si="135"/>
        <v>2.4821251455656266</v>
      </c>
      <c r="I1092" s="16">
        <f t="shared" si="133"/>
        <v>46.572720610531491</v>
      </c>
    </row>
    <row r="1093" spans="1:9" x14ac:dyDescent="0.2">
      <c r="A1093">
        <v>1091</v>
      </c>
      <c r="B1093" s="11">
        <v>0.999</v>
      </c>
      <c r="C1093" s="12">
        <f t="shared" si="136"/>
        <v>6.9182541537458151E-3</v>
      </c>
      <c r="D1093" s="13">
        <f t="shared" si="134"/>
        <v>3.412922075152736</v>
      </c>
      <c r="E1093" s="16">
        <f t="shared" si="137"/>
        <v>68.336841093316465</v>
      </c>
      <c r="F1093" s="11">
        <v>0.999</v>
      </c>
      <c r="G1093" s="12">
        <f t="shared" si="132"/>
        <v>6.4631058541572807E-3</v>
      </c>
      <c r="H1093" s="13">
        <f t="shared" si="135"/>
        <v>2.4821251455656266</v>
      </c>
      <c r="I1093" s="16">
        <f t="shared" si="133"/>
        <v>46.588762848090546</v>
      </c>
    </row>
    <row r="1094" spans="1:9" x14ac:dyDescent="0.2">
      <c r="A1094">
        <v>1092</v>
      </c>
      <c r="B1094" s="11">
        <v>0.999</v>
      </c>
      <c r="C1094" s="12">
        <f t="shared" si="136"/>
        <v>6.9113358995920695E-3</v>
      </c>
      <c r="D1094" s="13">
        <f t="shared" si="134"/>
        <v>3.412922075152736</v>
      </c>
      <c r="E1094" s="16">
        <f t="shared" si="137"/>
        <v>68.360428944176974</v>
      </c>
      <c r="F1094" s="11">
        <v>0.999</v>
      </c>
      <c r="G1094" s="12">
        <f t="shared" si="132"/>
        <v>6.4566427483031237E-3</v>
      </c>
      <c r="H1094" s="13">
        <f t="shared" si="135"/>
        <v>2.4821251455656266</v>
      </c>
      <c r="I1094" s="16">
        <f t="shared" si="133"/>
        <v>46.60478904341204</v>
      </c>
    </row>
    <row r="1095" spans="1:9" x14ac:dyDescent="0.2">
      <c r="A1095">
        <v>1093</v>
      </c>
      <c r="B1095" s="11">
        <v>0.999</v>
      </c>
      <c r="C1095" s="12">
        <f t="shared" si="136"/>
        <v>6.9044245636924774E-3</v>
      </c>
      <c r="D1095" s="13">
        <f t="shared" si="134"/>
        <v>3.412922075152736</v>
      </c>
      <c r="E1095" s="16">
        <f t="shared" si="137"/>
        <v>68.38399320718662</v>
      </c>
      <c r="F1095" s="11">
        <v>0.999</v>
      </c>
      <c r="G1095" s="12">
        <f t="shared" si="132"/>
        <v>6.4501861055548202E-3</v>
      </c>
      <c r="H1095" s="13">
        <f t="shared" si="135"/>
        <v>2.4821251455656266</v>
      </c>
      <c r="I1095" s="16">
        <f t="shared" si="133"/>
        <v>46.620799212538216</v>
      </c>
    </row>
    <row r="1096" spans="1:9" x14ac:dyDescent="0.2">
      <c r="A1096">
        <v>1094</v>
      </c>
      <c r="B1096" s="11">
        <v>0.999</v>
      </c>
      <c r="C1096" s="12">
        <f t="shared" si="136"/>
        <v>6.8975201391287847E-3</v>
      </c>
      <c r="D1096" s="13">
        <f t="shared" si="134"/>
        <v>3.412922075152736</v>
      </c>
      <c r="E1096" s="16">
        <f t="shared" si="137"/>
        <v>68.407533905933263</v>
      </c>
      <c r="F1096" s="11">
        <v>0.999</v>
      </c>
      <c r="G1096" s="12">
        <f t="shared" si="132"/>
        <v>6.4437359194492658E-3</v>
      </c>
      <c r="H1096" s="13">
        <f t="shared" si="135"/>
        <v>2.4821251455656266</v>
      </c>
      <c r="I1096" s="16">
        <f t="shared" si="133"/>
        <v>46.636793371495266</v>
      </c>
    </row>
    <row r="1097" spans="1:9" x14ac:dyDescent="0.2">
      <c r="A1097">
        <v>1095</v>
      </c>
      <c r="B1097" s="11">
        <v>0.999</v>
      </c>
      <c r="C1097" s="12">
        <f t="shared" si="136"/>
        <v>6.8906226189896563E-3</v>
      </c>
      <c r="D1097" s="13">
        <f t="shared" si="134"/>
        <v>3.412922075152736</v>
      </c>
      <c r="E1097" s="16">
        <f t="shared" si="137"/>
        <v>68.431051063981158</v>
      </c>
      <c r="F1097" s="11">
        <v>0.999</v>
      </c>
      <c r="G1097" s="12">
        <f t="shared" si="132"/>
        <v>6.4372921835298162E-3</v>
      </c>
      <c r="H1097" s="13">
        <f t="shared" si="135"/>
        <v>2.4821251455656266</v>
      </c>
      <c r="I1097" s="16">
        <f t="shared" si="133"/>
        <v>46.652771536293358</v>
      </c>
    </row>
    <row r="1098" spans="1:9" x14ac:dyDescent="0.2">
      <c r="B1098" s="11"/>
      <c r="C1098" s="12"/>
      <c r="D1098" s="13"/>
      <c r="E1098" s="16"/>
    </row>
    <row r="1099" spans="1:9" x14ac:dyDescent="0.2">
      <c r="B1099" s="11"/>
      <c r="C1099" s="12"/>
      <c r="D1099" s="13"/>
      <c r="E1099" s="16"/>
    </row>
    <row r="1100" spans="1:9" x14ac:dyDescent="0.2">
      <c r="B1100" s="11"/>
      <c r="C1100" s="12"/>
      <c r="D1100" s="13"/>
      <c r="E1100" s="16"/>
    </row>
    <row r="1101" spans="1:9" x14ac:dyDescent="0.2">
      <c r="B1101" s="11"/>
      <c r="C1101" s="12"/>
      <c r="D1101" s="13"/>
      <c r="E1101" s="16"/>
    </row>
    <row r="1102" spans="1:9" x14ac:dyDescent="0.2">
      <c r="B1102" s="11"/>
      <c r="C1102" s="12"/>
      <c r="D1102" s="13"/>
      <c r="E1102" s="16"/>
    </row>
    <row r="1103" spans="1:9" x14ac:dyDescent="0.2">
      <c r="B1103" s="11"/>
      <c r="C1103" s="12"/>
      <c r="D1103" s="13"/>
      <c r="E1103" s="16"/>
    </row>
    <row r="1104" spans="1:9" x14ac:dyDescent="0.2">
      <c r="B1104" s="11"/>
      <c r="C1104" s="12"/>
      <c r="D1104" s="13"/>
      <c r="E1104" s="16"/>
    </row>
    <row r="1105" spans="2:5" x14ac:dyDescent="0.2">
      <c r="B1105" s="11"/>
      <c r="C1105" s="12"/>
      <c r="D1105" s="13"/>
      <c r="E1105" s="16"/>
    </row>
    <row r="1106" spans="2:5" x14ac:dyDescent="0.2">
      <c r="B1106" s="11"/>
      <c r="C1106" s="12"/>
      <c r="D1106" s="13"/>
      <c r="E1106" s="16"/>
    </row>
    <row r="1107" spans="2:5" x14ac:dyDescent="0.2">
      <c r="B1107" s="11"/>
      <c r="C1107" s="12"/>
      <c r="D1107" s="13"/>
      <c r="E1107" s="16"/>
    </row>
    <row r="1108" spans="2:5" x14ac:dyDescent="0.2">
      <c r="B1108" s="11"/>
      <c r="C1108" s="12"/>
      <c r="D1108" s="13"/>
      <c r="E1108" s="16"/>
    </row>
    <row r="1109" spans="2:5" x14ac:dyDescent="0.2">
      <c r="B1109" s="11"/>
      <c r="C1109" s="12"/>
      <c r="D1109" s="13"/>
      <c r="E1109" s="16"/>
    </row>
    <row r="1110" spans="2:5" x14ac:dyDescent="0.2">
      <c r="B1110" s="11"/>
      <c r="C1110" s="12"/>
      <c r="D1110" s="13"/>
      <c r="E1110" s="16"/>
    </row>
    <row r="1111" spans="2:5" x14ac:dyDescent="0.2">
      <c r="B1111" s="11"/>
      <c r="C1111" s="12"/>
      <c r="D1111" s="13"/>
      <c r="E1111" s="16"/>
    </row>
    <row r="1112" spans="2:5" x14ac:dyDescent="0.2">
      <c r="B1112" s="11"/>
      <c r="C1112" s="12"/>
      <c r="D1112" s="13"/>
      <c r="E1112" s="16"/>
    </row>
    <row r="1113" spans="2:5" x14ac:dyDescent="0.2">
      <c r="B1113" s="11"/>
      <c r="C1113" s="12"/>
      <c r="D1113" s="13"/>
      <c r="E1113" s="16"/>
    </row>
    <row r="1114" spans="2:5" x14ac:dyDescent="0.2">
      <c r="B1114" s="11"/>
      <c r="C1114" s="12"/>
      <c r="D1114" s="13"/>
      <c r="E1114" s="16"/>
    </row>
    <row r="1115" spans="2:5" x14ac:dyDescent="0.2">
      <c r="B1115" s="11"/>
      <c r="C1115" s="12"/>
      <c r="D1115" s="13"/>
      <c r="E1115" s="16"/>
    </row>
    <row r="1116" spans="2:5" x14ac:dyDescent="0.2">
      <c r="B1116" s="11"/>
      <c r="C1116" s="12"/>
      <c r="D1116" s="13"/>
      <c r="E1116" s="16"/>
    </row>
    <row r="1117" spans="2:5" x14ac:dyDescent="0.2">
      <c r="B1117" s="11"/>
      <c r="C1117" s="12"/>
      <c r="D1117" s="13"/>
      <c r="E1117" s="16"/>
    </row>
    <row r="1118" spans="2:5" x14ac:dyDescent="0.2">
      <c r="B1118" s="11"/>
      <c r="C1118" s="12"/>
      <c r="D1118" s="13"/>
      <c r="E1118" s="16"/>
    </row>
    <row r="1119" spans="2:5" x14ac:dyDescent="0.2">
      <c r="B1119" s="11"/>
      <c r="C1119" s="12"/>
      <c r="D1119" s="13"/>
      <c r="E1119" s="16"/>
    </row>
    <row r="1120" spans="2:5" x14ac:dyDescent="0.2">
      <c r="B1120" s="11"/>
      <c r="C1120" s="12"/>
      <c r="D1120" s="13"/>
      <c r="E1120" s="16"/>
    </row>
    <row r="1121" spans="2:5" x14ac:dyDescent="0.2">
      <c r="B1121" s="11"/>
      <c r="C1121" s="12"/>
      <c r="D1121" s="13"/>
      <c r="E1121" s="16"/>
    </row>
    <row r="1122" spans="2:5" x14ac:dyDescent="0.2">
      <c r="B1122" s="11"/>
      <c r="C1122" s="12"/>
      <c r="D1122" s="13"/>
      <c r="E1122" s="16"/>
    </row>
    <row r="1123" spans="2:5" x14ac:dyDescent="0.2">
      <c r="B1123" s="11"/>
      <c r="C1123" s="12"/>
      <c r="D1123" s="13"/>
      <c r="E1123" s="16"/>
    </row>
    <row r="1124" spans="2:5" x14ac:dyDescent="0.2">
      <c r="B1124" s="11"/>
      <c r="C1124" s="12"/>
      <c r="D1124" s="13"/>
      <c r="E1124" s="16"/>
    </row>
    <row r="1125" spans="2:5" x14ac:dyDescent="0.2">
      <c r="B1125" s="11"/>
      <c r="C1125" s="12"/>
      <c r="D1125" s="13"/>
      <c r="E1125" s="16"/>
    </row>
    <row r="1126" spans="2:5" x14ac:dyDescent="0.2">
      <c r="B1126" s="11"/>
      <c r="C1126" s="12"/>
      <c r="D1126" s="13"/>
      <c r="E1126" s="16"/>
    </row>
    <row r="1127" spans="2:5" x14ac:dyDescent="0.2">
      <c r="B1127" s="11"/>
      <c r="C1127" s="12"/>
      <c r="D1127" s="13"/>
      <c r="E1127" s="16"/>
    </row>
    <row r="1128" spans="2:5" x14ac:dyDescent="0.2">
      <c r="B1128" s="11"/>
      <c r="C1128" s="12"/>
      <c r="D1128" s="13"/>
      <c r="E1128" s="16"/>
    </row>
    <row r="1129" spans="2:5" x14ac:dyDescent="0.2">
      <c r="B1129" s="11"/>
      <c r="C1129" s="12"/>
      <c r="D1129" s="13"/>
      <c r="E1129" s="16"/>
    </row>
    <row r="1130" spans="2:5" x14ac:dyDescent="0.2">
      <c r="B1130" s="11"/>
      <c r="C1130" s="12"/>
      <c r="D1130" s="13"/>
      <c r="E1130" s="16"/>
    </row>
    <row r="1131" spans="2:5" x14ac:dyDescent="0.2">
      <c r="B1131" s="11"/>
      <c r="C1131" s="12"/>
      <c r="D1131" s="13"/>
      <c r="E1131" s="16"/>
    </row>
    <row r="1132" spans="2:5" x14ac:dyDescent="0.2">
      <c r="B1132" s="11"/>
      <c r="C1132" s="12"/>
      <c r="D1132" s="13"/>
      <c r="E1132" s="16"/>
    </row>
    <row r="1133" spans="2:5" x14ac:dyDescent="0.2">
      <c r="B1133" s="11"/>
      <c r="C1133" s="12"/>
      <c r="D1133" s="13"/>
      <c r="E1133" s="16"/>
    </row>
    <row r="1134" spans="2:5" x14ac:dyDescent="0.2">
      <c r="B1134" s="11"/>
      <c r="C1134" s="12"/>
      <c r="D1134" s="13"/>
      <c r="E1134" s="16"/>
    </row>
    <row r="1135" spans="2:5" x14ac:dyDescent="0.2">
      <c r="B1135" s="11"/>
      <c r="C1135" s="12"/>
      <c r="D1135" s="13"/>
      <c r="E1135" s="16"/>
    </row>
    <row r="1136" spans="2:5" x14ac:dyDescent="0.2">
      <c r="B1136" s="11"/>
      <c r="C1136" s="12"/>
      <c r="D1136" s="13"/>
      <c r="E1136" s="16"/>
    </row>
    <row r="1137" spans="2:5" x14ac:dyDescent="0.2">
      <c r="B1137" s="11"/>
      <c r="C1137" s="12"/>
      <c r="D1137" s="13"/>
      <c r="E1137" s="16"/>
    </row>
    <row r="1138" spans="2:5" x14ac:dyDescent="0.2">
      <c r="B1138" s="11"/>
      <c r="C1138" s="12"/>
      <c r="D1138" s="13"/>
      <c r="E1138" s="16"/>
    </row>
    <row r="1139" spans="2:5" x14ac:dyDescent="0.2">
      <c r="B1139" s="11"/>
      <c r="C1139" s="12"/>
      <c r="D1139" s="13"/>
      <c r="E1139" s="16"/>
    </row>
    <row r="1140" spans="2:5" x14ac:dyDescent="0.2">
      <c r="B1140" s="11"/>
      <c r="C1140" s="12"/>
      <c r="D1140" s="13"/>
      <c r="E1140" s="16"/>
    </row>
    <row r="1141" spans="2:5" x14ac:dyDescent="0.2">
      <c r="B1141" s="11"/>
      <c r="C1141" s="12"/>
      <c r="D1141" s="13"/>
      <c r="E1141" s="16"/>
    </row>
    <row r="1142" spans="2:5" x14ac:dyDescent="0.2">
      <c r="B1142" s="11"/>
      <c r="C1142" s="12"/>
      <c r="D1142" s="13"/>
      <c r="E1142" s="16"/>
    </row>
    <row r="1143" spans="2:5" x14ac:dyDescent="0.2">
      <c r="B1143" s="11"/>
      <c r="C1143" s="12"/>
      <c r="D1143" s="13"/>
      <c r="E1143" s="16"/>
    </row>
    <row r="1144" spans="2:5" x14ac:dyDescent="0.2">
      <c r="B1144" s="11"/>
      <c r="C1144" s="12"/>
      <c r="D1144" s="13"/>
      <c r="E1144" s="16"/>
    </row>
    <row r="1145" spans="2:5" x14ac:dyDescent="0.2">
      <c r="B1145" s="11"/>
      <c r="C1145" s="12"/>
      <c r="D1145" s="13"/>
      <c r="E1145" s="16"/>
    </row>
    <row r="1146" spans="2:5" x14ac:dyDescent="0.2">
      <c r="B1146" s="11"/>
      <c r="C1146" s="12"/>
      <c r="D1146" s="13"/>
      <c r="E1146" s="16"/>
    </row>
    <row r="1147" spans="2:5" x14ac:dyDescent="0.2">
      <c r="B1147" s="11"/>
      <c r="C1147" s="12"/>
      <c r="D1147" s="13"/>
      <c r="E1147" s="16"/>
    </row>
    <row r="1148" spans="2:5" x14ac:dyDescent="0.2">
      <c r="B1148" s="11"/>
      <c r="C1148" s="12"/>
      <c r="D1148" s="13"/>
      <c r="E1148" s="16"/>
    </row>
    <row r="1149" spans="2:5" x14ac:dyDescent="0.2">
      <c r="B1149" s="11"/>
      <c r="C1149" s="12"/>
      <c r="D1149" s="13"/>
      <c r="E1149" s="16"/>
    </row>
    <row r="1150" spans="2:5" x14ac:dyDescent="0.2">
      <c r="B1150" s="11"/>
      <c r="C1150" s="12"/>
      <c r="D1150" s="13"/>
      <c r="E1150" s="16"/>
    </row>
    <row r="1151" spans="2:5" x14ac:dyDescent="0.2">
      <c r="B1151" s="11"/>
      <c r="C1151" s="12"/>
      <c r="D1151" s="13"/>
      <c r="E1151" s="16"/>
    </row>
    <row r="1152" spans="2:5" x14ac:dyDescent="0.2">
      <c r="B1152" s="11"/>
      <c r="C1152" s="12"/>
      <c r="D1152" s="13"/>
      <c r="E1152" s="16"/>
    </row>
    <row r="1153" spans="2:5" x14ac:dyDescent="0.2">
      <c r="B1153" s="11"/>
      <c r="C1153" s="12"/>
      <c r="D1153" s="13"/>
      <c r="E1153" s="16"/>
    </row>
    <row r="1154" spans="2:5" x14ac:dyDescent="0.2">
      <c r="B1154" s="11"/>
      <c r="C1154" s="12"/>
      <c r="D1154" s="13"/>
      <c r="E1154" s="16"/>
    </row>
    <row r="1155" spans="2:5" x14ac:dyDescent="0.2">
      <c r="B1155" s="11"/>
      <c r="C1155" s="12"/>
      <c r="D1155" s="13"/>
      <c r="E1155" s="16"/>
    </row>
    <row r="1156" spans="2:5" x14ac:dyDescent="0.2">
      <c r="B1156" s="11"/>
      <c r="C1156" s="12"/>
      <c r="D1156" s="13"/>
      <c r="E1156" s="16"/>
    </row>
    <row r="1157" spans="2:5" x14ac:dyDescent="0.2">
      <c r="B1157" s="11"/>
      <c r="C1157" s="12"/>
      <c r="D1157" s="13"/>
      <c r="E1157" s="16"/>
    </row>
    <row r="1158" spans="2:5" x14ac:dyDescent="0.2">
      <c r="B1158" s="11"/>
      <c r="C1158" s="12"/>
      <c r="D1158" s="13"/>
      <c r="E1158" s="16"/>
    </row>
    <row r="1159" spans="2:5" x14ac:dyDescent="0.2">
      <c r="B1159" s="11"/>
      <c r="C1159" s="12"/>
      <c r="D1159" s="13"/>
      <c r="E1159" s="16"/>
    </row>
    <row r="1160" spans="2:5" x14ac:dyDescent="0.2">
      <c r="B1160" s="11"/>
      <c r="C1160" s="12"/>
      <c r="D1160" s="13"/>
      <c r="E1160" s="16"/>
    </row>
    <row r="1161" spans="2:5" x14ac:dyDescent="0.2">
      <c r="B1161" s="11"/>
      <c r="C1161" s="12"/>
      <c r="D1161" s="13"/>
      <c r="E1161" s="16"/>
    </row>
    <row r="1162" spans="2:5" x14ac:dyDescent="0.2">
      <c r="B1162" s="11"/>
      <c r="C1162" s="12"/>
      <c r="D1162" s="13"/>
      <c r="E1162" s="16"/>
    </row>
    <row r="1163" spans="2:5" x14ac:dyDescent="0.2">
      <c r="B1163" s="11"/>
      <c r="C1163" s="12"/>
      <c r="D1163" s="13"/>
      <c r="E1163" s="16"/>
    </row>
    <row r="1164" spans="2:5" x14ac:dyDescent="0.2">
      <c r="B1164" s="11"/>
      <c r="C1164" s="12"/>
      <c r="D1164" s="13"/>
      <c r="E1164" s="16"/>
    </row>
    <row r="1165" spans="2:5" x14ac:dyDescent="0.2">
      <c r="B1165" s="11"/>
      <c r="C1165" s="12"/>
      <c r="D1165" s="13"/>
      <c r="E1165" s="16"/>
    </row>
    <row r="1166" spans="2:5" x14ac:dyDescent="0.2">
      <c r="B1166" s="11"/>
      <c r="C1166" s="12"/>
      <c r="D1166" s="13"/>
      <c r="E1166" s="16"/>
    </row>
    <row r="1167" spans="2:5" x14ac:dyDescent="0.2">
      <c r="B1167" s="11"/>
      <c r="C1167" s="12"/>
      <c r="D1167" s="13"/>
      <c r="E1167" s="16"/>
    </row>
    <row r="1168" spans="2:5" x14ac:dyDescent="0.2">
      <c r="B1168" s="11"/>
      <c r="C1168" s="12"/>
      <c r="D1168" s="13"/>
      <c r="E1168" s="16"/>
    </row>
    <row r="1169" spans="2:5" x14ac:dyDescent="0.2">
      <c r="B1169" s="11"/>
      <c r="C1169" s="12"/>
      <c r="D1169" s="13"/>
      <c r="E1169" s="16"/>
    </row>
    <row r="1170" spans="2:5" x14ac:dyDescent="0.2">
      <c r="B1170" s="11"/>
      <c r="C1170" s="12"/>
      <c r="D1170" s="13"/>
      <c r="E1170" s="16"/>
    </row>
    <row r="1171" spans="2:5" x14ac:dyDescent="0.2">
      <c r="B1171" s="11"/>
      <c r="C1171" s="12"/>
      <c r="D1171" s="13"/>
      <c r="E1171" s="16"/>
    </row>
    <row r="1172" spans="2:5" x14ac:dyDescent="0.2">
      <c r="B1172" s="11"/>
      <c r="C1172" s="12"/>
      <c r="D1172" s="13"/>
      <c r="E1172" s="16"/>
    </row>
    <row r="1173" spans="2:5" x14ac:dyDescent="0.2">
      <c r="B1173" s="11"/>
      <c r="C1173" s="12"/>
      <c r="D1173" s="13"/>
      <c r="E1173" s="16"/>
    </row>
    <row r="1174" spans="2:5" x14ac:dyDescent="0.2">
      <c r="B1174" s="11"/>
      <c r="C1174" s="12"/>
      <c r="D1174" s="13"/>
      <c r="E1174" s="16"/>
    </row>
    <row r="1175" spans="2:5" x14ac:dyDescent="0.2">
      <c r="B1175" s="11"/>
      <c r="C1175" s="12"/>
      <c r="D1175" s="13"/>
      <c r="E1175" s="16"/>
    </row>
    <row r="1176" spans="2:5" x14ac:dyDescent="0.2">
      <c r="B1176" s="11"/>
      <c r="C1176" s="12"/>
      <c r="D1176" s="13"/>
      <c r="E1176" s="16"/>
    </row>
    <row r="1177" spans="2:5" x14ac:dyDescent="0.2">
      <c r="B1177" s="11"/>
      <c r="C1177" s="12"/>
      <c r="D1177" s="13"/>
      <c r="E1177" s="16"/>
    </row>
    <row r="1178" spans="2:5" x14ac:dyDescent="0.2">
      <c r="B1178" s="11"/>
      <c r="C1178" s="12"/>
      <c r="D1178" s="13"/>
      <c r="E1178" s="16"/>
    </row>
    <row r="1179" spans="2:5" x14ac:dyDescent="0.2">
      <c r="B1179" s="11"/>
      <c r="C1179" s="12"/>
      <c r="D1179" s="13"/>
      <c r="E1179" s="16"/>
    </row>
    <row r="1180" spans="2:5" x14ac:dyDescent="0.2">
      <c r="B1180" s="11"/>
      <c r="C1180" s="12"/>
      <c r="D1180" s="13"/>
      <c r="E1180" s="16"/>
    </row>
    <row r="1181" spans="2:5" x14ac:dyDescent="0.2">
      <c r="B1181" s="11"/>
      <c r="C1181" s="12"/>
      <c r="D1181" s="13"/>
      <c r="E1181" s="16"/>
    </row>
    <row r="1182" spans="2:5" x14ac:dyDescent="0.2">
      <c r="B1182" s="11"/>
      <c r="C1182" s="12"/>
      <c r="D1182" s="13"/>
      <c r="E1182" s="16"/>
    </row>
    <row r="1183" spans="2:5" x14ac:dyDescent="0.2">
      <c r="B1183" s="11"/>
      <c r="C1183" s="12"/>
      <c r="D1183" s="13"/>
      <c r="E1183" s="16"/>
    </row>
    <row r="1184" spans="2:5" x14ac:dyDescent="0.2">
      <c r="B1184" s="11"/>
      <c r="C1184" s="12"/>
      <c r="D1184" s="13"/>
      <c r="E1184" s="16"/>
    </row>
    <row r="1185" spans="2:5" x14ac:dyDescent="0.2">
      <c r="B1185" s="11"/>
      <c r="C1185" s="12"/>
      <c r="D1185" s="13"/>
      <c r="E1185" s="16"/>
    </row>
    <row r="1186" spans="2:5" x14ac:dyDescent="0.2">
      <c r="B1186" s="11"/>
      <c r="C1186" s="12"/>
      <c r="D1186" s="13"/>
      <c r="E1186" s="16"/>
    </row>
    <row r="1187" spans="2:5" x14ac:dyDescent="0.2">
      <c r="B1187" s="11"/>
      <c r="C1187" s="12"/>
      <c r="D1187" s="13"/>
      <c r="E1187" s="16"/>
    </row>
    <row r="1188" spans="2:5" x14ac:dyDescent="0.2">
      <c r="B1188" s="11"/>
      <c r="C1188" s="12"/>
      <c r="D1188" s="13"/>
      <c r="E1188" s="16"/>
    </row>
    <row r="1189" spans="2:5" x14ac:dyDescent="0.2">
      <c r="B1189" s="11"/>
      <c r="C1189" s="12"/>
      <c r="D1189" s="13"/>
      <c r="E1189" s="16"/>
    </row>
    <row r="1190" spans="2:5" x14ac:dyDescent="0.2">
      <c r="B1190" s="11"/>
      <c r="C1190" s="12"/>
      <c r="D1190" s="13"/>
      <c r="E1190" s="16"/>
    </row>
    <row r="1191" spans="2:5" x14ac:dyDescent="0.2">
      <c r="B1191" s="11"/>
      <c r="C1191" s="12"/>
      <c r="D1191" s="13"/>
      <c r="E1191" s="16"/>
    </row>
    <row r="1192" spans="2:5" x14ac:dyDescent="0.2">
      <c r="B1192" s="11"/>
      <c r="C1192" s="12"/>
      <c r="D1192" s="13"/>
      <c r="E1192" s="16"/>
    </row>
    <row r="1193" spans="2:5" x14ac:dyDescent="0.2">
      <c r="B1193" s="11"/>
      <c r="C1193" s="12"/>
      <c r="D1193" s="13"/>
      <c r="E1193" s="16"/>
    </row>
    <row r="1194" spans="2:5" x14ac:dyDescent="0.2">
      <c r="B1194" s="11"/>
      <c r="C1194" s="12"/>
      <c r="D1194" s="13"/>
      <c r="E1194" s="16"/>
    </row>
    <row r="1195" spans="2:5" x14ac:dyDescent="0.2">
      <c r="B1195" s="11"/>
      <c r="C1195" s="12"/>
      <c r="D1195" s="13"/>
      <c r="E1195" s="16"/>
    </row>
    <row r="1196" spans="2:5" x14ac:dyDescent="0.2">
      <c r="B1196" s="11"/>
      <c r="C1196" s="12"/>
      <c r="D1196" s="13"/>
      <c r="E1196" s="16"/>
    </row>
    <row r="1197" spans="2:5" x14ac:dyDescent="0.2">
      <c r="B1197" s="11"/>
      <c r="C1197" s="12"/>
      <c r="D1197" s="13"/>
      <c r="E1197" s="16"/>
    </row>
    <row r="1198" spans="2:5" x14ac:dyDescent="0.2">
      <c r="B1198" s="11"/>
      <c r="C1198" s="12"/>
      <c r="D1198" s="13"/>
      <c r="E1198" s="16"/>
    </row>
    <row r="1199" spans="2:5" x14ac:dyDescent="0.2">
      <c r="B1199" s="11"/>
      <c r="C1199" s="12"/>
      <c r="D1199" s="13"/>
      <c r="E1199" s="16"/>
    </row>
    <row r="1200" spans="2:5" x14ac:dyDescent="0.2">
      <c r="B1200" s="11"/>
      <c r="C1200" s="12"/>
      <c r="D1200" s="13"/>
      <c r="E1200" s="16"/>
    </row>
    <row r="1201" spans="2:5" x14ac:dyDescent="0.2">
      <c r="B1201" s="11"/>
      <c r="C1201" s="12"/>
      <c r="D1201" s="13"/>
      <c r="E1201" s="16"/>
    </row>
    <row r="1202" spans="2:5" x14ac:dyDescent="0.2">
      <c r="B1202" s="11"/>
      <c r="C1202" s="12"/>
      <c r="D1202" s="13"/>
      <c r="E1202" s="16"/>
    </row>
    <row r="1203" spans="2:5" x14ac:dyDescent="0.2">
      <c r="B1203" s="11"/>
      <c r="C1203" s="12"/>
      <c r="D1203" s="13"/>
      <c r="E1203" s="16"/>
    </row>
    <row r="1204" spans="2:5" x14ac:dyDescent="0.2">
      <c r="B1204" s="11"/>
      <c r="C1204" s="12"/>
      <c r="D1204" s="13"/>
      <c r="E1204" s="16"/>
    </row>
    <row r="1205" spans="2:5" x14ac:dyDescent="0.2">
      <c r="B1205" s="11"/>
      <c r="C1205" s="12"/>
      <c r="D1205" s="13"/>
      <c r="E1205" s="16"/>
    </row>
    <row r="1206" spans="2:5" x14ac:dyDescent="0.2">
      <c r="B1206" s="11"/>
      <c r="C1206" s="12"/>
      <c r="D1206" s="13"/>
      <c r="E1206" s="16"/>
    </row>
    <row r="1207" spans="2:5" x14ac:dyDescent="0.2">
      <c r="B1207" s="11"/>
      <c r="C1207" s="12"/>
      <c r="D1207" s="13"/>
      <c r="E1207" s="16"/>
    </row>
    <row r="1208" spans="2:5" x14ac:dyDescent="0.2">
      <c r="B1208" s="11"/>
      <c r="C1208" s="12"/>
      <c r="D1208" s="13"/>
      <c r="E1208" s="16"/>
    </row>
    <row r="1209" spans="2:5" x14ac:dyDescent="0.2">
      <c r="B1209" s="11"/>
      <c r="C1209" s="12"/>
      <c r="D1209" s="13"/>
      <c r="E1209" s="16"/>
    </row>
    <row r="1210" spans="2:5" x14ac:dyDescent="0.2">
      <c r="B1210" s="11"/>
      <c r="C1210" s="12"/>
      <c r="D1210" s="13"/>
      <c r="E1210" s="16"/>
    </row>
    <row r="1211" spans="2:5" x14ac:dyDescent="0.2">
      <c r="B1211" s="11"/>
      <c r="C1211" s="12"/>
      <c r="D1211" s="13"/>
      <c r="E1211" s="16"/>
    </row>
    <row r="1212" spans="2:5" x14ac:dyDescent="0.2">
      <c r="B1212" s="11"/>
      <c r="C1212" s="12"/>
      <c r="D1212" s="13"/>
      <c r="E1212" s="16"/>
    </row>
    <row r="1213" spans="2:5" x14ac:dyDescent="0.2">
      <c r="B1213" s="11"/>
      <c r="C1213" s="12"/>
      <c r="D1213" s="13"/>
      <c r="E1213" s="16"/>
    </row>
    <row r="1214" spans="2:5" x14ac:dyDescent="0.2">
      <c r="B1214" s="11"/>
      <c r="C1214" s="12"/>
      <c r="D1214" s="13"/>
      <c r="E1214" s="16"/>
    </row>
    <row r="1215" spans="2:5" x14ac:dyDescent="0.2">
      <c r="B1215" s="11"/>
      <c r="C1215" s="12"/>
      <c r="D1215" s="13"/>
      <c r="E1215" s="16"/>
    </row>
    <row r="1216" spans="2:5" x14ac:dyDescent="0.2">
      <c r="B1216" s="11"/>
      <c r="C1216" s="12"/>
      <c r="D1216" s="13"/>
      <c r="E1216" s="16"/>
    </row>
    <row r="1217" spans="2:5" x14ac:dyDescent="0.2">
      <c r="B1217" s="11"/>
      <c r="C1217" s="12"/>
      <c r="D1217" s="13"/>
      <c r="E1217" s="16"/>
    </row>
    <row r="1218" spans="2:5" x14ac:dyDescent="0.2">
      <c r="B1218" s="11"/>
      <c r="C1218" s="12"/>
      <c r="D1218" s="13"/>
      <c r="E1218" s="16"/>
    </row>
    <row r="1219" spans="2:5" x14ac:dyDescent="0.2">
      <c r="B1219" s="11"/>
      <c r="C1219" s="12"/>
      <c r="D1219" s="13"/>
      <c r="E1219" s="16"/>
    </row>
    <row r="1220" spans="2:5" x14ac:dyDescent="0.2">
      <c r="B1220" s="11"/>
      <c r="C1220" s="12"/>
      <c r="D1220" s="13"/>
      <c r="E1220" s="16"/>
    </row>
    <row r="1221" spans="2:5" x14ac:dyDescent="0.2">
      <c r="B1221" s="11"/>
      <c r="C1221" s="12"/>
      <c r="D1221" s="13"/>
      <c r="E1221" s="16"/>
    </row>
    <row r="1222" spans="2:5" x14ac:dyDescent="0.2">
      <c r="B1222" s="11"/>
      <c r="C1222" s="12"/>
      <c r="D1222" s="13"/>
      <c r="E1222" s="16"/>
    </row>
    <row r="1223" spans="2:5" x14ac:dyDescent="0.2">
      <c r="B1223" s="11"/>
      <c r="C1223" s="12"/>
      <c r="D1223" s="13"/>
      <c r="E1223" s="16"/>
    </row>
    <row r="1224" spans="2:5" x14ac:dyDescent="0.2">
      <c r="B1224" s="11"/>
      <c r="C1224" s="12"/>
      <c r="D1224" s="13"/>
      <c r="E1224" s="16"/>
    </row>
    <row r="1225" spans="2:5" x14ac:dyDescent="0.2">
      <c r="B1225" s="11"/>
      <c r="C1225" s="12"/>
      <c r="D1225" s="13"/>
      <c r="E1225" s="16"/>
    </row>
    <row r="1226" spans="2:5" x14ac:dyDescent="0.2">
      <c r="B1226" s="11"/>
      <c r="C1226" s="12"/>
      <c r="D1226" s="13"/>
      <c r="E1226" s="16"/>
    </row>
    <row r="1227" spans="2:5" x14ac:dyDescent="0.2">
      <c r="B1227" s="11"/>
      <c r="C1227" s="12"/>
      <c r="D1227" s="13"/>
      <c r="E1227" s="16"/>
    </row>
    <row r="1228" spans="2:5" x14ac:dyDescent="0.2">
      <c r="B1228" s="11"/>
      <c r="C1228" s="12"/>
      <c r="D1228" s="13"/>
      <c r="E1228" s="16"/>
    </row>
    <row r="1229" spans="2:5" x14ac:dyDescent="0.2">
      <c r="B1229" s="11"/>
      <c r="C1229" s="12"/>
      <c r="D1229" s="13"/>
      <c r="E1229" s="16"/>
    </row>
    <row r="1230" spans="2:5" x14ac:dyDescent="0.2">
      <c r="B1230" s="11"/>
      <c r="C1230" s="12"/>
      <c r="D1230" s="13"/>
      <c r="E1230" s="16"/>
    </row>
    <row r="1231" spans="2:5" x14ac:dyDescent="0.2">
      <c r="B1231" s="11"/>
      <c r="C1231" s="12"/>
      <c r="D1231" s="13"/>
      <c r="E1231" s="16"/>
    </row>
    <row r="1232" spans="2:5" x14ac:dyDescent="0.2">
      <c r="B1232" s="11"/>
      <c r="C1232" s="12"/>
      <c r="D1232" s="13"/>
      <c r="E1232" s="16"/>
    </row>
    <row r="1233" spans="2:5" x14ac:dyDescent="0.2">
      <c r="B1233" s="11"/>
      <c r="C1233" s="12"/>
      <c r="D1233" s="13"/>
      <c r="E1233" s="16"/>
    </row>
    <row r="1234" spans="2:5" x14ac:dyDescent="0.2">
      <c r="B1234" s="11"/>
      <c r="C1234" s="12"/>
      <c r="D1234" s="13"/>
      <c r="E1234" s="16"/>
    </row>
    <row r="1235" spans="2:5" x14ac:dyDescent="0.2">
      <c r="B1235" s="11"/>
      <c r="C1235" s="12"/>
      <c r="D1235" s="13"/>
      <c r="E1235" s="16"/>
    </row>
    <row r="1236" spans="2:5" x14ac:dyDescent="0.2">
      <c r="B1236" s="11"/>
      <c r="C1236" s="12"/>
      <c r="D1236" s="13"/>
      <c r="E1236" s="16"/>
    </row>
    <row r="1237" spans="2:5" x14ac:dyDescent="0.2">
      <c r="B1237" s="11"/>
      <c r="C1237" s="12"/>
      <c r="D1237" s="13"/>
      <c r="E1237" s="16"/>
    </row>
    <row r="1238" spans="2:5" x14ac:dyDescent="0.2">
      <c r="B1238" s="11"/>
      <c r="C1238" s="12"/>
      <c r="D1238" s="13"/>
      <c r="E1238" s="16"/>
    </row>
    <row r="1239" spans="2:5" x14ac:dyDescent="0.2">
      <c r="B1239" s="11"/>
      <c r="C1239" s="12"/>
      <c r="D1239" s="13"/>
      <c r="E1239" s="16"/>
    </row>
    <row r="1240" spans="2:5" x14ac:dyDescent="0.2">
      <c r="B1240" s="11"/>
      <c r="C1240" s="12"/>
      <c r="D1240" s="13"/>
      <c r="E1240" s="16"/>
    </row>
    <row r="1241" spans="2:5" x14ac:dyDescent="0.2">
      <c r="B1241" s="11"/>
      <c r="C1241" s="12"/>
      <c r="D1241" s="13"/>
      <c r="E1241" s="16"/>
    </row>
    <row r="1242" spans="2:5" x14ac:dyDescent="0.2">
      <c r="B1242" s="11"/>
      <c r="C1242" s="12"/>
      <c r="D1242" s="13"/>
      <c r="E1242" s="16"/>
    </row>
    <row r="1243" spans="2:5" x14ac:dyDescent="0.2">
      <c r="B1243" s="11"/>
      <c r="C1243" s="12"/>
      <c r="D1243" s="13"/>
      <c r="E1243" s="16"/>
    </row>
    <row r="1244" spans="2:5" x14ac:dyDescent="0.2">
      <c r="B1244" s="11"/>
      <c r="C1244" s="12"/>
      <c r="D1244" s="13"/>
      <c r="E1244" s="16"/>
    </row>
    <row r="1245" spans="2:5" x14ac:dyDescent="0.2">
      <c r="B1245" s="11"/>
      <c r="C1245" s="12"/>
      <c r="D1245" s="13"/>
      <c r="E1245" s="16"/>
    </row>
    <row r="1246" spans="2:5" x14ac:dyDescent="0.2">
      <c r="B1246" s="11"/>
      <c r="C1246" s="12"/>
      <c r="D1246" s="13"/>
      <c r="E1246" s="16"/>
    </row>
    <row r="1247" spans="2:5" x14ac:dyDescent="0.2">
      <c r="B1247" s="11"/>
      <c r="C1247" s="12"/>
      <c r="D1247" s="13"/>
      <c r="E1247" s="16"/>
    </row>
    <row r="1248" spans="2:5" x14ac:dyDescent="0.2">
      <c r="B1248" s="11"/>
      <c r="C1248" s="12"/>
      <c r="D1248" s="13"/>
      <c r="E1248" s="16"/>
    </row>
    <row r="1249" spans="2:5" x14ac:dyDescent="0.2">
      <c r="B1249" s="11"/>
      <c r="C1249" s="12"/>
      <c r="D1249" s="13"/>
      <c r="E1249" s="16"/>
    </row>
    <row r="1250" spans="2:5" x14ac:dyDescent="0.2">
      <c r="B1250" s="11"/>
      <c r="C1250" s="12"/>
      <c r="D1250" s="13"/>
      <c r="E1250" s="16"/>
    </row>
    <row r="1251" spans="2:5" x14ac:dyDescent="0.2">
      <c r="B1251" s="11"/>
      <c r="C1251" s="12"/>
      <c r="D1251" s="13"/>
      <c r="E1251" s="16"/>
    </row>
    <row r="1252" spans="2:5" x14ac:dyDescent="0.2">
      <c r="B1252" s="11"/>
      <c r="C1252" s="12"/>
      <c r="D1252" s="13"/>
      <c r="E1252" s="16"/>
    </row>
    <row r="1253" spans="2:5" x14ac:dyDescent="0.2">
      <c r="B1253" s="11"/>
      <c r="C1253" s="12"/>
      <c r="D1253" s="13"/>
      <c r="E1253" s="16"/>
    </row>
    <row r="1254" spans="2:5" x14ac:dyDescent="0.2">
      <c r="B1254" s="11"/>
      <c r="C1254" s="12"/>
      <c r="D1254" s="13"/>
      <c r="E1254" s="16"/>
    </row>
    <row r="1255" spans="2:5" x14ac:dyDescent="0.2">
      <c r="B1255" s="11"/>
      <c r="C1255" s="12"/>
      <c r="D1255" s="13"/>
      <c r="E1255" s="16"/>
    </row>
    <row r="1256" spans="2:5" x14ac:dyDescent="0.2">
      <c r="B1256" s="11"/>
      <c r="C1256" s="12"/>
      <c r="D1256" s="13"/>
      <c r="E1256" s="16"/>
    </row>
    <row r="1257" spans="2:5" x14ac:dyDescent="0.2">
      <c r="B1257" s="11"/>
      <c r="C1257" s="12"/>
      <c r="D1257" s="13"/>
      <c r="E1257" s="16"/>
    </row>
    <row r="1258" spans="2:5" x14ac:dyDescent="0.2">
      <c r="B1258" s="11"/>
      <c r="C1258" s="12"/>
      <c r="D1258" s="13"/>
      <c r="E1258" s="16"/>
    </row>
    <row r="1259" spans="2:5" x14ac:dyDescent="0.2">
      <c r="B1259" s="11"/>
      <c r="C1259" s="12"/>
      <c r="D1259" s="13"/>
      <c r="E1259" s="16"/>
    </row>
    <row r="1260" spans="2:5" x14ac:dyDescent="0.2">
      <c r="B1260" s="11"/>
      <c r="C1260" s="12"/>
      <c r="D1260" s="13"/>
      <c r="E1260" s="16"/>
    </row>
    <row r="1261" spans="2:5" x14ac:dyDescent="0.2">
      <c r="B1261" s="11"/>
      <c r="C1261" s="12"/>
      <c r="D1261" s="13"/>
      <c r="E1261" s="16"/>
    </row>
    <row r="1262" spans="2:5" x14ac:dyDescent="0.2">
      <c r="B1262" s="11"/>
      <c r="C1262" s="12"/>
      <c r="D1262" s="13"/>
      <c r="E1262" s="16"/>
    </row>
    <row r="1263" spans="2:5" x14ac:dyDescent="0.2">
      <c r="B1263" s="11"/>
      <c r="C1263" s="12"/>
      <c r="D1263" s="13"/>
      <c r="E1263" s="16"/>
    </row>
    <row r="1264" spans="2:5" x14ac:dyDescent="0.2">
      <c r="B1264" s="11"/>
      <c r="C1264" s="12"/>
      <c r="D1264" s="13"/>
      <c r="E1264" s="16"/>
    </row>
    <row r="1265" spans="2:5" x14ac:dyDescent="0.2">
      <c r="B1265" s="11"/>
      <c r="C1265" s="12"/>
      <c r="D1265" s="13"/>
      <c r="E1265" s="16"/>
    </row>
    <row r="1266" spans="2:5" x14ac:dyDescent="0.2">
      <c r="B1266" s="11"/>
      <c r="C1266" s="12"/>
      <c r="D1266" s="13"/>
      <c r="E1266" s="16"/>
    </row>
    <row r="1267" spans="2:5" x14ac:dyDescent="0.2">
      <c r="B1267" s="11"/>
      <c r="C1267" s="12"/>
      <c r="D1267" s="13"/>
      <c r="E1267" s="16"/>
    </row>
    <row r="1268" spans="2:5" x14ac:dyDescent="0.2">
      <c r="B1268" s="11"/>
      <c r="C1268" s="12"/>
      <c r="D1268" s="13"/>
      <c r="E1268" s="16"/>
    </row>
    <row r="1269" spans="2:5" x14ac:dyDescent="0.2">
      <c r="B1269" s="11"/>
      <c r="C1269" s="12"/>
      <c r="D1269" s="13"/>
      <c r="E1269" s="16"/>
    </row>
    <row r="1270" spans="2:5" x14ac:dyDescent="0.2">
      <c r="B1270" s="11"/>
      <c r="C1270" s="12"/>
      <c r="D1270" s="13"/>
      <c r="E1270" s="16"/>
    </row>
    <row r="1271" spans="2:5" x14ac:dyDescent="0.2">
      <c r="B1271" s="11"/>
      <c r="C1271" s="12"/>
      <c r="D1271" s="13"/>
      <c r="E1271" s="16"/>
    </row>
    <row r="1272" spans="2:5" x14ac:dyDescent="0.2">
      <c r="B1272" s="11"/>
      <c r="C1272" s="12"/>
      <c r="D1272" s="13"/>
      <c r="E1272" s="16"/>
    </row>
    <row r="1273" spans="2:5" x14ac:dyDescent="0.2">
      <c r="B1273" s="11"/>
      <c r="C1273" s="12"/>
      <c r="D1273" s="13"/>
      <c r="E1273" s="16"/>
    </row>
    <row r="1274" spans="2:5" x14ac:dyDescent="0.2">
      <c r="B1274" s="11"/>
      <c r="C1274" s="12"/>
      <c r="D1274" s="13"/>
      <c r="E1274" s="16"/>
    </row>
    <row r="1275" spans="2:5" x14ac:dyDescent="0.2">
      <c r="B1275" s="11"/>
      <c r="C1275" s="12"/>
      <c r="D1275" s="13"/>
      <c r="E1275" s="16"/>
    </row>
    <row r="1276" spans="2:5" x14ac:dyDescent="0.2">
      <c r="B1276" s="11"/>
      <c r="C1276" s="12"/>
      <c r="D1276" s="13"/>
      <c r="E1276" s="16"/>
    </row>
    <row r="1277" spans="2:5" x14ac:dyDescent="0.2">
      <c r="B1277" s="11"/>
      <c r="C1277" s="12"/>
      <c r="D1277" s="13"/>
      <c r="E1277" s="16"/>
    </row>
    <row r="1278" spans="2:5" x14ac:dyDescent="0.2">
      <c r="B1278" s="11"/>
      <c r="C1278" s="12"/>
      <c r="D1278" s="13"/>
      <c r="E1278" s="16"/>
    </row>
    <row r="1279" spans="2:5" x14ac:dyDescent="0.2">
      <c r="B1279" s="11"/>
      <c r="C1279" s="12"/>
      <c r="D1279" s="13"/>
      <c r="E1279" s="16"/>
    </row>
    <row r="1280" spans="2:5" x14ac:dyDescent="0.2">
      <c r="B1280" s="11"/>
      <c r="C1280" s="12"/>
      <c r="D1280" s="13"/>
      <c r="E1280" s="16"/>
    </row>
    <row r="1281" spans="2:5" x14ac:dyDescent="0.2">
      <c r="B1281" s="11"/>
      <c r="C1281" s="12"/>
      <c r="D1281" s="13"/>
      <c r="E1281" s="16"/>
    </row>
    <row r="1282" spans="2:5" x14ac:dyDescent="0.2">
      <c r="B1282" s="11"/>
      <c r="C1282" s="12"/>
      <c r="D1282" s="13"/>
      <c r="E1282" s="16"/>
    </row>
    <row r="1283" spans="2:5" x14ac:dyDescent="0.2">
      <c r="B1283" s="11"/>
      <c r="C1283" s="12"/>
      <c r="D1283" s="13"/>
      <c r="E1283" s="16"/>
    </row>
    <row r="1284" spans="2:5" x14ac:dyDescent="0.2">
      <c r="B1284" s="11"/>
      <c r="C1284" s="12"/>
      <c r="D1284" s="13"/>
      <c r="E1284" s="16"/>
    </row>
    <row r="1285" spans="2:5" x14ac:dyDescent="0.2">
      <c r="B1285" s="11"/>
      <c r="C1285" s="12"/>
      <c r="D1285" s="13"/>
      <c r="E1285" s="16"/>
    </row>
    <row r="1286" spans="2:5" x14ac:dyDescent="0.2">
      <c r="B1286" s="11"/>
      <c r="C1286" s="12"/>
      <c r="D1286" s="13"/>
      <c r="E1286" s="16"/>
    </row>
    <row r="1287" spans="2:5" x14ac:dyDescent="0.2">
      <c r="B1287" s="11"/>
      <c r="C1287" s="12"/>
      <c r="D1287" s="13"/>
      <c r="E1287" s="16"/>
    </row>
    <row r="1288" spans="2:5" x14ac:dyDescent="0.2">
      <c r="B1288" s="11"/>
      <c r="C1288" s="12"/>
      <c r="D1288" s="13"/>
      <c r="E1288" s="16"/>
    </row>
    <row r="1289" spans="2:5" x14ac:dyDescent="0.2">
      <c r="B1289" s="11"/>
      <c r="C1289" s="12"/>
      <c r="D1289" s="13"/>
      <c r="E1289" s="16"/>
    </row>
    <row r="1290" spans="2:5" x14ac:dyDescent="0.2">
      <c r="B1290" s="11"/>
      <c r="C1290" s="12"/>
      <c r="D1290" s="13"/>
      <c r="E1290" s="16"/>
    </row>
    <row r="1291" spans="2:5" x14ac:dyDescent="0.2">
      <c r="B1291" s="11"/>
      <c r="C1291" s="12"/>
      <c r="D1291" s="13"/>
      <c r="E1291" s="16"/>
    </row>
    <row r="1292" spans="2:5" x14ac:dyDescent="0.2">
      <c r="B1292" s="11"/>
      <c r="C1292" s="12"/>
      <c r="D1292" s="13"/>
      <c r="E1292" s="16"/>
    </row>
    <row r="1293" spans="2:5" x14ac:dyDescent="0.2">
      <c r="B1293" s="11"/>
      <c r="C1293" s="12"/>
      <c r="D1293" s="13"/>
      <c r="E1293" s="16"/>
    </row>
    <row r="1294" spans="2:5" x14ac:dyDescent="0.2">
      <c r="B1294" s="11"/>
      <c r="C1294" s="12"/>
      <c r="D1294" s="13"/>
      <c r="E1294" s="16"/>
    </row>
    <row r="1295" spans="2:5" x14ac:dyDescent="0.2">
      <c r="B1295" s="11"/>
      <c r="C1295" s="12"/>
      <c r="D1295" s="13"/>
      <c r="E1295" s="16"/>
    </row>
    <row r="1296" spans="2:5" x14ac:dyDescent="0.2">
      <c r="B1296" s="11"/>
      <c r="C1296" s="12"/>
      <c r="D1296" s="13"/>
      <c r="E1296" s="16"/>
    </row>
    <row r="1297" spans="2:5" x14ac:dyDescent="0.2">
      <c r="B1297" s="11"/>
      <c r="C1297" s="12"/>
      <c r="D1297" s="13"/>
      <c r="E1297" s="16"/>
    </row>
    <row r="1298" spans="2:5" x14ac:dyDescent="0.2">
      <c r="B1298" s="11"/>
      <c r="C1298" s="12"/>
      <c r="D1298" s="13"/>
      <c r="E1298" s="16"/>
    </row>
    <row r="1299" spans="2:5" x14ac:dyDescent="0.2">
      <c r="B1299" s="11"/>
      <c r="C1299" s="12"/>
      <c r="D1299" s="13"/>
      <c r="E1299" s="16"/>
    </row>
    <row r="1300" spans="2:5" x14ac:dyDescent="0.2">
      <c r="B1300" s="11"/>
      <c r="C1300" s="12"/>
      <c r="D1300" s="13"/>
      <c r="E1300" s="16"/>
    </row>
    <row r="1301" spans="2:5" x14ac:dyDescent="0.2">
      <c r="B1301" s="11"/>
      <c r="C1301" s="12"/>
      <c r="D1301" s="13"/>
      <c r="E1301" s="16"/>
    </row>
    <row r="1302" spans="2:5" x14ac:dyDescent="0.2">
      <c r="B1302" s="11"/>
      <c r="C1302" s="12"/>
      <c r="D1302" s="13"/>
      <c r="E1302" s="16"/>
    </row>
    <row r="1303" spans="2:5" x14ac:dyDescent="0.2">
      <c r="B1303" s="11"/>
      <c r="C1303" s="12"/>
      <c r="D1303" s="13"/>
      <c r="E1303" s="16"/>
    </row>
    <row r="1304" spans="2:5" x14ac:dyDescent="0.2">
      <c r="B1304" s="11"/>
      <c r="C1304" s="12"/>
      <c r="D1304" s="13"/>
      <c r="E1304" s="16"/>
    </row>
    <row r="1305" spans="2:5" x14ac:dyDescent="0.2">
      <c r="B1305" s="11"/>
      <c r="C1305" s="12"/>
      <c r="D1305" s="13"/>
      <c r="E1305" s="16"/>
    </row>
    <row r="1306" spans="2:5" x14ac:dyDescent="0.2">
      <c r="B1306" s="11"/>
      <c r="C1306" s="12"/>
      <c r="D1306" s="13"/>
      <c r="E1306" s="16"/>
    </row>
    <row r="1307" spans="2:5" x14ac:dyDescent="0.2">
      <c r="B1307" s="11"/>
      <c r="C1307" s="12"/>
      <c r="D1307" s="13"/>
      <c r="E1307" s="16"/>
    </row>
    <row r="1308" spans="2:5" x14ac:dyDescent="0.2">
      <c r="B1308" s="11"/>
      <c r="C1308" s="12"/>
      <c r="D1308" s="13"/>
      <c r="E1308" s="16"/>
    </row>
    <row r="1309" spans="2:5" x14ac:dyDescent="0.2">
      <c r="B1309" s="11"/>
      <c r="C1309" s="12"/>
      <c r="D1309" s="13"/>
      <c r="E1309" s="16"/>
    </row>
    <row r="1310" spans="2:5" x14ac:dyDescent="0.2">
      <c r="B1310" s="11"/>
      <c r="C1310" s="12"/>
      <c r="D1310" s="13"/>
      <c r="E1310" s="16"/>
    </row>
    <row r="1311" spans="2:5" x14ac:dyDescent="0.2">
      <c r="B1311" s="11"/>
      <c r="C1311" s="12"/>
      <c r="D1311" s="13"/>
      <c r="E1311" s="16"/>
    </row>
    <row r="1312" spans="2:5" x14ac:dyDescent="0.2">
      <c r="B1312" s="11"/>
      <c r="C1312" s="12"/>
      <c r="D1312" s="13"/>
      <c r="E1312" s="16"/>
    </row>
    <row r="1313" spans="2:5" x14ac:dyDescent="0.2">
      <c r="B1313" s="11"/>
      <c r="C1313" s="12"/>
      <c r="D1313" s="13"/>
      <c r="E1313" s="16"/>
    </row>
    <row r="1314" spans="2:5" x14ac:dyDescent="0.2">
      <c r="B1314" s="11"/>
      <c r="C1314" s="12"/>
      <c r="D1314" s="13"/>
      <c r="E1314" s="16"/>
    </row>
    <row r="1315" spans="2:5" x14ac:dyDescent="0.2">
      <c r="B1315" s="11"/>
      <c r="C1315" s="12"/>
      <c r="D1315" s="13"/>
      <c r="E1315" s="16"/>
    </row>
    <row r="1316" spans="2:5" x14ac:dyDescent="0.2">
      <c r="B1316" s="11"/>
      <c r="C1316" s="12"/>
      <c r="D1316" s="13"/>
      <c r="E1316" s="16"/>
    </row>
    <row r="1317" spans="2:5" x14ac:dyDescent="0.2">
      <c r="B1317" s="11"/>
      <c r="C1317" s="12"/>
      <c r="D1317" s="13"/>
      <c r="E1317" s="16"/>
    </row>
    <row r="1318" spans="2:5" x14ac:dyDescent="0.2">
      <c r="B1318" s="11"/>
      <c r="C1318" s="12"/>
      <c r="D1318" s="13"/>
      <c r="E1318" s="16"/>
    </row>
    <row r="1319" spans="2:5" x14ac:dyDescent="0.2">
      <c r="B1319" s="11"/>
      <c r="C1319" s="12"/>
      <c r="D1319" s="13"/>
      <c r="E1319" s="16"/>
    </row>
    <row r="1320" spans="2:5" x14ac:dyDescent="0.2">
      <c r="B1320" s="11"/>
      <c r="C1320" s="12"/>
      <c r="D1320" s="13"/>
      <c r="E1320" s="16"/>
    </row>
    <row r="1321" spans="2:5" x14ac:dyDescent="0.2">
      <c r="B1321" s="11"/>
      <c r="C1321" s="12"/>
      <c r="D1321" s="13"/>
      <c r="E1321" s="16"/>
    </row>
    <row r="1322" spans="2:5" x14ac:dyDescent="0.2">
      <c r="B1322" s="11"/>
      <c r="C1322" s="12"/>
      <c r="D1322" s="13"/>
      <c r="E1322" s="16"/>
    </row>
    <row r="1323" spans="2:5" x14ac:dyDescent="0.2">
      <c r="B1323" s="11"/>
      <c r="C1323" s="12"/>
      <c r="D1323" s="13"/>
      <c r="E1323" s="16"/>
    </row>
    <row r="1324" spans="2:5" x14ac:dyDescent="0.2">
      <c r="B1324" s="11"/>
      <c r="C1324" s="12"/>
      <c r="D1324" s="13"/>
      <c r="E1324" s="16"/>
    </row>
    <row r="1325" spans="2:5" x14ac:dyDescent="0.2">
      <c r="B1325" s="11"/>
      <c r="C1325" s="12"/>
      <c r="D1325" s="13"/>
      <c r="E1325" s="16"/>
    </row>
    <row r="1326" spans="2:5" x14ac:dyDescent="0.2">
      <c r="B1326" s="11"/>
      <c r="C1326" s="12"/>
      <c r="D1326" s="13"/>
      <c r="E1326" s="16"/>
    </row>
    <row r="1327" spans="2:5" x14ac:dyDescent="0.2">
      <c r="B1327" s="11"/>
      <c r="C1327" s="12"/>
      <c r="D1327" s="13"/>
      <c r="E1327" s="16"/>
    </row>
    <row r="1328" spans="2:5" x14ac:dyDescent="0.2">
      <c r="B1328" s="11"/>
      <c r="C1328" s="12"/>
      <c r="D1328" s="13"/>
      <c r="E1328" s="16"/>
    </row>
    <row r="1329" spans="2:5" x14ac:dyDescent="0.2">
      <c r="B1329" s="11"/>
      <c r="C1329" s="12"/>
      <c r="D1329" s="13"/>
      <c r="E1329" s="16"/>
    </row>
    <row r="1330" spans="2:5" x14ac:dyDescent="0.2">
      <c r="B1330" s="11"/>
      <c r="C1330" s="12"/>
      <c r="D1330" s="13"/>
      <c r="E1330" s="16"/>
    </row>
    <row r="1331" spans="2:5" x14ac:dyDescent="0.2">
      <c r="B1331" s="11"/>
      <c r="C1331" s="12"/>
      <c r="D1331" s="13"/>
      <c r="E1331" s="16"/>
    </row>
    <row r="1332" spans="2:5" x14ac:dyDescent="0.2">
      <c r="B1332" s="11"/>
      <c r="C1332" s="12"/>
      <c r="D1332" s="13"/>
      <c r="E1332" s="16"/>
    </row>
    <row r="1333" spans="2:5" x14ac:dyDescent="0.2">
      <c r="B1333" s="11"/>
      <c r="C1333" s="12"/>
      <c r="D1333" s="13"/>
      <c r="E1333" s="16"/>
    </row>
    <row r="1334" spans="2:5" x14ac:dyDescent="0.2">
      <c r="B1334" s="11"/>
      <c r="C1334" s="12"/>
      <c r="D1334" s="13"/>
      <c r="E1334" s="16"/>
    </row>
    <row r="1335" spans="2:5" x14ac:dyDescent="0.2">
      <c r="B1335" s="11"/>
      <c r="C1335" s="12"/>
      <c r="D1335" s="13"/>
      <c r="E1335" s="16"/>
    </row>
    <row r="1336" spans="2:5" x14ac:dyDescent="0.2">
      <c r="B1336" s="11"/>
      <c r="C1336" s="12"/>
      <c r="D1336" s="13"/>
      <c r="E1336" s="16"/>
    </row>
    <row r="1337" spans="2:5" x14ac:dyDescent="0.2">
      <c r="B1337" s="11"/>
      <c r="C1337" s="12"/>
      <c r="D1337" s="13"/>
      <c r="E1337" s="16"/>
    </row>
    <row r="1338" spans="2:5" x14ac:dyDescent="0.2">
      <c r="B1338" s="11"/>
      <c r="C1338" s="12"/>
      <c r="D1338" s="13"/>
      <c r="E1338" s="16"/>
    </row>
    <row r="1339" spans="2:5" x14ac:dyDescent="0.2">
      <c r="B1339" s="11"/>
      <c r="C1339" s="12"/>
      <c r="D1339" s="13"/>
      <c r="E1339" s="16"/>
    </row>
    <row r="1340" spans="2:5" x14ac:dyDescent="0.2">
      <c r="B1340" s="11"/>
      <c r="C1340" s="12"/>
      <c r="D1340" s="13"/>
      <c r="E1340" s="16"/>
    </row>
    <row r="1341" spans="2:5" x14ac:dyDescent="0.2">
      <c r="B1341" s="11"/>
      <c r="C1341" s="12"/>
      <c r="D1341" s="13"/>
      <c r="E1341" s="16"/>
    </row>
    <row r="1342" spans="2:5" x14ac:dyDescent="0.2">
      <c r="B1342" s="11"/>
      <c r="C1342" s="12"/>
      <c r="D1342" s="13"/>
      <c r="E1342" s="16"/>
    </row>
    <row r="1343" spans="2:5" x14ac:dyDescent="0.2">
      <c r="B1343" s="11"/>
      <c r="C1343" s="12"/>
      <c r="D1343" s="13"/>
      <c r="E1343" s="16"/>
    </row>
    <row r="1344" spans="2:5" x14ac:dyDescent="0.2">
      <c r="B1344" s="11"/>
      <c r="C1344" s="12"/>
      <c r="D1344" s="13"/>
      <c r="E1344" s="16"/>
    </row>
    <row r="1345" spans="2:5" x14ac:dyDescent="0.2">
      <c r="B1345" s="11"/>
      <c r="C1345" s="12"/>
      <c r="D1345" s="13"/>
      <c r="E1345" s="16"/>
    </row>
    <row r="1346" spans="2:5" x14ac:dyDescent="0.2">
      <c r="B1346" s="11"/>
      <c r="C1346" s="12"/>
      <c r="D1346" s="13"/>
      <c r="E1346" s="16"/>
    </row>
    <row r="1347" spans="2:5" x14ac:dyDescent="0.2">
      <c r="B1347" s="11"/>
      <c r="C1347" s="12"/>
      <c r="D1347" s="13"/>
      <c r="E1347" s="16"/>
    </row>
    <row r="1348" spans="2:5" x14ac:dyDescent="0.2">
      <c r="B1348" s="11"/>
      <c r="C1348" s="12"/>
      <c r="D1348" s="13"/>
      <c r="E1348" s="16"/>
    </row>
    <row r="1349" spans="2:5" x14ac:dyDescent="0.2">
      <c r="B1349" s="11"/>
      <c r="C1349" s="12"/>
      <c r="D1349" s="13"/>
      <c r="E1349" s="16"/>
    </row>
    <row r="1350" spans="2:5" x14ac:dyDescent="0.2">
      <c r="B1350" s="11"/>
      <c r="C1350" s="12"/>
      <c r="D1350" s="13"/>
      <c r="E1350" s="16"/>
    </row>
    <row r="1351" spans="2:5" x14ac:dyDescent="0.2">
      <c r="B1351" s="11"/>
      <c r="C1351" s="12"/>
      <c r="D1351" s="13"/>
      <c r="E1351" s="16"/>
    </row>
    <row r="1352" spans="2:5" x14ac:dyDescent="0.2">
      <c r="B1352" s="11"/>
      <c r="C1352" s="12"/>
      <c r="D1352" s="13"/>
      <c r="E1352" s="16"/>
    </row>
    <row r="1353" spans="2:5" x14ac:dyDescent="0.2">
      <c r="B1353" s="11"/>
      <c r="C1353" s="12"/>
      <c r="D1353" s="13"/>
      <c r="E1353" s="16"/>
    </row>
    <row r="1354" spans="2:5" x14ac:dyDescent="0.2">
      <c r="B1354" s="11"/>
      <c r="C1354" s="12"/>
      <c r="D1354" s="13"/>
      <c r="E1354" s="16"/>
    </row>
    <row r="1355" spans="2:5" x14ac:dyDescent="0.2">
      <c r="B1355" s="11"/>
      <c r="C1355" s="12"/>
      <c r="D1355" s="13"/>
      <c r="E1355" s="16"/>
    </row>
    <row r="1356" spans="2:5" x14ac:dyDescent="0.2">
      <c r="B1356" s="11"/>
      <c r="C1356" s="12"/>
      <c r="D1356" s="13"/>
      <c r="E1356" s="16"/>
    </row>
    <row r="1357" spans="2:5" x14ac:dyDescent="0.2">
      <c r="B1357" s="11"/>
      <c r="C1357" s="12"/>
      <c r="D1357" s="13"/>
      <c r="E1357" s="16"/>
    </row>
    <row r="1358" spans="2:5" x14ac:dyDescent="0.2">
      <c r="B1358" s="11"/>
      <c r="C1358" s="12"/>
      <c r="D1358" s="13"/>
      <c r="E1358" s="16"/>
    </row>
    <row r="1359" spans="2:5" x14ac:dyDescent="0.2">
      <c r="B1359" s="11"/>
      <c r="C1359" s="12"/>
      <c r="D1359" s="13"/>
      <c r="E1359" s="16"/>
    </row>
    <row r="1360" spans="2:5" x14ac:dyDescent="0.2">
      <c r="B1360" s="11"/>
      <c r="C1360" s="12"/>
      <c r="D1360" s="13"/>
      <c r="E1360" s="16"/>
    </row>
    <row r="1361" spans="2:5" x14ac:dyDescent="0.2">
      <c r="B1361" s="11"/>
      <c r="C1361" s="12"/>
      <c r="D1361" s="13"/>
      <c r="E1361" s="16"/>
    </row>
    <row r="1362" spans="2:5" x14ac:dyDescent="0.2">
      <c r="B1362" s="11"/>
      <c r="C1362" s="12"/>
      <c r="D1362" s="13"/>
      <c r="E1362" s="16"/>
    </row>
    <row r="1363" spans="2:5" x14ac:dyDescent="0.2">
      <c r="B1363" s="11"/>
      <c r="C1363" s="12"/>
      <c r="D1363" s="13"/>
      <c r="E1363" s="16"/>
    </row>
    <row r="1364" spans="2:5" x14ac:dyDescent="0.2">
      <c r="B1364" s="11"/>
      <c r="C1364" s="12"/>
      <c r="D1364" s="13"/>
      <c r="E1364" s="16"/>
    </row>
    <row r="1365" spans="2:5" x14ac:dyDescent="0.2">
      <c r="B1365" s="11"/>
      <c r="C1365" s="12"/>
      <c r="D1365" s="13"/>
      <c r="E1365" s="16"/>
    </row>
    <row r="1366" spans="2:5" x14ac:dyDescent="0.2">
      <c r="B1366" s="11"/>
      <c r="C1366" s="12"/>
      <c r="D1366" s="13"/>
      <c r="E1366" s="16"/>
    </row>
    <row r="1367" spans="2:5" x14ac:dyDescent="0.2">
      <c r="B1367" s="11"/>
      <c r="C1367" s="12"/>
      <c r="D1367" s="13"/>
      <c r="E1367" s="16"/>
    </row>
    <row r="1368" spans="2:5" x14ac:dyDescent="0.2">
      <c r="B1368" s="11"/>
      <c r="C1368" s="12"/>
      <c r="D1368" s="13"/>
      <c r="E1368" s="16"/>
    </row>
    <row r="1369" spans="2:5" x14ac:dyDescent="0.2">
      <c r="B1369" s="11"/>
      <c r="C1369" s="12"/>
      <c r="D1369" s="13"/>
      <c r="E1369" s="16"/>
    </row>
    <row r="1370" spans="2:5" x14ac:dyDescent="0.2">
      <c r="B1370" s="11"/>
      <c r="C1370" s="12"/>
      <c r="D1370" s="13"/>
      <c r="E1370" s="16"/>
    </row>
    <row r="1371" spans="2:5" x14ac:dyDescent="0.2">
      <c r="B1371" s="11"/>
      <c r="C1371" s="12"/>
      <c r="D1371" s="13"/>
      <c r="E1371" s="16"/>
    </row>
    <row r="1372" spans="2:5" x14ac:dyDescent="0.2">
      <c r="B1372" s="11"/>
      <c r="C1372" s="12"/>
      <c r="D1372" s="13"/>
      <c r="E1372" s="16"/>
    </row>
    <row r="1373" spans="2:5" x14ac:dyDescent="0.2">
      <c r="B1373" s="11"/>
      <c r="C1373" s="12"/>
      <c r="D1373" s="13"/>
      <c r="E1373" s="16"/>
    </row>
    <row r="1374" spans="2:5" x14ac:dyDescent="0.2">
      <c r="B1374" s="11"/>
      <c r="C1374" s="12"/>
      <c r="D1374" s="13"/>
      <c r="E1374" s="16"/>
    </row>
    <row r="1375" spans="2:5" x14ac:dyDescent="0.2">
      <c r="B1375" s="11"/>
      <c r="C1375" s="12"/>
      <c r="D1375" s="13"/>
      <c r="E1375" s="16"/>
    </row>
    <row r="1376" spans="2:5" x14ac:dyDescent="0.2">
      <c r="B1376" s="11"/>
      <c r="C1376" s="12"/>
      <c r="D1376" s="13"/>
      <c r="E1376" s="16"/>
    </row>
    <row r="1377" spans="2:5" x14ac:dyDescent="0.2">
      <c r="B1377" s="11"/>
      <c r="C1377" s="12"/>
      <c r="D1377" s="13"/>
      <c r="E1377" s="16"/>
    </row>
    <row r="1378" spans="2:5" x14ac:dyDescent="0.2">
      <c r="B1378" s="11"/>
      <c r="C1378" s="12"/>
      <c r="D1378" s="13"/>
      <c r="E1378" s="16"/>
    </row>
    <row r="1379" spans="2:5" x14ac:dyDescent="0.2">
      <c r="B1379" s="11"/>
      <c r="C1379" s="12"/>
      <c r="D1379" s="13"/>
      <c r="E1379" s="16"/>
    </row>
    <row r="1380" spans="2:5" x14ac:dyDescent="0.2">
      <c r="B1380" s="11"/>
      <c r="C1380" s="12"/>
      <c r="D1380" s="13"/>
      <c r="E1380" s="16"/>
    </row>
    <row r="1381" spans="2:5" x14ac:dyDescent="0.2">
      <c r="B1381" s="11"/>
      <c r="C1381" s="12"/>
      <c r="D1381" s="13"/>
      <c r="E1381" s="16"/>
    </row>
    <row r="1382" spans="2:5" x14ac:dyDescent="0.2">
      <c r="B1382" s="11"/>
      <c r="C1382" s="12"/>
      <c r="D1382" s="13"/>
      <c r="E1382" s="16"/>
    </row>
    <row r="1383" spans="2:5" x14ac:dyDescent="0.2">
      <c r="B1383" s="11"/>
      <c r="C1383" s="12"/>
      <c r="D1383" s="13"/>
      <c r="E1383" s="16"/>
    </row>
    <row r="1384" spans="2:5" x14ac:dyDescent="0.2">
      <c r="B1384" s="11"/>
      <c r="C1384" s="12"/>
      <c r="D1384" s="13"/>
      <c r="E1384" s="16"/>
    </row>
    <row r="1385" spans="2:5" x14ac:dyDescent="0.2">
      <c r="B1385" s="11"/>
      <c r="C1385" s="12"/>
      <c r="D1385" s="13"/>
      <c r="E1385" s="16"/>
    </row>
    <row r="1386" spans="2:5" x14ac:dyDescent="0.2">
      <c r="B1386" s="11"/>
      <c r="C1386" s="12"/>
      <c r="D1386" s="13"/>
      <c r="E1386" s="16"/>
    </row>
    <row r="1387" spans="2:5" x14ac:dyDescent="0.2">
      <c r="B1387" s="11"/>
      <c r="C1387" s="12"/>
      <c r="D1387" s="13"/>
      <c r="E1387" s="16"/>
    </row>
    <row r="1388" spans="2:5" x14ac:dyDescent="0.2">
      <c r="B1388" s="11"/>
      <c r="C1388" s="12"/>
      <c r="D1388" s="13"/>
      <c r="E1388" s="16"/>
    </row>
    <row r="1389" spans="2:5" x14ac:dyDescent="0.2">
      <c r="B1389" s="11"/>
      <c r="C1389" s="12"/>
      <c r="D1389" s="13"/>
      <c r="E1389" s="16"/>
    </row>
    <row r="1390" spans="2:5" x14ac:dyDescent="0.2">
      <c r="B1390" s="11"/>
      <c r="C1390" s="12"/>
      <c r="D1390" s="13"/>
      <c r="E1390" s="16"/>
    </row>
    <row r="1391" spans="2:5" x14ac:dyDescent="0.2">
      <c r="B1391" s="11"/>
      <c r="C1391" s="12"/>
      <c r="D1391" s="13"/>
      <c r="E1391" s="16"/>
    </row>
    <row r="1392" spans="2:5" x14ac:dyDescent="0.2">
      <c r="B1392" s="11"/>
      <c r="C1392" s="12"/>
      <c r="D1392" s="13"/>
      <c r="E1392" s="16"/>
    </row>
    <row r="1393" spans="2:5" x14ac:dyDescent="0.2">
      <c r="B1393" s="11"/>
      <c r="C1393" s="12"/>
      <c r="D1393" s="13"/>
      <c r="E1393" s="16"/>
    </row>
    <row r="1394" spans="2:5" x14ac:dyDescent="0.2">
      <c r="B1394" s="11"/>
      <c r="C1394" s="12"/>
      <c r="D1394" s="13"/>
      <c r="E1394" s="16"/>
    </row>
    <row r="1395" spans="2:5" x14ac:dyDescent="0.2">
      <c r="B1395" s="11"/>
      <c r="C1395" s="12"/>
      <c r="D1395" s="13"/>
      <c r="E1395" s="16"/>
    </row>
    <row r="1396" spans="2:5" x14ac:dyDescent="0.2">
      <c r="B1396" s="11"/>
      <c r="C1396" s="12"/>
      <c r="D1396" s="13"/>
      <c r="E1396" s="16"/>
    </row>
    <row r="1397" spans="2:5" x14ac:dyDescent="0.2">
      <c r="B1397" s="11"/>
      <c r="C1397" s="12"/>
      <c r="D1397" s="13"/>
      <c r="E1397" s="16"/>
    </row>
    <row r="1398" spans="2:5" x14ac:dyDescent="0.2">
      <c r="B1398" s="11"/>
      <c r="C1398" s="12"/>
      <c r="D1398" s="13"/>
      <c r="E1398" s="16"/>
    </row>
    <row r="1399" spans="2:5" x14ac:dyDescent="0.2">
      <c r="B1399" s="11"/>
      <c r="C1399" s="12"/>
      <c r="D1399" s="13"/>
      <c r="E1399" s="16"/>
    </row>
    <row r="1400" spans="2:5" x14ac:dyDescent="0.2">
      <c r="B1400" s="11"/>
      <c r="C1400" s="12"/>
      <c r="D1400" s="13"/>
      <c r="E1400" s="16"/>
    </row>
    <row r="1401" spans="2:5" x14ac:dyDescent="0.2">
      <c r="B1401" s="11"/>
      <c r="C1401" s="12"/>
      <c r="D1401" s="13"/>
      <c r="E1401" s="16"/>
    </row>
    <row r="1402" spans="2:5" x14ac:dyDescent="0.2">
      <c r="B1402" s="11"/>
      <c r="C1402" s="12"/>
      <c r="D1402" s="13"/>
      <c r="E1402" s="16"/>
    </row>
    <row r="1403" spans="2:5" x14ac:dyDescent="0.2">
      <c r="B1403" s="11"/>
      <c r="C1403" s="12"/>
      <c r="D1403" s="13"/>
      <c r="E1403" s="16"/>
    </row>
    <row r="1404" spans="2:5" x14ac:dyDescent="0.2">
      <c r="B1404" s="11"/>
      <c r="C1404" s="12"/>
      <c r="D1404" s="13"/>
      <c r="E1404" s="16"/>
    </row>
    <row r="1405" spans="2:5" x14ac:dyDescent="0.2">
      <c r="B1405" s="11"/>
      <c r="C1405" s="12"/>
      <c r="D1405" s="13"/>
      <c r="E1405" s="16"/>
    </row>
    <row r="1406" spans="2:5" x14ac:dyDescent="0.2">
      <c r="B1406" s="11"/>
      <c r="C1406" s="12"/>
      <c r="D1406" s="13"/>
      <c r="E1406" s="16"/>
    </row>
    <row r="1407" spans="2:5" x14ac:dyDescent="0.2">
      <c r="B1407" s="11"/>
      <c r="C1407" s="12"/>
      <c r="D1407" s="13"/>
      <c r="E1407" s="16"/>
    </row>
    <row r="1408" spans="2:5" x14ac:dyDescent="0.2">
      <c r="B1408" s="11"/>
      <c r="C1408" s="12"/>
      <c r="D1408" s="13"/>
      <c r="E1408" s="16"/>
    </row>
    <row r="1409" spans="2:5" x14ac:dyDescent="0.2">
      <c r="B1409" s="11"/>
      <c r="C1409" s="12"/>
      <c r="D1409" s="13"/>
      <c r="E1409" s="16"/>
    </row>
    <row r="1410" spans="2:5" x14ac:dyDescent="0.2">
      <c r="B1410" s="11"/>
      <c r="C1410" s="12"/>
      <c r="D1410" s="13"/>
      <c r="E1410" s="16"/>
    </row>
    <row r="1411" spans="2:5" x14ac:dyDescent="0.2">
      <c r="B1411" s="11"/>
      <c r="C1411" s="12"/>
      <c r="D1411" s="13"/>
      <c r="E1411" s="16"/>
    </row>
    <row r="1412" spans="2:5" x14ac:dyDescent="0.2">
      <c r="B1412" s="11"/>
      <c r="C1412" s="12"/>
      <c r="D1412" s="13"/>
      <c r="E1412" s="16"/>
    </row>
    <row r="1413" spans="2:5" x14ac:dyDescent="0.2">
      <c r="B1413" s="11"/>
      <c r="C1413" s="12"/>
      <c r="D1413" s="13"/>
      <c r="E1413" s="16"/>
    </row>
    <row r="1414" spans="2:5" x14ac:dyDescent="0.2">
      <c r="B1414" s="11"/>
      <c r="C1414" s="12"/>
      <c r="D1414" s="13"/>
      <c r="E1414" s="16"/>
    </row>
    <row r="1415" spans="2:5" x14ac:dyDescent="0.2">
      <c r="B1415" s="11"/>
      <c r="C1415" s="12"/>
      <c r="D1415" s="13"/>
      <c r="E1415" s="16"/>
    </row>
    <row r="1416" spans="2:5" x14ac:dyDescent="0.2">
      <c r="B1416" s="11"/>
      <c r="C1416" s="12"/>
      <c r="D1416" s="13"/>
      <c r="E1416" s="16"/>
    </row>
    <row r="1417" spans="2:5" x14ac:dyDescent="0.2">
      <c r="B1417" s="11"/>
      <c r="C1417" s="12"/>
      <c r="D1417" s="13"/>
      <c r="E1417" s="16"/>
    </row>
    <row r="1418" spans="2:5" x14ac:dyDescent="0.2">
      <c r="B1418" s="11"/>
      <c r="C1418" s="12"/>
      <c r="D1418" s="13"/>
      <c r="E1418" s="16"/>
    </row>
    <row r="1419" spans="2:5" x14ac:dyDescent="0.2">
      <c r="B1419" s="11"/>
      <c r="C1419" s="12"/>
      <c r="D1419" s="13"/>
      <c r="E1419" s="16"/>
    </row>
    <row r="1420" spans="2:5" x14ac:dyDescent="0.2">
      <c r="B1420" s="11"/>
      <c r="C1420" s="12"/>
      <c r="D1420" s="13"/>
      <c r="E1420" s="16"/>
    </row>
    <row r="1421" spans="2:5" x14ac:dyDescent="0.2">
      <c r="B1421" s="11"/>
      <c r="C1421" s="12"/>
      <c r="D1421" s="13"/>
      <c r="E1421" s="16"/>
    </row>
    <row r="1422" spans="2:5" x14ac:dyDescent="0.2">
      <c r="B1422" s="11"/>
      <c r="C1422" s="12"/>
      <c r="D1422" s="13"/>
      <c r="E1422" s="16"/>
    </row>
    <row r="1423" spans="2:5" x14ac:dyDescent="0.2">
      <c r="B1423" s="11"/>
      <c r="C1423" s="12"/>
      <c r="D1423" s="13"/>
      <c r="E1423" s="16"/>
    </row>
    <row r="1424" spans="2:5" x14ac:dyDescent="0.2">
      <c r="B1424" s="11"/>
      <c r="C1424" s="12"/>
      <c r="D1424" s="13"/>
      <c r="E1424" s="16"/>
    </row>
    <row r="1425" spans="2:5" x14ac:dyDescent="0.2">
      <c r="B1425" s="11"/>
      <c r="C1425" s="12"/>
      <c r="D1425" s="13"/>
      <c r="E1425" s="16"/>
    </row>
    <row r="1426" spans="2:5" x14ac:dyDescent="0.2">
      <c r="B1426" s="11"/>
      <c r="C1426" s="12"/>
      <c r="D1426" s="13"/>
      <c r="E1426" s="16"/>
    </row>
    <row r="1427" spans="2:5" x14ac:dyDescent="0.2">
      <c r="B1427" s="11"/>
      <c r="C1427" s="12"/>
      <c r="D1427" s="13"/>
      <c r="E1427" s="16"/>
    </row>
    <row r="1428" spans="2:5" x14ac:dyDescent="0.2">
      <c r="B1428" s="11"/>
      <c r="C1428" s="12"/>
      <c r="D1428" s="13"/>
      <c r="E1428" s="16"/>
    </row>
    <row r="1429" spans="2:5" x14ac:dyDescent="0.2">
      <c r="B1429" s="11"/>
      <c r="C1429" s="12"/>
      <c r="D1429" s="13"/>
      <c r="E1429" s="16"/>
    </row>
    <row r="1430" spans="2:5" x14ac:dyDescent="0.2">
      <c r="B1430" s="11"/>
      <c r="C1430" s="12"/>
      <c r="D1430" s="13"/>
      <c r="E1430" s="16"/>
    </row>
    <row r="1431" spans="2:5" x14ac:dyDescent="0.2">
      <c r="B1431" s="11"/>
      <c r="C1431" s="12"/>
      <c r="D1431" s="13"/>
      <c r="E1431" s="16"/>
    </row>
    <row r="1432" spans="2:5" x14ac:dyDescent="0.2">
      <c r="B1432" s="11"/>
      <c r="C1432" s="12"/>
      <c r="D1432" s="13"/>
      <c r="E1432" s="16"/>
    </row>
    <row r="1433" spans="2:5" x14ac:dyDescent="0.2">
      <c r="B1433" s="11"/>
      <c r="C1433" s="12"/>
      <c r="D1433" s="13"/>
      <c r="E1433" s="16"/>
    </row>
    <row r="1434" spans="2:5" x14ac:dyDescent="0.2">
      <c r="B1434" s="11"/>
      <c r="C1434" s="12"/>
      <c r="D1434" s="13"/>
      <c r="E1434" s="16"/>
    </row>
    <row r="1435" spans="2:5" x14ac:dyDescent="0.2">
      <c r="B1435" s="11"/>
      <c r="C1435" s="12"/>
      <c r="D1435" s="13"/>
      <c r="E1435" s="16"/>
    </row>
    <row r="1436" spans="2:5" x14ac:dyDescent="0.2">
      <c r="B1436" s="11"/>
      <c r="C1436" s="12"/>
      <c r="D1436" s="13"/>
      <c r="E1436" s="16"/>
    </row>
    <row r="1437" spans="2:5" x14ac:dyDescent="0.2">
      <c r="B1437" s="11"/>
      <c r="C1437" s="12"/>
      <c r="D1437" s="13"/>
      <c r="E1437" s="16"/>
    </row>
    <row r="1438" spans="2:5" x14ac:dyDescent="0.2">
      <c r="B1438" s="11"/>
      <c r="C1438" s="12"/>
      <c r="D1438" s="13"/>
      <c r="E1438" s="16"/>
    </row>
    <row r="1439" spans="2:5" x14ac:dyDescent="0.2">
      <c r="B1439" s="11"/>
      <c r="C1439" s="12"/>
      <c r="D1439" s="13"/>
      <c r="E1439" s="16"/>
    </row>
    <row r="1440" spans="2:5" x14ac:dyDescent="0.2">
      <c r="B1440" s="11"/>
      <c r="C1440" s="12"/>
      <c r="D1440" s="13"/>
      <c r="E1440" s="16"/>
    </row>
    <row r="1441" spans="2:5" x14ac:dyDescent="0.2">
      <c r="B1441" s="11"/>
      <c r="C1441" s="12"/>
      <c r="D1441" s="13"/>
      <c r="E1441" s="16"/>
    </row>
    <row r="1442" spans="2:5" x14ac:dyDescent="0.2">
      <c r="B1442" s="11"/>
      <c r="C1442" s="12"/>
      <c r="D1442" s="13"/>
      <c r="E1442" s="16"/>
    </row>
    <row r="1443" spans="2:5" x14ac:dyDescent="0.2">
      <c r="B1443" s="11"/>
      <c r="C1443" s="12"/>
      <c r="D1443" s="13"/>
      <c r="E1443" s="16"/>
    </row>
    <row r="1444" spans="2:5" x14ac:dyDescent="0.2">
      <c r="B1444" s="11"/>
      <c r="C1444" s="12"/>
      <c r="D1444" s="13"/>
      <c r="E1444" s="16"/>
    </row>
    <row r="1445" spans="2:5" x14ac:dyDescent="0.2">
      <c r="B1445" s="11"/>
      <c r="C1445" s="12"/>
      <c r="D1445" s="13"/>
      <c r="E1445" s="16"/>
    </row>
    <row r="1446" spans="2:5" x14ac:dyDescent="0.2">
      <c r="B1446" s="11"/>
      <c r="C1446" s="12"/>
      <c r="D1446" s="13"/>
      <c r="E1446" s="16"/>
    </row>
    <row r="1447" spans="2:5" x14ac:dyDescent="0.2">
      <c r="B1447" s="11"/>
      <c r="C1447" s="12"/>
      <c r="D1447" s="13"/>
      <c r="E1447" s="16"/>
    </row>
    <row r="1448" spans="2:5" x14ac:dyDescent="0.2">
      <c r="B1448" s="11"/>
      <c r="C1448" s="12"/>
      <c r="D1448" s="13"/>
      <c r="E1448" s="16"/>
    </row>
    <row r="1449" spans="2:5" x14ac:dyDescent="0.2">
      <c r="B1449" s="11"/>
      <c r="C1449" s="12"/>
      <c r="D1449" s="13"/>
      <c r="E1449" s="16"/>
    </row>
    <row r="1450" spans="2:5" x14ac:dyDescent="0.2">
      <c r="B1450" s="11"/>
      <c r="C1450" s="12"/>
      <c r="D1450" s="13"/>
      <c r="E1450" s="16"/>
    </row>
    <row r="1451" spans="2:5" x14ac:dyDescent="0.2">
      <c r="B1451" s="11"/>
      <c r="C1451" s="12"/>
      <c r="D1451" s="13"/>
      <c r="E1451" s="16"/>
    </row>
    <row r="1452" spans="2:5" x14ac:dyDescent="0.2">
      <c r="B1452" s="11"/>
      <c r="C1452" s="12"/>
      <c r="D1452" s="13"/>
      <c r="E1452" s="16"/>
    </row>
    <row r="1453" spans="2:5" x14ac:dyDescent="0.2">
      <c r="B1453" s="11"/>
      <c r="C1453" s="12"/>
      <c r="D1453" s="13"/>
      <c r="E1453" s="16"/>
    </row>
    <row r="1454" spans="2:5" x14ac:dyDescent="0.2">
      <c r="B1454" s="11"/>
      <c r="C1454" s="12"/>
      <c r="D1454" s="13"/>
      <c r="E1454" s="16"/>
    </row>
    <row r="1455" spans="2:5" x14ac:dyDescent="0.2">
      <c r="B1455" s="11"/>
      <c r="C1455" s="12"/>
      <c r="D1455" s="13"/>
      <c r="E1455" s="16"/>
    </row>
    <row r="1456" spans="2:5" x14ac:dyDescent="0.2">
      <c r="B1456" s="11"/>
      <c r="C1456" s="12"/>
      <c r="D1456" s="13"/>
      <c r="E1456" s="16"/>
    </row>
    <row r="1457" spans="2:5" x14ac:dyDescent="0.2">
      <c r="B1457" s="11"/>
      <c r="C1457" s="12"/>
      <c r="D1457" s="13"/>
      <c r="E1457" s="16"/>
    </row>
    <row r="1458" spans="2:5" x14ac:dyDescent="0.2">
      <c r="B1458" s="11"/>
      <c r="C1458" s="12"/>
      <c r="D1458" s="13"/>
      <c r="E1458" s="16"/>
    </row>
    <row r="1459" spans="2:5" x14ac:dyDescent="0.2">
      <c r="B1459" s="11"/>
      <c r="C1459" s="12"/>
      <c r="D1459" s="13"/>
      <c r="E1459" s="16"/>
    </row>
    <row r="1460" spans="2:5" x14ac:dyDescent="0.2">
      <c r="B1460" s="11"/>
      <c r="C1460" s="12"/>
      <c r="D1460" s="13"/>
      <c r="E1460" s="16"/>
    </row>
    <row r="1461" spans="2:5" x14ac:dyDescent="0.2">
      <c r="B1461" s="11"/>
      <c r="C1461" s="12"/>
      <c r="D1461" s="13"/>
      <c r="E1461" s="16"/>
    </row>
    <row r="1462" spans="2:5" x14ac:dyDescent="0.2">
      <c r="B1462" s="11"/>
      <c r="C1462" s="12"/>
      <c r="D1462" s="13"/>
      <c r="E1462" s="16"/>
    </row>
    <row r="1463" spans="2:5" x14ac:dyDescent="0.2">
      <c r="B1463" s="11"/>
      <c r="C1463" s="12"/>
      <c r="D1463" s="13"/>
      <c r="E1463" s="16"/>
    </row>
    <row r="1464" spans="2:5" x14ac:dyDescent="0.2">
      <c r="B1464" s="11"/>
      <c r="C1464" s="12"/>
      <c r="D1464" s="13"/>
      <c r="E1464" s="16"/>
    </row>
    <row r="1465" spans="2:5" x14ac:dyDescent="0.2">
      <c r="B1465" s="11"/>
      <c r="C1465" s="12"/>
      <c r="D1465" s="13"/>
      <c r="E1465" s="16"/>
    </row>
    <row r="1466" spans="2:5" x14ac:dyDescent="0.2">
      <c r="B1466" s="11"/>
      <c r="C1466" s="12"/>
      <c r="D1466" s="13"/>
      <c r="E1466" s="16"/>
    </row>
    <row r="1467" spans="2:5" x14ac:dyDescent="0.2">
      <c r="B1467" s="11"/>
      <c r="C1467" s="12"/>
      <c r="D1467" s="13"/>
      <c r="E1467" s="16"/>
    </row>
    <row r="1468" spans="2:5" x14ac:dyDescent="0.2">
      <c r="B1468" s="11"/>
      <c r="C1468" s="12"/>
      <c r="D1468" s="13"/>
      <c r="E1468" s="16"/>
    </row>
    <row r="1469" spans="2:5" x14ac:dyDescent="0.2">
      <c r="B1469" s="11"/>
      <c r="C1469" s="12"/>
      <c r="D1469" s="13"/>
      <c r="E1469" s="16"/>
    </row>
    <row r="1470" spans="2:5" x14ac:dyDescent="0.2">
      <c r="B1470" s="11"/>
      <c r="C1470" s="12"/>
      <c r="D1470" s="13"/>
      <c r="E1470" s="16"/>
    </row>
    <row r="1471" spans="2:5" x14ac:dyDescent="0.2">
      <c r="B1471" s="11"/>
      <c r="C1471" s="12"/>
      <c r="D1471" s="13"/>
      <c r="E1471" s="16"/>
    </row>
    <row r="1472" spans="2:5" x14ac:dyDescent="0.2">
      <c r="B1472" s="11"/>
      <c r="C1472" s="12"/>
      <c r="D1472" s="13"/>
      <c r="E1472" s="16"/>
    </row>
    <row r="1473" spans="2:5" x14ac:dyDescent="0.2">
      <c r="B1473" s="11"/>
      <c r="C1473" s="12"/>
      <c r="D1473" s="13"/>
      <c r="E1473" s="16"/>
    </row>
    <row r="1474" spans="2:5" x14ac:dyDescent="0.2">
      <c r="B1474" s="11"/>
      <c r="C1474" s="12"/>
      <c r="D1474" s="13"/>
      <c r="E1474" s="16"/>
    </row>
    <row r="1475" spans="2:5" x14ac:dyDescent="0.2">
      <c r="B1475" s="11"/>
      <c r="C1475" s="12"/>
      <c r="D1475" s="13"/>
      <c r="E1475" s="16"/>
    </row>
    <row r="1476" spans="2:5" x14ac:dyDescent="0.2">
      <c r="B1476" s="11"/>
      <c r="C1476" s="12"/>
      <c r="D1476" s="13"/>
      <c r="E1476" s="16"/>
    </row>
    <row r="1477" spans="2:5" x14ac:dyDescent="0.2">
      <c r="B1477" s="11"/>
      <c r="C1477" s="12"/>
      <c r="D1477" s="13"/>
      <c r="E1477" s="16"/>
    </row>
    <row r="1478" spans="2:5" x14ac:dyDescent="0.2">
      <c r="B1478" s="11"/>
      <c r="C1478" s="12"/>
      <c r="D1478" s="13"/>
      <c r="E1478" s="16"/>
    </row>
    <row r="1479" spans="2:5" x14ac:dyDescent="0.2">
      <c r="B1479" s="11"/>
      <c r="C1479" s="12"/>
      <c r="D1479" s="13"/>
      <c r="E1479" s="16"/>
    </row>
    <row r="1480" spans="2:5" x14ac:dyDescent="0.2">
      <c r="B1480" s="11"/>
      <c r="C1480" s="12"/>
      <c r="D1480" s="13"/>
      <c r="E1480" s="16"/>
    </row>
    <row r="1481" spans="2:5" x14ac:dyDescent="0.2">
      <c r="B1481" s="11"/>
      <c r="C1481" s="12"/>
      <c r="D1481" s="13"/>
      <c r="E1481" s="16"/>
    </row>
    <row r="1482" spans="2:5" x14ac:dyDescent="0.2">
      <c r="B1482" s="11"/>
      <c r="C1482" s="12"/>
      <c r="D1482" s="13"/>
      <c r="E1482" s="16"/>
    </row>
    <row r="1483" spans="2:5" x14ac:dyDescent="0.2">
      <c r="B1483" s="11"/>
      <c r="C1483" s="12"/>
      <c r="D1483" s="13"/>
      <c r="E1483" s="16"/>
    </row>
    <row r="1484" spans="2:5" x14ac:dyDescent="0.2">
      <c r="B1484" s="11"/>
      <c r="C1484" s="12"/>
      <c r="D1484" s="13"/>
      <c r="E1484" s="16"/>
    </row>
    <row r="1485" spans="2:5" x14ac:dyDescent="0.2">
      <c r="B1485" s="11"/>
      <c r="C1485" s="12"/>
      <c r="D1485" s="13"/>
      <c r="E1485" s="16"/>
    </row>
    <row r="1486" spans="2:5" x14ac:dyDescent="0.2">
      <c r="B1486" s="11"/>
      <c r="C1486" s="12"/>
      <c r="D1486" s="13"/>
      <c r="E1486" s="16"/>
    </row>
    <row r="1487" spans="2:5" x14ac:dyDescent="0.2">
      <c r="B1487" s="11"/>
      <c r="C1487" s="12"/>
      <c r="D1487" s="13"/>
      <c r="E1487" s="16"/>
    </row>
    <row r="1488" spans="2:5" x14ac:dyDescent="0.2">
      <c r="B1488" s="11"/>
      <c r="C1488" s="12"/>
      <c r="D1488" s="13"/>
      <c r="E1488" s="16"/>
    </row>
    <row r="1489" spans="2:5" x14ac:dyDescent="0.2">
      <c r="B1489" s="11"/>
      <c r="C1489" s="12"/>
      <c r="D1489" s="13"/>
      <c r="E1489" s="16"/>
    </row>
    <row r="1490" spans="2:5" x14ac:dyDescent="0.2">
      <c r="B1490" s="11"/>
      <c r="C1490" s="12"/>
      <c r="D1490" s="13"/>
      <c r="E1490" s="16"/>
    </row>
    <row r="1491" spans="2:5" x14ac:dyDescent="0.2">
      <c r="B1491" s="11"/>
      <c r="C1491" s="12"/>
      <c r="D1491" s="13"/>
      <c r="E1491" s="16"/>
    </row>
    <row r="1492" spans="2:5" x14ac:dyDescent="0.2">
      <c r="B1492" s="11"/>
      <c r="C1492" s="12"/>
      <c r="D1492" s="13"/>
      <c r="E1492" s="16"/>
    </row>
    <row r="1493" spans="2:5" x14ac:dyDescent="0.2">
      <c r="B1493" s="11"/>
      <c r="C1493" s="12"/>
      <c r="D1493" s="13"/>
      <c r="E1493" s="16"/>
    </row>
    <row r="1494" spans="2:5" x14ac:dyDescent="0.2">
      <c r="B1494" s="11"/>
      <c r="C1494" s="12"/>
      <c r="D1494" s="13"/>
      <c r="E1494" s="16"/>
    </row>
    <row r="1495" spans="2:5" x14ac:dyDescent="0.2">
      <c r="B1495" s="11"/>
      <c r="C1495" s="12"/>
      <c r="D1495" s="13"/>
      <c r="E1495" s="16"/>
    </row>
    <row r="1496" spans="2:5" x14ac:dyDescent="0.2">
      <c r="B1496" s="11"/>
      <c r="C1496" s="12"/>
      <c r="D1496" s="13"/>
      <c r="E1496" s="16"/>
    </row>
    <row r="1497" spans="2:5" x14ac:dyDescent="0.2">
      <c r="B1497" s="11"/>
      <c r="C1497" s="12"/>
      <c r="D1497" s="13"/>
      <c r="E1497" s="16"/>
    </row>
    <row r="1498" spans="2:5" x14ac:dyDescent="0.2">
      <c r="B1498" s="11"/>
      <c r="C1498" s="12"/>
      <c r="D1498" s="13"/>
      <c r="E1498" s="16"/>
    </row>
    <row r="1499" spans="2:5" x14ac:dyDescent="0.2">
      <c r="B1499" s="11"/>
      <c r="C1499" s="12"/>
      <c r="D1499" s="13"/>
      <c r="E1499" s="16"/>
    </row>
    <row r="1500" spans="2:5" x14ac:dyDescent="0.2">
      <c r="B1500" s="11"/>
      <c r="C1500" s="12"/>
      <c r="D1500" s="13"/>
      <c r="E1500" s="16"/>
    </row>
    <row r="1501" spans="2:5" x14ac:dyDescent="0.2">
      <c r="B1501" s="11"/>
      <c r="C1501" s="12"/>
      <c r="D1501" s="13"/>
      <c r="E1501" s="16"/>
    </row>
    <row r="1502" spans="2:5" x14ac:dyDescent="0.2">
      <c r="B1502" s="11"/>
      <c r="C1502" s="12"/>
      <c r="D1502" s="13"/>
      <c r="E1502" s="16"/>
    </row>
    <row r="1503" spans="2:5" x14ac:dyDescent="0.2">
      <c r="B1503" s="11"/>
      <c r="C1503" s="12"/>
      <c r="D1503" s="13"/>
      <c r="E1503" s="16"/>
    </row>
    <row r="1504" spans="2:5" x14ac:dyDescent="0.2">
      <c r="B1504" s="11"/>
      <c r="C1504" s="12"/>
      <c r="D1504" s="13"/>
      <c r="E1504" s="16"/>
    </row>
    <row r="1505" spans="2:5" x14ac:dyDescent="0.2">
      <c r="B1505" s="11"/>
      <c r="C1505" s="12"/>
      <c r="D1505" s="13"/>
      <c r="E1505" s="16"/>
    </row>
    <row r="1506" spans="2:5" x14ac:dyDescent="0.2">
      <c r="B1506" s="11"/>
      <c r="C1506" s="12"/>
      <c r="D1506" s="13"/>
      <c r="E1506" s="16"/>
    </row>
    <row r="1507" spans="2:5" x14ac:dyDescent="0.2">
      <c r="B1507" s="11"/>
      <c r="C1507" s="12"/>
      <c r="D1507" s="13"/>
      <c r="E1507" s="16"/>
    </row>
    <row r="1508" spans="2:5" x14ac:dyDescent="0.2">
      <c r="B1508" s="11"/>
      <c r="C1508" s="12"/>
      <c r="D1508" s="13"/>
      <c r="E1508" s="16"/>
    </row>
    <row r="1509" spans="2:5" x14ac:dyDescent="0.2">
      <c r="B1509" s="11"/>
      <c r="C1509" s="12"/>
      <c r="D1509" s="13"/>
      <c r="E1509" s="16"/>
    </row>
    <row r="1510" spans="2:5" x14ac:dyDescent="0.2">
      <c r="B1510" s="11"/>
      <c r="C1510" s="12"/>
      <c r="D1510" s="13"/>
      <c r="E1510" s="16"/>
    </row>
    <row r="1511" spans="2:5" x14ac:dyDescent="0.2">
      <c r="B1511" s="11"/>
      <c r="C1511" s="12"/>
      <c r="D1511" s="13"/>
      <c r="E1511" s="16"/>
    </row>
    <row r="1512" spans="2:5" x14ac:dyDescent="0.2">
      <c r="B1512" s="11"/>
      <c r="C1512" s="12"/>
      <c r="D1512" s="13"/>
      <c r="E1512" s="16"/>
    </row>
    <row r="1513" spans="2:5" x14ac:dyDescent="0.2">
      <c r="B1513" s="11"/>
      <c r="C1513" s="12"/>
      <c r="D1513" s="13"/>
      <c r="E1513" s="16"/>
    </row>
    <row r="1514" spans="2:5" x14ac:dyDescent="0.2">
      <c r="B1514" s="11"/>
      <c r="C1514" s="12"/>
      <c r="D1514" s="13"/>
      <c r="E1514" s="16"/>
    </row>
    <row r="1515" spans="2:5" x14ac:dyDescent="0.2">
      <c r="B1515" s="11"/>
      <c r="C1515" s="12"/>
      <c r="D1515" s="13"/>
      <c r="E1515" s="16"/>
    </row>
    <row r="1516" spans="2:5" x14ac:dyDescent="0.2">
      <c r="B1516" s="11"/>
      <c r="C1516" s="12"/>
      <c r="D1516" s="13"/>
      <c r="E1516" s="16"/>
    </row>
    <row r="1517" spans="2:5" x14ac:dyDescent="0.2">
      <c r="B1517" s="11"/>
      <c r="C1517" s="12"/>
      <c r="D1517" s="13"/>
      <c r="E1517" s="16"/>
    </row>
    <row r="1518" spans="2:5" x14ac:dyDescent="0.2">
      <c r="B1518" s="11"/>
      <c r="C1518" s="12"/>
      <c r="D1518" s="13"/>
      <c r="E1518" s="16"/>
    </row>
    <row r="1519" spans="2:5" x14ac:dyDescent="0.2">
      <c r="B1519" s="11"/>
      <c r="C1519" s="12"/>
      <c r="D1519" s="13"/>
      <c r="E1519" s="16"/>
    </row>
    <row r="1520" spans="2:5" x14ac:dyDescent="0.2">
      <c r="B1520" s="11"/>
      <c r="C1520" s="12"/>
      <c r="D1520" s="13"/>
      <c r="E1520" s="16"/>
    </row>
    <row r="1521" spans="2:5" x14ac:dyDescent="0.2">
      <c r="B1521" s="11"/>
      <c r="C1521" s="12"/>
      <c r="D1521" s="13"/>
      <c r="E1521" s="16"/>
    </row>
    <row r="1522" spans="2:5" x14ac:dyDescent="0.2">
      <c r="B1522" s="11"/>
      <c r="C1522" s="12"/>
      <c r="D1522" s="13"/>
      <c r="E1522" s="16"/>
    </row>
    <row r="1523" spans="2:5" x14ac:dyDescent="0.2">
      <c r="B1523" s="11"/>
      <c r="C1523" s="12"/>
      <c r="D1523" s="13"/>
      <c r="E1523" s="16"/>
    </row>
    <row r="1524" spans="2:5" x14ac:dyDescent="0.2">
      <c r="B1524" s="11"/>
      <c r="C1524" s="12"/>
      <c r="D1524" s="13"/>
      <c r="E1524" s="16"/>
    </row>
    <row r="1525" spans="2:5" x14ac:dyDescent="0.2">
      <c r="B1525" s="11"/>
      <c r="C1525" s="12"/>
      <c r="D1525" s="13"/>
      <c r="E1525" s="16"/>
    </row>
    <row r="1526" spans="2:5" x14ac:dyDescent="0.2">
      <c r="B1526" s="11"/>
      <c r="C1526" s="12"/>
      <c r="D1526" s="13"/>
      <c r="E1526" s="16"/>
    </row>
    <row r="1527" spans="2:5" x14ac:dyDescent="0.2">
      <c r="B1527" s="11"/>
      <c r="C1527" s="12"/>
      <c r="D1527" s="13"/>
      <c r="E1527" s="16"/>
    </row>
    <row r="1528" spans="2:5" x14ac:dyDescent="0.2">
      <c r="B1528" s="11"/>
      <c r="C1528" s="12"/>
      <c r="D1528" s="13"/>
      <c r="E1528" s="16"/>
    </row>
    <row r="1529" spans="2:5" x14ac:dyDescent="0.2">
      <c r="B1529" s="11"/>
      <c r="C1529" s="12"/>
      <c r="D1529" s="13"/>
      <c r="E1529" s="16"/>
    </row>
    <row r="1530" spans="2:5" x14ac:dyDescent="0.2">
      <c r="B1530" s="11"/>
      <c r="C1530" s="12"/>
      <c r="D1530" s="13"/>
      <c r="E1530" s="16"/>
    </row>
    <row r="1531" spans="2:5" x14ac:dyDescent="0.2">
      <c r="B1531" s="11"/>
      <c r="C1531" s="12"/>
      <c r="D1531" s="13"/>
      <c r="E1531" s="16"/>
    </row>
    <row r="1532" spans="2:5" x14ac:dyDescent="0.2">
      <c r="B1532" s="11"/>
      <c r="C1532" s="12"/>
      <c r="D1532" s="13"/>
      <c r="E1532" s="16"/>
    </row>
    <row r="1533" spans="2:5" x14ac:dyDescent="0.2">
      <c r="B1533" s="11"/>
      <c r="C1533" s="12"/>
      <c r="D1533" s="13"/>
      <c r="E1533" s="16"/>
    </row>
    <row r="1534" spans="2:5" x14ac:dyDescent="0.2">
      <c r="B1534" s="11"/>
      <c r="C1534" s="12"/>
      <c r="D1534" s="13"/>
      <c r="E1534" s="16"/>
    </row>
    <row r="1535" spans="2:5" x14ac:dyDescent="0.2">
      <c r="B1535" s="11"/>
      <c r="C1535" s="12"/>
      <c r="D1535" s="13"/>
      <c r="E1535" s="16"/>
    </row>
    <row r="1536" spans="2:5" x14ac:dyDescent="0.2">
      <c r="B1536" s="11"/>
      <c r="C1536" s="12"/>
      <c r="D1536" s="13"/>
      <c r="E1536" s="16"/>
    </row>
    <row r="1537" spans="2:5" x14ac:dyDescent="0.2">
      <c r="B1537" s="11"/>
      <c r="C1537" s="12"/>
      <c r="D1537" s="13"/>
      <c r="E1537" s="16"/>
    </row>
    <row r="1538" spans="2:5" x14ac:dyDescent="0.2">
      <c r="B1538" s="11"/>
      <c r="C1538" s="12"/>
      <c r="D1538" s="13"/>
      <c r="E1538" s="16"/>
    </row>
    <row r="1539" spans="2:5" x14ac:dyDescent="0.2">
      <c r="B1539" s="11"/>
      <c r="C1539" s="12"/>
      <c r="D1539" s="13"/>
      <c r="E1539" s="16"/>
    </row>
    <row r="1540" spans="2:5" x14ac:dyDescent="0.2">
      <c r="B1540" s="11"/>
      <c r="C1540" s="12"/>
      <c r="D1540" s="13"/>
      <c r="E1540" s="16"/>
    </row>
    <row r="1541" spans="2:5" x14ac:dyDescent="0.2">
      <c r="B1541" s="11"/>
      <c r="C1541" s="12"/>
      <c r="D1541" s="13"/>
      <c r="E1541" s="16"/>
    </row>
    <row r="1542" spans="2:5" x14ac:dyDescent="0.2">
      <c r="B1542" s="11"/>
      <c r="C1542" s="12"/>
      <c r="D1542" s="13"/>
      <c r="E1542" s="16"/>
    </row>
    <row r="1543" spans="2:5" x14ac:dyDescent="0.2">
      <c r="B1543" s="11"/>
      <c r="C1543" s="12"/>
      <c r="D1543" s="13"/>
      <c r="E1543" s="16"/>
    </row>
    <row r="1544" spans="2:5" x14ac:dyDescent="0.2">
      <c r="B1544" s="11"/>
      <c r="C1544" s="12"/>
      <c r="D1544" s="13"/>
      <c r="E1544" s="16"/>
    </row>
    <row r="1545" spans="2:5" x14ac:dyDescent="0.2">
      <c r="B1545" s="11"/>
      <c r="C1545" s="12"/>
      <c r="D1545" s="13"/>
      <c r="E1545" s="16"/>
    </row>
    <row r="1546" spans="2:5" x14ac:dyDescent="0.2">
      <c r="B1546" s="11"/>
      <c r="C1546" s="12"/>
      <c r="D1546" s="13"/>
      <c r="E1546" s="16"/>
    </row>
    <row r="1547" spans="2:5" x14ac:dyDescent="0.2">
      <c r="B1547" s="11"/>
      <c r="C1547" s="12"/>
      <c r="D1547" s="13"/>
      <c r="E1547" s="16"/>
    </row>
    <row r="1548" spans="2:5" x14ac:dyDescent="0.2">
      <c r="B1548" s="11"/>
      <c r="C1548" s="12"/>
      <c r="D1548" s="13"/>
      <c r="E1548" s="16"/>
    </row>
    <row r="1549" spans="2:5" x14ac:dyDescent="0.2">
      <c r="B1549" s="11"/>
      <c r="C1549" s="12"/>
      <c r="D1549" s="13"/>
      <c r="E1549" s="16"/>
    </row>
    <row r="1550" spans="2:5" x14ac:dyDescent="0.2">
      <c r="B1550" s="11"/>
      <c r="C1550" s="12"/>
      <c r="D1550" s="13"/>
      <c r="E1550" s="16"/>
    </row>
    <row r="1551" spans="2:5" x14ac:dyDescent="0.2">
      <c r="B1551" s="11"/>
      <c r="C1551" s="12"/>
      <c r="D1551" s="13"/>
      <c r="E1551" s="16"/>
    </row>
    <row r="1552" spans="2:5" x14ac:dyDescent="0.2">
      <c r="B1552" s="11"/>
      <c r="C1552" s="12"/>
      <c r="D1552" s="13"/>
      <c r="E1552" s="16"/>
    </row>
    <row r="1553" spans="2:5" x14ac:dyDescent="0.2">
      <c r="B1553" s="11"/>
      <c r="C1553" s="12"/>
      <c r="D1553" s="13"/>
      <c r="E1553" s="16"/>
    </row>
    <row r="1554" spans="2:5" x14ac:dyDescent="0.2">
      <c r="B1554" s="11"/>
      <c r="C1554" s="12"/>
      <c r="D1554" s="13"/>
      <c r="E1554" s="16"/>
    </row>
    <row r="1555" spans="2:5" x14ac:dyDescent="0.2">
      <c r="B1555" s="11"/>
      <c r="C1555" s="12"/>
      <c r="D1555" s="13"/>
      <c r="E1555" s="16"/>
    </row>
    <row r="1556" spans="2:5" x14ac:dyDescent="0.2">
      <c r="B1556" s="11"/>
      <c r="C1556" s="12"/>
      <c r="D1556" s="13"/>
      <c r="E1556" s="16"/>
    </row>
    <row r="1557" spans="2:5" x14ac:dyDescent="0.2">
      <c r="B1557" s="11"/>
      <c r="C1557" s="12"/>
      <c r="D1557" s="13"/>
      <c r="E1557" s="16"/>
    </row>
    <row r="1558" spans="2:5" x14ac:dyDescent="0.2">
      <c r="B1558" s="11"/>
      <c r="C1558" s="12"/>
      <c r="D1558" s="13"/>
      <c r="E1558" s="16"/>
    </row>
    <row r="1559" spans="2:5" x14ac:dyDescent="0.2">
      <c r="B1559" s="11"/>
      <c r="C1559" s="12"/>
      <c r="D1559" s="13"/>
      <c r="E1559" s="16"/>
    </row>
    <row r="1560" spans="2:5" x14ac:dyDescent="0.2">
      <c r="B1560" s="11"/>
      <c r="C1560" s="12"/>
      <c r="D1560" s="13"/>
      <c r="E1560" s="16"/>
    </row>
    <row r="1561" spans="2:5" x14ac:dyDescent="0.2">
      <c r="B1561" s="11"/>
      <c r="C1561" s="12"/>
      <c r="D1561" s="13"/>
      <c r="E1561" s="16"/>
    </row>
    <row r="1562" spans="2:5" x14ac:dyDescent="0.2">
      <c r="B1562" s="11"/>
      <c r="C1562" s="12"/>
      <c r="D1562" s="13"/>
      <c r="E1562" s="16"/>
    </row>
    <row r="1563" spans="2:5" x14ac:dyDescent="0.2">
      <c r="B1563" s="11"/>
      <c r="C1563" s="12"/>
      <c r="D1563" s="13"/>
      <c r="E1563" s="16"/>
    </row>
    <row r="1564" spans="2:5" x14ac:dyDescent="0.2">
      <c r="B1564" s="11"/>
      <c r="C1564" s="12"/>
      <c r="D1564" s="13"/>
      <c r="E1564" s="16"/>
    </row>
    <row r="1565" spans="2:5" x14ac:dyDescent="0.2">
      <c r="B1565" s="11"/>
      <c r="C1565" s="12"/>
      <c r="D1565" s="13"/>
      <c r="E1565" s="16"/>
    </row>
    <row r="1566" spans="2:5" x14ac:dyDescent="0.2">
      <c r="B1566" s="11"/>
      <c r="C1566" s="12"/>
      <c r="D1566" s="13"/>
      <c r="E1566" s="16"/>
    </row>
    <row r="1567" spans="2:5" x14ac:dyDescent="0.2">
      <c r="B1567" s="11"/>
      <c r="C1567" s="12"/>
      <c r="D1567" s="13"/>
      <c r="E1567" s="16"/>
    </row>
    <row r="1568" spans="2:5" x14ac:dyDescent="0.2">
      <c r="B1568" s="11"/>
      <c r="C1568" s="12"/>
      <c r="D1568" s="13"/>
      <c r="E1568" s="16"/>
    </row>
    <row r="1569" spans="2:5" x14ac:dyDescent="0.2">
      <c r="B1569" s="11"/>
      <c r="C1569" s="12"/>
      <c r="D1569" s="13"/>
      <c r="E1569" s="16"/>
    </row>
    <row r="1570" spans="2:5" x14ac:dyDescent="0.2">
      <c r="B1570" s="11"/>
      <c r="C1570" s="12"/>
      <c r="D1570" s="13"/>
      <c r="E1570" s="16"/>
    </row>
    <row r="1571" spans="2:5" x14ac:dyDescent="0.2">
      <c r="B1571" s="11"/>
      <c r="C1571" s="12"/>
      <c r="D1571" s="13"/>
      <c r="E1571" s="16"/>
    </row>
    <row r="1572" spans="2:5" x14ac:dyDescent="0.2">
      <c r="B1572" s="11"/>
      <c r="C1572" s="12"/>
      <c r="D1572" s="13"/>
      <c r="E1572" s="16"/>
    </row>
    <row r="1573" spans="2:5" x14ac:dyDescent="0.2">
      <c r="B1573" s="11"/>
      <c r="C1573" s="12"/>
      <c r="D1573" s="13"/>
      <c r="E1573" s="16"/>
    </row>
    <row r="1574" spans="2:5" x14ac:dyDescent="0.2">
      <c r="B1574" s="11"/>
      <c r="C1574" s="12"/>
      <c r="D1574" s="13"/>
      <c r="E1574" s="16"/>
    </row>
    <row r="1575" spans="2:5" x14ac:dyDescent="0.2">
      <c r="B1575" s="11"/>
      <c r="C1575" s="12"/>
      <c r="D1575" s="13"/>
      <c r="E1575" s="16"/>
    </row>
    <row r="1576" spans="2:5" x14ac:dyDescent="0.2">
      <c r="B1576" s="11"/>
      <c r="C1576" s="12"/>
      <c r="D1576" s="13"/>
      <c r="E1576" s="16"/>
    </row>
    <row r="1577" spans="2:5" x14ac:dyDescent="0.2">
      <c r="B1577" s="11"/>
      <c r="C1577" s="12"/>
      <c r="D1577" s="13"/>
      <c r="E1577" s="16"/>
    </row>
    <row r="1578" spans="2:5" x14ac:dyDescent="0.2">
      <c r="B1578" s="11"/>
      <c r="C1578" s="12"/>
      <c r="D1578" s="13"/>
      <c r="E1578" s="16"/>
    </row>
    <row r="1579" spans="2:5" x14ac:dyDescent="0.2">
      <c r="B1579" s="11"/>
      <c r="C1579" s="12"/>
      <c r="D1579" s="13"/>
      <c r="E1579" s="16"/>
    </row>
    <row r="1580" spans="2:5" x14ac:dyDescent="0.2">
      <c r="B1580" s="11"/>
      <c r="C1580" s="12"/>
      <c r="D1580" s="13"/>
      <c r="E1580" s="16"/>
    </row>
    <row r="1581" spans="2:5" x14ac:dyDescent="0.2">
      <c r="B1581" s="11"/>
      <c r="C1581" s="12"/>
      <c r="D1581" s="13"/>
      <c r="E1581" s="16"/>
    </row>
    <row r="1582" spans="2:5" x14ac:dyDescent="0.2">
      <c r="B1582" s="11"/>
      <c r="C1582" s="12"/>
      <c r="D1582" s="13"/>
      <c r="E1582" s="16"/>
    </row>
    <row r="1583" spans="2:5" x14ac:dyDescent="0.2">
      <c r="B1583" s="11"/>
      <c r="C1583" s="12"/>
      <c r="D1583" s="13"/>
      <c r="E1583" s="16"/>
    </row>
    <row r="1584" spans="2:5" x14ac:dyDescent="0.2">
      <c r="B1584" s="11"/>
      <c r="C1584" s="12"/>
      <c r="D1584" s="13"/>
      <c r="E1584" s="16"/>
    </row>
    <row r="1585" spans="2:5" x14ac:dyDescent="0.2">
      <c r="B1585" s="11"/>
      <c r="C1585" s="12"/>
      <c r="D1585" s="13"/>
      <c r="E1585" s="16"/>
    </row>
    <row r="1586" spans="2:5" x14ac:dyDescent="0.2">
      <c r="B1586" s="11"/>
      <c r="C1586" s="12"/>
      <c r="D1586" s="13"/>
      <c r="E1586" s="16"/>
    </row>
    <row r="1587" spans="2:5" x14ac:dyDescent="0.2">
      <c r="B1587" s="11"/>
      <c r="C1587" s="12"/>
      <c r="D1587" s="13"/>
      <c r="E1587" s="16"/>
    </row>
    <row r="1588" spans="2:5" x14ac:dyDescent="0.2">
      <c r="B1588" s="11"/>
      <c r="C1588" s="12"/>
      <c r="D1588" s="13"/>
      <c r="E1588" s="16"/>
    </row>
    <row r="1589" spans="2:5" x14ac:dyDescent="0.2">
      <c r="B1589" s="11"/>
      <c r="C1589" s="12"/>
      <c r="D1589" s="13"/>
      <c r="E1589" s="16"/>
    </row>
    <row r="1590" spans="2:5" x14ac:dyDescent="0.2">
      <c r="B1590" s="11"/>
      <c r="C1590" s="12"/>
      <c r="D1590" s="13"/>
      <c r="E1590" s="16"/>
    </row>
    <row r="1591" spans="2:5" x14ac:dyDescent="0.2">
      <c r="B1591" s="11"/>
      <c r="C1591" s="12"/>
      <c r="D1591" s="13"/>
      <c r="E1591" s="16"/>
    </row>
    <row r="1592" spans="2:5" x14ac:dyDescent="0.2">
      <c r="B1592" s="11"/>
      <c r="C1592" s="12"/>
      <c r="D1592" s="13"/>
      <c r="E1592" s="16"/>
    </row>
    <row r="1593" spans="2:5" x14ac:dyDescent="0.2">
      <c r="B1593" s="11"/>
      <c r="C1593" s="12"/>
      <c r="D1593" s="13"/>
      <c r="E1593" s="16"/>
    </row>
    <row r="1594" spans="2:5" x14ac:dyDescent="0.2">
      <c r="B1594" s="11"/>
      <c r="C1594" s="12"/>
      <c r="D1594" s="13"/>
      <c r="E1594" s="16"/>
    </row>
    <row r="1595" spans="2:5" x14ac:dyDescent="0.2">
      <c r="B1595" s="11"/>
      <c r="C1595" s="12"/>
      <c r="D1595" s="13"/>
      <c r="E1595" s="16"/>
    </row>
    <row r="1596" spans="2:5" x14ac:dyDescent="0.2">
      <c r="B1596" s="11"/>
      <c r="C1596" s="12"/>
      <c r="D1596" s="13"/>
      <c r="E1596" s="16"/>
    </row>
    <row r="1597" spans="2:5" x14ac:dyDescent="0.2">
      <c r="B1597" s="11"/>
      <c r="C1597" s="12"/>
      <c r="D1597" s="13"/>
      <c r="E1597" s="16"/>
    </row>
    <row r="1598" spans="2:5" x14ac:dyDescent="0.2">
      <c r="B1598" s="11"/>
      <c r="C1598" s="12"/>
      <c r="D1598" s="13"/>
      <c r="E1598" s="16"/>
    </row>
    <row r="1599" spans="2:5" x14ac:dyDescent="0.2">
      <c r="B1599" s="11"/>
      <c r="C1599" s="12"/>
      <c r="D1599" s="13"/>
      <c r="E1599" s="16"/>
    </row>
    <row r="1600" spans="2:5" x14ac:dyDescent="0.2">
      <c r="B1600" s="11"/>
      <c r="C1600" s="12"/>
      <c r="D1600" s="13"/>
      <c r="E1600" s="16"/>
    </row>
    <row r="1601" spans="2:5" x14ac:dyDescent="0.2">
      <c r="B1601" s="11"/>
      <c r="C1601" s="12"/>
      <c r="D1601" s="13"/>
      <c r="E1601" s="16"/>
    </row>
    <row r="1602" spans="2:5" x14ac:dyDescent="0.2">
      <c r="B1602" s="11"/>
      <c r="C1602" s="12"/>
      <c r="D1602" s="13"/>
      <c r="E1602" s="16"/>
    </row>
    <row r="1603" spans="2:5" x14ac:dyDescent="0.2">
      <c r="B1603" s="11"/>
      <c r="C1603" s="12"/>
      <c r="D1603" s="13"/>
      <c r="E1603" s="16"/>
    </row>
    <row r="1604" spans="2:5" x14ac:dyDescent="0.2">
      <c r="B1604" s="11"/>
      <c r="C1604" s="12"/>
      <c r="D1604" s="13"/>
      <c r="E1604" s="16"/>
    </row>
    <row r="1605" spans="2:5" x14ac:dyDescent="0.2">
      <c r="B1605" s="11"/>
      <c r="C1605" s="12"/>
      <c r="D1605" s="13"/>
      <c r="E1605" s="16"/>
    </row>
    <row r="1606" spans="2:5" x14ac:dyDescent="0.2">
      <c r="B1606" s="11"/>
      <c r="C1606" s="12"/>
      <c r="D1606" s="13"/>
      <c r="E1606" s="16"/>
    </row>
    <row r="1607" spans="2:5" x14ac:dyDescent="0.2">
      <c r="B1607" s="11"/>
      <c r="C1607" s="12"/>
      <c r="D1607" s="13"/>
      <c r="E1607" s="16"/>
    </row>
    <row r="1608" spans="2:5" x14ac:dyDescent="0.2">
      <c r="B1608" s="11"/>
      <c r="C1608" s="12"/>
      <c r="D1608" s="13"/>
      <c r="E1608" s="16"/>
    </row>
    <row r="1609" spans="2:5" x14ac:dyDescent="0.2">
      <c r="B1609" s="11"/>
      <c r="C1609" s="12"/>
      <c r="D1609" s="13"/>
      <c r="E1609" s="16"/>
    </row>
    <row r="1610" spans="2:5" x14ac:dyDescent="0.2">
      <c r="B1610" s="11"/>
      <c r="C1610" s="12"/>
      <c r="D1610" s="13"/>
      <c r="E1610" s="16"/>
    </row>
    <row r="1611" spans="2:5" x14ac:dyDescent="0.2">
      <c r="B1611" s="11"/>
      <c r="C1611" s="12"/>
      <c r="D1611" s="13"/>
      <c r="E1611" s="16"/>
    </row>
    <row r="1612" spans="2:5" x14ac:dyDescent="0.2">
      <c r="B1612" s="11"/>
      <c r="C1612" s="12"/>
      <c r="D1612" s="13"/>
      <c r="E1612" s="16"/>
    </row>
    <row r="1613" spans="2:5" x14ac:dyDescent="0.2">
      <c r="B1613" s="11"/>
      <c r="C1613" s="12"/>
      <c r="D1613" s="13"/>
      <c r="E1613" s="16"/>
    </row>
    <row r="1614" spans="2:5" x14ac:dyDescent="0.2">
      <c r="B1614" s="11"/>
      <c r="C1614" s="12"/>
      <c r="D1614" s="13"/>
      <c r="E1614" s="16"/>
    </row>
    <row r="1615" spans="2:5" x14ac:dyDescent="0.2">
      <c r="B1615" s="11"/>
      <c r="C1615" s="12"/>
      <c r="D1615" s="13"/>
      <c r="E1615" s="16"/>
    </row>
    <row r="1616" spans="2:5" x14ac:dyDescent="0.2">
      <c r="B1616" s="11"/>
      <c r="C1616" s="12"/>
      <c r="D1616" s="13"/>
      <c r="E1616" s="16"/>
    </row>
    <row r="1617" spans="2:5" x14ac:dyDescent="0.2">
      <c r="B1617" s="11"/>
      <c r="C1617" s="12"/>
      <c r="D1617" s="13"/>
      <c r="E1617" s="16"/>
    </row>
    <row r="1618" spans="2:5" x14ac:dyDescent="0.2">
      <c r="B1618" s="11"/>
      <c r="C1618" s="12"/>
      <c r="D1618" s="13"/>
      <c r="E1618" s="16"/>
    </row>
    <row r="1619" spans="2:5" x14ac:dyDescent="0.2">
      <c r="B1619" s="11"/>
      <c r="C1619" s="12"/>
      <c r="D1619" s="13"/>
      <c r="E1619" s="16"/>
    </row>
    <row r="1620" spans="2:5" x14ac:dyDescent="0.2">
      <c r="B1620" s="11"/>
      <c r="C1620" s="12"/>
      <c r="D1620" s="13"/>
      <c r="E1620" s="16"/>
    </row>
    <row r="1621" spans="2:5" x14ac:dyDescent="0.2">
      <c r="B1621" s="11"/>
      <c r="C1621" s="12"/>
      <c r="D1621" s="13"/>
      <c r="E1621" s="16"/>
    </row>
    <row r="1622" spans="2:5" x14ac:dyDescent="0.2">
      <c r="B1622" s="11"/>
      <c r="C1622" s="12"/>
      <c r="D1622" s="13"/>
      <c r="E1622" s="16"/>
    </row>
    <row r="1623" spans="2:5" x14ac:dyDescent="0.2">
      <c r="B1623" s="11"/>
      <c r="C1623" s="12"/>
      <c r="D1623" s="13"/>
      <c r="E1623" s="16"/>
    </row>
    <row r="1624" spans="2:5" x14ac:dyDescent="0.2">
      <c r="B1624" s="11"/>
      <c r="C1624" s="12"/>
      <c r="D1624" s="13"/>
      <c r="E1624" s="16"/>
    </row>
    <row r="1625" spans="2:5" x14ac:dyDescent="0.2">
      <c r="B1625" s="11"/>
      <c r="C1625" s="12"/>
      <c r="D1625" s="13"/>
      <c r="E1625" s="16"/>
    </row>
    <row r="1626" spans="2:5" x14ac:dyDescent="0.2">
      <c r="B1626" s="11"/>
      <c r="C1626" s="12"/>
      <c r="D1626" s="13"/>
      <c r="E1626" s="16"/>
    </row>
    <row r="1627" spans="2:5" x14ac:dyDescent="0.2">
      <c r="B1627" s="11"/>
      <c r="C1627" s="12"/>
      <c r="D1627" s="13"/>
      <c r="E1627" s="16"/>
    </row>
    <row r="1628" spans="2:5" x14ac:dyDescent="0.2">
      <c r="B1628" s="11"/>
      <c r="C1628" s="12"/>
      <c r="D1628" s="13"/>
      <c r="E1628" s="16"/>
    </row>
    <row r="1629" spans="2:5" x14ac:dyDescent="0.2">
      <c r="B1629" s="11"/>
      <c r="C1629" s="12"/>
      <c r="D1629" s="13"/>
      <c r="E1629" s="16"/>
    </row>
    <row r="1630" spans="2:5" x14ac:dyDescent="0.2">
      <c r="B1630" s="11"/>
      <c r="C1630" s="12"/>
      <c r="D1630" s="13"/>
      <c r="E1630" s="16"/>
    </row>
    <row r="1631" spans="2:5" x14ac:dyDescent="0.2">
      <c r="B1631" s="11"/>
      <c r="C1631" s="12"/>
      <c r="D1631" s="13"/>
      <c r="E1631" s="16"/>
    </row>
    <row r="1632" spans="2:5" x14ac:dyDescent="0.2">
      <c r="B1632" s="11"/>
      <c r="C1632" s="12"/>
      <c r="D1632" s="13"/>
      <c r="E1632" s="16"/>
    </row>
    <row r="1633" spans="2:5" x14ac:dyDescent="0.2">
      <c r="B1633" s="11"/>
      <c r="C1633" s="12"/>
      <c r="D1633" s="13"/>
      <c r="E1633" s="16"/>
    </row>
    <row r="1634" spans="2:5" x14ac:dyDescent="0.2">
      <c r="B1634" s="11"/>
      <c r="C1634" s="12"/>
      <c r="D1634" s="13"/>
      <c r="E1634" s="16"/>
    </row>
    <row r="1635" spans="2:5" x14ac:dyDescent="0.2">
      <c r="B1635" s="11"/>
      <c r="C1635" s="12"/>
      <c r="D1635" s="13"/>
      <c r="E1635" s="16"/>
    </row>
    <row r="1636" spans="2:5" x14ac:dyDescent="0.2">
      <c r="B1636" s="11"/>
      <c r="C1636" s="12"/>
      <c r="D1636" s="13"/>
      <c r="E1636" s="16"/>
    </row>
    <row r="1637" spans="2:5" x14ac:dyDescent="0.2">
      <c r="B1637" s="11"/>
      <c r="C1637" s="12"/>
      <c r="D1637" s="13"/>
      <c r="E1637" s="16"/>
    </row>
    <row r="1638" spans="2:5" x14ac:dyDescent="0.2">
      <c r="B1638" s="11"/>
      <c r="C1638" s="12"/>
      <c r="D1638" s="13"/>
      <c r="E1638" s="16"/>
    </row>
    <row r="1639" spans="2:5" x14ac:dyDescent="0.2">
      <c r="B1639" s="11"/>
      <c r="C1639" s="12"/>
      <c r="D1639" s="13"/>
      <c r="E1639" s="16"/>
    </row>
    <row r="1640" spans="2:5" x14ac:dyDescent="0.2">
      <c r="B1640" s="11"/>
      <c r="C1640" s="12"/>
      <c r="D1640" s="13"/>
      <c r="E1640" s="16"/>
    </row>
    <row r="1641" spans="2:5" x14ac:dyDescent="0.2">
      <c r="B1641" s="11"/>
      <c r="C1641" s="12"/>
      <c r="D1641" s="13"/>
      <c r="E1641" s="16"/>
    </row>
    <row r="1642" spans="2:5" x14ac:dyDescent="0.2">
      <c r="B1642" s="11"/>
      <c r="C1642" s="12"/>
      <c r="D1642" s="13"/>
      <c r="E1642" s="16"/>
    </row>
    <row r="1643" spans="2:5" x14ac:dyDescent="0.2">
      <c r="B1643" s="11"/>
      <c r="C1643" s="12"/>
      <c r="D1643" s="13"/>
      <c r="E1643" s="16"/>
    </row>
    <row r="1644" spans="2:5" x14ac:dyDescent="0.2">
      <c r="B1644" s="11"/>
      <c r="C1644" s="12"/>
      <c r="D1644" s="13"/>
      <c r="E1644" s="16"/>
    </row>
    <row r="1645" spans="2:5" x14ac:dyDescent="0.2">
      <c r="B1645" s="11"/>
      <c r="C1645" s="12"/>
      <c r="D1645" s="13"/>
      <c r="E1645" s="16"/>
    </row>
    <row r="1646" spans="2:5" x14ac:dyDescent="0.2">
      <c r="B1646" s="11"/>
      <c r="C1646" s="12"/>
      <c r="D1646" s="13"/>
      <c r="E1646" s="16"/>
    </row>
    <row r="1647" spans="2:5" x14ac:dyDescent="0.2">
      <c r="B1647" s="11"/>
      <c r="C1647" s="12"/>
      <c r="D1647" s="13"/>
      <c r="E1647" s="16"/>
    </row>
    <row r="1648" spans="2:5" x14ac:dyDescent="0.2">
      <c r="B1648" s="11"/>
      <c r="C1648" s="12"/>
      <c r="D1648" s="13"/>
      <c r="E1648" s="16"/>
    </row>
    <row r="1649" spans="2:5" x14ac:dyDescent="0.2">
      <c r="B1649" s="11"/>
      <c r="C1649" s="12"/>
      <c r="D1649" s="13"/>
      <c r="E1649" s="16"/>
    </row>
    <row r="1650" spans="2:5" x14ac:dyDescent="0.2">
      <c r="B1650" s="11"/>
      <c r="C1650" s="12"/>
      <c r="D1650" s="13"/>
      <c r="E1650" s="16"/>
    </row>
    <row r="1651" spans="2:5" x14ac:dyDescent="0.2">
      <c r="B1651" s="11"/>
      <c r="C1651" s="12"/>
      <c r="D1651" s="13"/>
      <c r="E1651" s="16"/>
    </row>
    <row r="1652" spans="2:5" x14ac:dyDescent="0.2">
      <c r="B1652" s="11"/>
      <c r="C1652" s="12"/>
      <c r="D1652" s="13"/>
      <c r="E1652" s="16"/>
    </row>
    <row r="1653" spans="2:5" x14ac:dyDescent="0.2">
      <c r="B1653" s="11"/>
      <c r="C1653" s="12"/>
      <c r="D1653" s="13"/>
      <c r="E1653" s="16"/>
    </row>
    <row r="1654" spans="2:5" x14ac:dyDescent="0.2">
      <c r="B1654" s="11"/>
      <c r="C1654" s="12"/>
      <c r="D1654" s="13"/>
      <c r="E1654" s="16"/>
    </row>
    <row r="1655" spans="2:5" x14ac:dyDescent="0.2">
      <c r="B1655" s="11"/>
      <c r="C1655" s="12"/>
      <c r="D1655" s="13"/>
      <c r="E1655" s="16"/>
    </row>
    <row r="1656" spans="2:5" x14ac:dyDescent="0.2">
      <c r="B1656" s="11"/>
      <c r="C1656" s="12"/>
      <c r="D1656" s="13"/>
      <c r="E1656" s="16"/>
    </row>
    <row r="1657" spans="2:5" x14ac:dyDescent="0.2">
      <c r="B1657" s="11"/>
      <c r="C1657" s="12"/>
      <c r="D1657" s="13"/>
      <c r="E1657" s="16"/>
    </row>
    <row r="1658" spans="2:5" x14ac:dyDescent="0.2">
      <c r="B1658" s="11"/>
      <c r="C1658" s="12"/>
      <c r="D1658" s="13"/>
      <c r="E1658" s="16"/>
    </row>
    <row r="1659" spans="2:5" x14ac:dyDescent="0.2">
      <c r="B1659" s="11"/>
      <c r="C1659" s="12"/>
      <c r="D1659" s="13"/>
      <c r="E1659" s="16"/>
    </row>
    <row r="1660" spans="2:5" x14ac:dyDescent="0.2">
      <c r="B1660" s="11"/>
      <c r="C1660" s="12"/>
      <c r="D1660" s="13"/>
      <c r="E1660" s="16"/>
    </row>
    <row r="1661" spans="2:5" x14ac:dyDescent="0.2">
      <c r="B1661" s="11"/>
      <c r="C1661" s="12"/>
      <c r="D1661" s="13"/>
      <c r="E1661" s="16"/>
    </row>
    <row r="1662" spans="2:5" x14ac:dyDescent="0.2">
      <c r="B1662" s="11"/>
      <c r="C1662" s="12"/>
      <c r="D1662" s="13"/>
      <c r="E1662" s="16"/>
    </row>
    <row r="1663" spans="2:5" x14ac:dyDescent="0.2">
      <c r="B1663" s="11"/>
      <c r="C1663" s="12"/>
      <c r="D1663" s="13"/>
      <c r="E1663" s="16"/>
    </row>
    <row r="1664" spans="2:5" x14ac:dyDescent="0.2">
      <c r="B1664" s="11"/>
      <c r="C1664" s="12"/>
      <c r="D1664" s="13"/>
      <c r="E1664" s="16"/>
    </row>
    <row r="1665" spans="2:5" x14ac:dyDescent="0.2">
      <c r="B1665" s="11"/>
      <c r="C1665" s="12"/>
      <c r="D1665" s="13"/>
      <c r="E1665" s="16"/>
    </row>
    <row r="1666" spans="2:5" x14ac:dyDescent="0.2">
      <c r="B1666" s="11"/>
      <c r="C1666" s="12"/>
      <c r="D1666" s="13"/>
      <c r="E1666" s="16"/>
    </row>
    <row r="1667" spans="2:5" x14ac:dyDescent="0.2">
      <c r="B1667" s="11"/>
      <c r="C1667" s="12"/>
      <c r="D1667" s="13"/>
      <c r="E1667" s="16"/>
    </row>
    <row r="1668" spans="2:5" x14ac:dyDescent="0.2">
      <c r="B1668" s="11"/>
      <c r="C1668" s="12"/>
      <c r="D1668" s="13"/>
      <c r="E1668" s="16"/>
    </row>
    <row r="1669" spans="2:5" x14ac:dyDescent="0.2">
      <c r="B1669" s="11"/>
      <c r="C1669" s="12"/>
      <c r="D1669" s="13"/>
      <c r="E1669" s="16"/>
    </row>
    <row r="1670" spans="2:5" x14ac:dyDescent="0.2">
      <c r="B1670" s="11"/>
      <c r="C1670" s="12"/>
      <c r="D1670" s="13"/>
      <c r="E1670" s="16"/>
    </row>
    <row r="1671" spans="2:5" x14ac:dyDescent="0.2">
      <c r="B1671" s="11"/>
      <c r="C1671" s="12"/>
      <c r="D1671" s="13"/>
      <c r="E1671" s="16"/>
    </row>
    <row r="1672" spans="2:5" x14ac:dyDescent="0.2">
      <c r="B1672" s="11"/>
      <c r="C1672" s="12"/>
      <c r="D1672" s="13"/>
      <c r="E1672" s="16"/>
    </row>
    <row r="1673" spans="2:5" x14ac:dyDescent="0.2">
      <c r="B1673" s="11"/>
      <c r="C1673" s="12"/>
      <c r="D1673" s="13"/>
      <c r="E1673" s="16"/>
    </row>
    <row r="1674" spans="2:5" x14ac:dyDescent="0.2">
      <c r="B1674" s="11"/>
      <c r="C1674" s="12"/>
      <c r="D1674" s="13"/>
      <c r="E1674" s="16"/>
    </row>
    <row r="1675" spans="2:5" x14ac:dyDescent="0.2">
      <c r="B1675" s="11"/>
      <c r="C1675" s="12"/>
      <c r="D1675" s="13"/>
      <c r="E1675" s="16"/>
    </row>
    <row r="1676" spans="2:5" x14ac:dyDescent="0.2">
      <c r="B1676" s="11"/>
      <c r="C1676" s="12"/>
      <c r="D1676" s="13"/>
      <c r="E1676" s="16"/>
    </row>
    <row r="1677" spans="2:5" x14ac:dyDescent="0.2">
      <c r="B1677" s="11"/>
      <c r="C1677" s="12"/>
      <c r="D1677" s="13"/>
      <c r="E1677" s="16"/>
    </row>
    <row r="1678" spans="2:5" x14ac:dyDescent="0.2">
      <c r="B1678" s="11"/>
      <c r="C1678" s="12"/>
      <c r="D1678" s="13"/>
      <c r="E1678" s="16"/>
    </row>
    <row r="1679" spans="2:5" x14ac:dyDescent="0.2">
      <c r="B1679" s="11"/>
      <c r="C1679" s="12"/>
      <c r="D1679" s="13"/>
      <c r="E1679" s="16"/>
    </row>
    <row r="1680" spans="2:5" x14ac:dyDescent="0.2">
      <c r="B1680" s="11"/>
      <c r="C1680" s="12"/>
      <c r="D1680" s="13"/>
      <c r="E1680" s="16"/>
    </row>
    <row r="1681" spans="2:5" x14ac:dyDescent="0.2">
      <c r="B1681" s="11"/>
      <c r="C1681" s="12"/>
      <c r="D1681" s="13"/>
      <c r="E1681" s="16"/>
    </row>
    <row r="1682" spans="2:5" x14ac:dyDescent="0.2">
      <c r="B1682" s="11"/>
      <c r="C1682" s="12"/>
      <c r="D1682" s="13"/>
      <c r="E1682" s="16"/>
    </row>
    <row r="1683" spans="2:5" x14ac:dyDescent="0.2">
      <c r="B1683" s="11"/>
      <c r="C1683" s="12"/>
      <c r="D1683" s="13"/>
      <c r="E1683" s="16"/>
    </row>
    <row r="1684" spans="2:5" x14ac:dyDescent="0.2">
      <c r="B1684" s="11"/>
      <c r="C1684" s="12"/>
      <c r="D1684" s="13"/>
      <c r="E1684" s="16"/>
    </row>
    <row r="1685" spans="2:5" x14ac:dyDescent="0.2">
      <c r="B1685" s="11"/>
      <c r="C1685" s="12"/>
      <c r="D1685" s="13"/>
      <c r="E1685" s="16"/>
    </row>
    <row r="1686" spans="2:5" x14ac:dyDescent="0.2">
      <c r="B1686" s="11"/>
      <c r="C1686" s="12"/>
      <c r="D1686" s="13"/>
      <c r="E1686" s="16"/>
    </row>
    <row r="1687" spans="2:5" x14ac:dyDescent="0.2">
      <c r="B1687" s="11"/>
      <c r="C1687" s="12"/>
      <c r="D1687" s="13"/>
      <c r="E1687" s="16"/>
    </row>
    <row r="1688" spans="2:5" x14ac:dyDescent="0.2">
      <c r="B1688" s="11"/>
      <c r="C1688" s="12"/>
      <c r="D1688" s="13"/>
      <c r="E1688" s="16"/>
    </row>
    <row r="1689" spans="2:5" x14ac:dyDescent="0.2">
      <c r="B1689" s="11"/>
      <c r="C1689" s="12"/>
      <c r="D1689" s="13"/>
      <c r="E1689" s="16"/>
    </row>
    <row r="1690" spans="2:5" x14ac:dyDescent="0.2">
      <c r="B1690" s="11"/>
      <c r="C1690" s="12"/>
      <c r="D1690" s="13"/>
      <c r="E1690" s="16"/>
    </row>
    <row r="1691" spans="2:5" x14ac:dyDescent="0.2">
      <c r="B1691" s="11"/>
      <c r="C1691" s="12"/>
      <c r="D1691" s="13"/>
      <c r="E1691" s="16"/>
    </row>
    <row r="1692" spans="2:5" x14ac:dyDescent="0.2">
      <c r="B1692" s="11"/>
      <c r="C1692" s="12"/>
      <c r="D1692" s="13"/>
      <c r="E1692" s="16"/>
    </row>
    <row r="1693" spans="2:5" x14ac:dyDescent="0.2">
      <c r="B1693" s="11"/>
      <c r="C1693" s="12"/>
      <c r="D1693" s="13"/>
      <c r="E1693" s="16"/>
    </row>
    <row r="1694" spans="2:5" x14ac:dyDescent="0.2">
      <c r="B1694" s="11"/>
      <c r="C1694" s="12"/>
      <c r="D1694" s="13"/>
      <c r="E1694" s="16"/>
    </row>
    <row r="1695" spans="2:5" x14ac:dyDescent="0.2">
      <c r="B1695" s="11"/>
      <c r="C1695" s="12"/>
      <c r="D1695" s="13"/>
      <c r="E1695" s="16"/>
    </row>
    <row r="1696" spans="2:5" x14ac:dyDescent="0.2">
      <c r="B1696" s="11"/>
      <c r="C1696" s="12"/>
      <c r="D1696" s="13"/>
      <c r="E1696" s="16"/>
    </row>
    <row r="1697" spans="2:5" x14ac:dyDescent="0.2">
      <c r="B1697" s="11"/>
      <c r="C1697" s="12"/>
      <c r="D1697" s="13"/>
      <c r="E1697" s="16"/>
    </row>
    <row r="1698" spans="2:5" x14ac:dyDescent="0.2">
      <c r="B1698" s="11"/>
      <c r="C1698" s="12"/>
      <c r="D1698" s="13"/>
      <c r="E1698" s="16"/>
    </row>
    <row r="1699" spans="2:5" x14ac:dyDescent="0.2">
      <c r="B1699" s="11"/>
      <c r="C1699" s="12"/>
      <c r="D1699" s="13"/>
      <c r="E1699" s="16"/>
    </row>
    <row r="1700" spans="2:5" x14ac:dyDescent="0.2">
      <c r="B1700" s="11"/>
      <c r="C1700" s="12"/>
      <c r="D1700" s="13"/>
      <c r="E1700" s="16"/>
    </row>
    <row r="1701" spans="2:5" x14ac:dyDescent="0.2">
      <c r="B1701" s="11"/>
      <c r="C1701" s="12"/>
      <c r="D1701" s="13"/>
      <c r="E1701" s="16"/>
    </row>
    <row r="1702" spans="2:5" x14ac:dyDescent="0.2">
      <c r="B1702" s="11"/>
      <c r="C1702" s="12"/>
      <c r="D1702" s="13"/>
      <c r="E1702" s="16"/>
    </row>
    <row r="1703" spans="2:5" x14ac:dyDescent="0.2">
      <c r="B1703" s="11"/>
      <c r="C1703" s="12"/>
      <c r="D1703" s="13"/>
      <c r="E1703" s="16"/>
    </row>
    <row r="1704" spans="2:5" x14ac:dyDescent="0.2">
      <c r="B1704" s="11"/>
      <c r="C1704" s="12"/>
      <c r="D1704" s="13"/>
      <c r="E1704" s="16"/>
    </row>
    <row r="1705" spans="2:5" x14ac:dyDescent="0.2">
      <c r="B1705" s="11"/>
      <c r="C1705" s="12"/>
      <c r="D1705" s="13"/>
      <c r="E1705" s="16"/>
    </row>
    <row r="1706" spans="2:5" x14ac:dyDescent="0.2">
      <c r="B1706" s="11"/>
      <c r="C1706" s="12"/>
      <c r="D1706" s="13"/>
      <c r="E1706" s="16"/>
    </row>
    <row r="1707" spans="2:5" x14ac:dyDescent="0.2">
      <c r="B1707" s="11"/>
      <c r="C1707" s="12"/>
      <c r="D1707" s="13"/>
      <c r="E1707" s="16"/>
    </row>
    <row r="1708" spans="2:5" x14ac:dyDescent="0.2">
      <c r="B1708" s="11"/>
      <c r="C1708" s="12"/>
      <c r="D1708" s="13"/>
      <c r="E1708" s="16"/>
    </row>
    <row r="1709" spans="2:5" x14ac:dyDescent="0.2">
      <c r="B1709" s="11"/>
      <c r="C1709" s="12"/>
      <c r="D1709" s="13"/>
      <c r="E1709" s="16"/>
    </row>
    <row r="1710" spans="2:5" x14ac:dyDescent="0.2">
      <c r="B1710" s="11"/>
      <c r="C1710" s="12"/>
      <c r="D1710" s="13"/>
      <c r="E1710" s="16"/>
    </row>
    <row r="1711" spans="2:5" x14ac:dyDescent="0.2">
      <c r="B1711" s="11"/>
      <c r="C1711" s="12"/>
      <c r="D1711" s="13"/>
      <c r="E1711" s="16"/>
    </row>
    <row r="1712" spans="2:5" x14ac:dyDescent="0.2">
      <c r="B1712" s="11"/>
      <c r="C1712" s="12"/>
      <c r="D1712" s="13"/>
      <c r="E1712" s="16"/>
    </row>
    <row r="1713" spans="2:5" x14ac:dyDescent="0.2">
      <c r="B1713" s="11"/>
      <c r="C1713" s="12"/>
      <c r="D1713" s="13"/>
      <c r="E1713" s="16"/>
    </row>
    <row r="1714" spans="2:5" x14ac:dyDescent="0.2">
      <c r="B1714" s="11"/>
      <c r="C1714" s="12"/>
      <c r="D1714" s="13"/>
      <c r="E1714" s="16"/>
    </row>
    <row r="1715" spans="2:5" x14ac:dyDescent="0.2">
      <c r="B1715" s="11"/>
      <c r="C1715" s="12"/>
      <c r="D1715" s="13"/>
      <c r="E1715" s="16"/>
    </row>
    <row r="1716" spans="2:5" x14ac:dyDescent="0.2">
      <c r="B1716" s="11"/>
      <c r="C1716" s="12"/>
      <c r="D1716" s="13"/>
      <c r="E1716" s="16"/>
    </row>
    <row r="1717" spans="2:5" x14ac:dyDescent="0.2">
      <c r="B1717" s="11"/>
      <c r="C1717" s="12"/>
      <c r="D1717" s="13"/>
      <c r="E1717" s="16"/>
    </row>
    <row r="1718" spans="2:5" x14ac:dyDescent="0.2">
      <c r="B1718" s="11"/>
      <c r="C1718" s="12"/>
      <c r="D1718" s="13"/>
      <c r="E1718" s="16"/>
    </row>
    <row r="1719" spans="2:5" x14ac:dyDescent="0.2">
      <c r="B1719" s="11"/>
      <c r="C1719" s="12"/>
      <c r="D1719" s="13"/>
      <c r="E1719" s="16"/>
    </row>
    <row r="1720" spans="2:5" x14ac:dyDescent="0.2">
      <c r="B1720" s="11"/>
      <c r="C1720" s="12"/>
      <c r="D1720" s="13"/>
      <c r="E1720" s="16"/>
    </row>
    <row r="1721" spans="2:5" x14ac:dyDescent="0.2">
      <c r="B1721" s="11"/>
      <c r="C1721" s="12"/>
      <c r="D1721" s="13"/>
      <c r="E1721" s="16"/>
    </row>
    <row r="1722" spans="2:5" x14ac:dyDescent="0.2">
      <c r="B1722" s="11"/>
      <c r="C1722" s="12"/>
      <c r="D1722" s="13"/>
      <c r="E1722" s="16"/>
    </row>
    <row r="1723" spans="2:5" x14ac:dyDescent="0.2">
      <c r="B1723" s="11"/>
      <c r="C1723" s="12"/>
      <c r="D1723" s="13"/>
      <c r="E1723" s="16"/>
    </row>
    <row r="1724" spans="2:5" x14ac:dyDescent="0.2">
      <c r="B1724" s="11"/>
      <c r="C1724" s="12"/>
      <c r="D1724" s="13"/>
      <c r="E1724" s="16"/>
    </row>
    <row r="1725" spans="2:5" x14ac:dyDescent="0.2">
      <c r="B1725" s="11"/>
      <c r="C1725" s="12"/>
      <c r="D1725" s="13"/>
      <c r="E1725" s="16"/>
    </row>
    <row r="1726" spans="2:5" x14ac:dyDescent="0.2">
      <c r="B1726" s="11"/>
      <c r="C1726" s="12"/>
      <c r="D1726" s="13"/>
      <c r="E1726" s="16"/>
    </row>
    <row r="1727" spans="2:5" x14ac:dyDescent="0.2">
      <c r="B1727" s="11"/>
      <c r="C1727" s="12"/>
      <c r="D1727" s="13"/>
      <c r="E1727" s="16"/>
    </row>
    <row r="1728" spans="2:5" x14ac:dyDescent="0.2">
      <c r="B1728" s="11"/>
      <c r="C1728" s="12"/>
      <c r="D1728" s="13"/>
      <c r="E1728" s="16"/>
    </row>
    <row r="1729" spans="2:5" x14ac:dyDescent="0.2">
      <c r="B1729" s="11"/>
      <c r="C1729" s="12"/>
      <c r="D1729" s="13"/>
      <c r="E1729" s="16"/>
    </row>
    <row r="1730" spans="2:5" x14ac:dyDescent="0.2">
      <c r="B1730" s="11"/>
      <c r="C1730" s="12"/>
      <c r="D1730" s="13"/>
      <c r="E1730" s="16"/>
    </row>
    <row r="1731" spans="2:5" x14ac:dyDescent="0.2">
      <c r="B1731" s="11"/>
      <c r="C1731" s="12"/>
      <c r="D1731" s="13"/>
      <c r="E1731" s="16"/>
    </row>
    <row r="1732" spans="2:5" x14ac:dyDescent="0.2">
      <c r="B1732" s="11"/>
      <c r="C1732" s="12"/>
      <c r="D1732" s="13"/>
      <c r="E1732" s="16"/>
    </row>
    <row r="1733" spans="2:5" x14ac:dyDescent="0.2">
      <c r="B1733" s="11"/>
      <c r="C1733" s="12"/>
      <c r="D1733" s="13"/>
      <c r="E1733" s="16"/>
    </row>
    <row r="1734" spans="2:5" x14ac:dyDescent="0.2">
      <c r="B1734" s="11"/>
      <c r="C1734" s="12"/>
      <c r="D1734" s="13"/>
      <c r="E1734" s="16"/>
    </row>
    <row r="1735" spans="2:5" x14ac:dyDescent="0.2">
      <c r="B1735" s="11"/>
      <c r="C1735" s="12"/>
      <c r="D1735" s="13"/>
      <c r="E1735" s="16"/>
    </row>
    <row r="1736" spans="2:5" x14ac:dyDescent="0.2">
      <c r="B1736" s="11"/>
      <c r="C1736" s="12"/>
      <c r="D1736" s="13"/>
      <c r="E1736" s="16"/>
    </row>
    <row r="1737" spans="2:5" x14ac:dyDescent="0.2">
      <c r="B1737" s="11"/>
      <c r="C1737" s="12"/>
      <c r="D1737" s="13"/>
      <c r="E1737" s="16"/>
    </row>
    <row r="1738" spans="2:5" x14ac:dyDescent="0.2">
      <c r="B1738" s="11"/>
      <c r="C1738" s="12"/>
      <c r="D1738" s="13"/>
      <c r="E1738" s="16"/>
    </row>
    <row r="1739" spans="2:5" x14ac:dyDescent="0.2">
      <c r="B1739" s="11"/>
      <c r="C1739" s="12"/>
      <c r="D1739" s="13"/>
      <c r="E1739" s="16"/>
    </row>
    <row r="1740" spans="2:5" x14ac:dyDescent="0.2">
      <c r="B1740" s="11"/>
      <c r="C1740" s="12"/>
      <c r="D1740" s="13"/>
      <c r="E1740" s="16"/>
    </row>
    <row r="1741" spans="2:5" x14ac:dyDescent="0.2">
      <c r="B1741" s="11"/>
      <c r="C1741" s="12"/>
      <c r="D1741" s="13"/>
      <c r="E1741" s="16"/>
    </row>
    <row r="1742" spans="2:5" x14ac:dyDescent="0.2">
      <c r="B1742" s="11"/>
      <c r="C1742" s="12"/>
      <c r="D1742" s="13"/>
      <c r="E1742" s="16"/>
    </row>
    <row r="1743" spans="2:5" x14ac:dyDescent="0.2">
      <c r="B1743" s="11"/>
      <c r="C1743" s="12"/>
      <c r="D1743" s="13"/>
      <c r="E1743" s="16"/>
    </row>
    <row r="1744" spans="2:5" x14ac:dyDescent="0.2">
      <c r="B1744" s="11"/>
      <c r="C1744" s="12"/>
      <c r="D1744" s="13"/>
      <c r="E1744" s="16"/>
    </row>
    <row r="1745" spans="2:5" x14ac:dyDescent="0.2">
      <c r="B1745" s="11"/>
      <c r="C1745" s="12"/>
      <c r="D1745" s="13"/>
      <c r="E1745" s="16"/>
    </row>
    <row r="1746" spans="2:5" x14ac:dyDescent="0.2">
      <c r="B1746" s="11"/>
      <c r="C1746" s="12"/>
      <c r="D1746" s="13"/>
      <c r="E1746" s="16"/>
    </row>
    <row r="1747" spans="2:5" x14ac:dyDescent="0.2">
      <c r="B1747" s="11"/>
      <c r="C1747" s="12"/>
      <c r="D1747" s="13"/>
      <c r="E1747" s="16"/>
    </row>
    <row r="1748" spans="2:5" x14ac:dyDescent="0.2">
      <c r="B1748" s="11"/>
      <c r="C1748" s="12"/>
      <c r="D1748" s="13"/>
      <c r="E1748" s="16"/>
    </row>
    <row r="1749" spans="2:5" x14ac:dyDescent="0.2">
      <c r="B1749" s="11"/>
      <c r="C1749" s="12"/>
      <c r="D1749" s="13"/>
      <c r="E1749" s="16"/>
    </row>
    <row r="1750" spans="2:5" x14ac:dyDescent="0.2">
      <c r="B1750" s="11"/>
      <c r="C1750" s="12"/>
      <c r="D1750" s="13"/>
      <c r="E1750" s="16"/>
    </row>
    <row r="1751" spans="2:5" x14ac:dyDescent="0.2">
      <c r="B1751" s="11"/>
      <c r="C1751" s="12"/>
      <c r="D1751" s="13"/>
      <c r="E1751" s="16"/>
    </row>
    <row r="1752" spans="2:5" x14ac:dyDescent="0.2">
      <c r="B1752" s="11"/>
      <c r="C1752" s="12"/>
      <c r="D1752" s="13"/>
      <c r="E1752" s="16"/>
    </row>
    <row r="1753" spans="2:5" x14ac:dyDescent="0.2">
      <c r="B1753" s="11"/>
      <c r="C1753" s="12"/>
      <c r="D1753" s="13"/>
      <c r="E1753" s="16"/>
    </row>
    <row r="1754" spans="2:5" x14ac:dyDescent="0.2">
      <c r="B1754" s="11"/>
      <c r="C1754" s="12"/>
      <c r="D1754" s="13"/>
      <c r="E1754" s="16"/>
    </row>
    <row r="1755" spans="2:5" x14ac:dyDescent="0.2">
      <c r="B1755" s="11"/>
      <c r="C1755" s="12"/>
      <c r="D1755" s="13"/>
      <c r="E1755" s="16"/>
    </row>
    <row r="1756" spans="2:5" x14ac:dyDescent="0.2">
      <c r="B1756" s="11"/>
      <c r="C1756" s="12"/>
      <c r="D1756" s="13"/>
      <c r="E1756" s="16"/>
    </row>
    <row r="1757" spans="2:5" x14ac:dyDescent="0.2">
      <c r="B1757" s="11"/>
      <c r="C1757" s="12"/>
      <c r="D1757" s="13"/>
      <c r="E1757" s="16"/>
    </row>
    <row r="1758" spans="2:5" x14ac:dyDescent="0.2">
      <c r="B1758" s="11"/>
      <c r="C1758" s="12"/>
      <c r="D1758" s="13"/>
      <c r="E1758" s="16"/>
    </row>
    <row r="1759" spans="2:5" x14ac:dyDescent="0.2">
      <c r="B1759" s="11"/>
      <c r="C1759" s="12"/>
      <c r="D1759" s="13"/>
      <c r="E1759" s="16"/>
    </row>
    <row r="1760" spans="2:5" x14ac:dyDescent="0.2">
      <c r="B1760" s="11"/>
      <c r="C1760" s="12"/>
      <c r="D1760" s="13"/>
      <c r="E1760" s="16"/>
    </row>
    <row r="1761" spans="2:5" x14ac:dyDescent="0.2">
      <c r="B1761" s="11"/>
      <c r="C1761" s="12"/>
      <c r="D1761" s="13"/>
      <c r="E1761" s="16"/>
    </row>
    <row r="1762" spans="2:5" x14ac:dyDescent="0.2">
      <c r="B1762" s="11"/>
      <c r="C1762" s="12"/>
      <c r="D1762" s="13"/>
      <c r="E1762" s="16"/>
    </row>
    <row r="1763" spans="2:5" x14ac:dyDescent="0.2">
      <c r="B1763" s="11"/>
      <c r="C1763" s="12"/>
      <c r="D1763" s="13"/>
      <c r="E1763" s="16"/>
    </row>
    <row r="1764" spans="2:5" x14ac:dyDescent="0.2">
      <c r="B1764" s="11"/>
      <c r="C1764" s="12"/>
      <c r="D1764" s="13"/>
      <c r="E1764" s="16"/>
    </row>
    <row r="1765" spans="2:5" x14ac:dyDescent="0.2">
      <c r="B1765" s="11"/>
      <c r="C1765" s="12"/>
      <c r="D1765" s="13"/>
      <c r="E1765" s="16"/>
    </row>
    <row r="1766" spans="2:5" x14ac:dyDescent="0.2">
      <c r="B1766" s="11"/>
      <c r="C1766" s="12"/>
      <c r="D1766" s="13"/>
      <c r="E1766" s="16"/>
    </row>
    <row r="1767" spans="2:5" x14ac:dyDescent="0.2">
      <c r="B1767" s="11"/>
      <c r="C1767" s="12"/>
      <c r="D1767" s="13"/>
      <c r="E1767" s="16"/>
    </row>
    <row r="1768" spans="2:5" x14ac:dyDescent="0.2">
      <c r="B1768" s="11"/>
      <c r="C1768" s="12"/>
      <c r="D1768" s="13"/>
      <c r="E1768" s="16"/>
    </row>
    <row r="1769" spans="2:5" x14ac:dyDescent="0.2">
      <c r="B1769" s="11"/>
      <c r="C1769" s="12"/>
      <c r="D1769" s="13"/>
      <c r="E1769" s="16"/>
    </row>
    <row r="1770" spans="2:5" x14ac:dyDescent="0.2">
      <c r="B1770" s="11"/>
      <c r="C1770" s="12"/>
      <c r="D1770" s="13"/>
      <c r="E1770" s="16"/>
    </row>
    <row r="1771" spans="2:5" x14ac:dyDescent="0.2">
      <c r="B1771" s="11"/>
      <c r="C1771" s="12"/>
      <c r="D1771" s="13"/>
      <c r="E1771" s="16"/>
    </row>
    <row r="1772" spans="2:5" x14ac:dyDescent="0.2">
      <c r="B1772" s="11"/>
      <c r="C1772" s="12"/>
      <c r="D1772" s="13"/>
      <c r="E1772" s="16"/>
    </row>
    <row r="1773" spans="2:5" x14ac:dyDescent="0.2">
      <c r="B1773" s="11"/>
      <c r="C1773" s="12"/>
      <c r="D1773" s="13"/>
      <c r="E1773" s="16"/>
    </row>
    <row r="1774" spans="2:5" x14ac:dyDescent="0.2">
      <c r="B1774" s="11"/>
      <c r="C1774" s="12"/>
      <c r="D1774" s="13"/>
      <c r="E1774" s="16"/>
    </row>
    <row r="1775" spans="2:5" x14ac:dyDescent="0.2">
      <c r="B1775" s="11"/>
      <c r="C1775" s="12"/>
      <c r="D1775" s="13"/>
      <c r="E1775" s="16"/>
    </row>
    <row r="1776" spans="2:5" x14ac:dyDescent="0.2">
      <c r="B1776" s="11"/>
      <c r="C1776" s="12"/>
      <c r="D1776" s="13"/>
      <c r="E1776" s="16"/>
    </row>
    <row r="1777" spans="2:5" x14ac:dyDescent="0.2">
      <c r="B1777" s="11"/>
      <c r="C1777" s="12"/>
      <c r="D1777" s="13"/>
      <c r="E1777" s="16"/>
    </row>
    <row r="1778" spans="2:5" x14ac:dyDescent="0.2">
      <c r="B1778" s="11"/>
      <c r="C1778" s="12"/>
      <c r="D1778" s="13"/>
      <c r="E1778" s="16"/>
    </row>
    <row r="1779" spans="2:5" x14ac:dyDescent="0.2">
      <c r="B1779" s="11"/>
      <c r="C1779" s="12"/>
      <c r="D1779" s="13"/>
      <c r="E1779" s="16"/>
    </row>
    <row r="1780" spans="2:5" x14ac:dyDescent="0.2">
      <c r="B1780" s="11"/>
      <c r="C1780" s="12"/>
      <c r="D1780" s="13"/>
      <c r="E1780" s="16"/>
    </row>
    <row r="1781" spans="2:5" x14ac:dyDescent="0.2">
      <c r="B1781" s="11"/>
      <c r="C1781" s="12"/>
      <c r="D1781" s="13"/>
      <c r="E1781" s="16"/>
    </row>
    <row r="1782" spans="2:5" x14ac:dyDescent="0.2">
      <c r="B1782" s="11"/>
      <c r="C1782" s="12"/>
      <c r="D1782" s="13"/>
      <c r="E1782" s="16"/>
    </row>
    <row r="1783" spans="2:5" x14ac:dyDescent="0.2">
      <c r="B1783" s="11"/>
      <c r="C1783" s="12"/>
      <c r="D1783" s="13"/>
      <c r="E1783" s="16"/>
    </row>
    <row r="1784" spans="2:5" x14ac:dyDescent="0.2">
      <c r="B1784" s="11"/>
      <c r="C1784" s="12"/>
      <c r="D1784" s="13"/>
      <c r="E1784" s="16"/>
    </row>
    <row r="1785" spans="2:5" x14ac:dyDescent="0.2">
      <c r="B1785" s="11"/>
      <c r="C1785" s="12"/>
      <c r="D1785" s="13"/>
      <c r="E1785" s="16"/>
    </row>
    <row r="1786" spans="2:5" x14ac:dyDescent="0.2">
      <c r="B1786" s="11"/>
      <c r="C1786" s="12"/>
      <c r="D1786" s="13"/>
      <c r="E1786" s="16"/>
    </row>
    <row r="1787" spans="2:5" x14ac:dyDescent="0.2">
      <c r="B1787" s="11"/>
      <c r="C1787" s="12"/>
      <c r="D1787" s="13"/>
      <c r="E1787" s="16"/>
    </row>
    <row r="1788" spans="2:5" x14ac:dyDescent="0.2">
      <c r="B1788" s="11"/>
      <c r="C1788" s="12"/>
      <c r="D1788" s="13"/>
      <c r="E1788" s="16"/>
    </row>
    <row r="1789" spans="2:5" x14ac:dyDescent="0.2">
      <c r="B1789" s="11"/>
      <c r="C1789" s="12"/>
      <c r="D1789" s="13"/>
      <c r="E1789" s="16"/>
    </row>
    <row r="1790" spans="2:5" x14ac:dyDescent="0.2">
      <c r="B1790" s="11"/>
      <c r="C1790" s="12"/>
      <c r="D1790" s="13"/>
      <c r="E1790" s="16"/>
    </row>
    <row r="1791" spans="2:5" x14ac:dyDescent="0.2">
      <c r="B1791" s="11"/>
      <c r="C1791" s="12"/>
      <c r="D1791" s="13"/>
      <c r="E1791" s="16"/>
    </row>
    <row r="1792" spans="2:5" x14ac:dyDescent="0.2">
      <c r="B1792" s="11"/>
      <c r="C1792" s="12"/>
      <c r="D1792" s="13"/>
      <c r="E1792" s="16"/>
    </row>
    <row r="1793" spans="2:5" x14ac:dyDescent="0.2">
      <c r="B1793" s="11"/>
      <c r="C1793" s="12"/>
      <c r="D1793" s="13"/>
      <c r="E1793" s="16"/>
    </row>
    <row r="1794" spans="2:5" x14ac:dyDescent="0.2">
      <c r="B1794" s="11"/>
      <c r="C1794" s="12"/>
      <c r="D1794" s="13"/>
      <c r="E1794" s="16"/>
    </row>
    <row r="1795" spans="2:5" x14ac:dyDescent="0.2">
      <c r="B1795" s="11"/>
      <c r="C1795" s="12"/>
      <c r="D1795" s="13"/>
      <c r="E1795" s="16"/>
    </row>
    <row r="1796" spans="2:5" x14ac:dyDescent="0.2">
      <c r="B1796" s="11"/>
      <c r="C1796" s="12"/>
      <c r="D1796" s="13"/>
      <c r="E1796" s="16"/>
    </row>
    <row r="1797" spans="2:5" x14ac:dyDescent="0.2">
      <c r="B1797" s="11"/>
      <c r="C1797" s="12"/>
      <c r="D1797" s="13"/>
      <c r="E1797" s="16"/>
    </row>
    <row r="1798" spans="2:5" x14ac:dyDescent="0.2">
      <c r="B1798" s="11"/>
      <c r="C1798" s="12"/>
      <c r="D1798" s="13"/>
      <c r="E1798" s="16"/>
    </row>
    <row r="1799" spans="2:5" x14ac:dyDescent="0.2">
      <c r="B1799" s="11"/>
      <c r="C1799" s="12"/>
      <c r="D1799" s="13"/>
      <c r="E1799" s="16"/>
    </row>
    <row r="1800" spans="2:5" x14ac:dyDescent="0.2">
      <c r="B1800" s="11"/>
      <c r="C1800" s="12"/>
      <c r="D1800" s="13"/>
      <c r="E1800" s="16"/>
    </row>
    <row r="1801" spans="2:5" x14ac:dyDescent="0.2">
      <c r="B1801" s="11"/>
      <c r="C1801" s="12"/>
      <c r="D1801" s="13"/>
      <c r="E1801" s="16"/>
    </row>
    <row r="1802" spans="2:5" x14ac:dyDescent="0.2">
      <c r="B1802" s="11"/>
      <c r="C1802" s="12"/>
      <c r="D1802" s="13"/>
      <c r="E1802" s="16"/>
    </row>
    <row r="1803" spans="2:5" x14ac:dyDescent="0.2">
      <c r="B1803" s="11"/>
      <c r="C1803" s="12"/>
      <c r="D1803" s="13"/>
      <c r="E1803" s="16"/>
    </row>
    <row r="1804" spans="2:5" x14ac:dyDescent="0.2">
      <c r="B1804" s="11"/>
      <c r="C1804" s="12"/>
      <c r="D1804" s="13"/>
      <c r="E1804" s="16"/>
    </row>
    <row r="1805" spans="2:5" x14ac:dyDescent="0.2">
      <c r="B1805" s="11"/>
      <c r="C1805" s="12"/>
      <c r="D1805" s="13"/>
      <c r="E1805" s="16"/>
    </row>
    <row r="1806" spans="2:5" x14ac:dyDescent="0.2">
      <c r="B1806" s="11"/>
      <c r="C1806" s="12"/>
      <c r="D1806" s="13"/>
      <c r="E1806" s="16"/>
    </row>
    <row r="1807" spans="2:5" x14ac:dyDescent="0.2">
      <c r="B1807" s="11"/>
      <c r="C1807" s="12"/>
      <c r="D1807" s="13"/>
      <c r="E1807" s="16"/>
    </row>
    <row r="1808" spans="2:5" x14ac:dyDescent="0.2">
      <c r="B1808" s="11"/>
      <c r="C1808" s="12"/>
      <c r="D1808" s="13"/>
      <c r="E1808" s="16"/>
    </row>
    <row r="1809" spans="2:5" x14ac:dyDescent="0.2">
      <c r="B1809" s="11"/>
      <c r="C1809" s="12"/>
      <c r="D1809" s="13"/>
      <c r="E1809" s="16"/>
    </row>
    <row r="1810" spans="2:5" x14ac:dyDescent="0.2">
      <c r="B1810" s="11"/>
      <c r="C1810" s="12"/>
      <c r="D1810" s="13"/>
      <c r="E1810" s="16"/>
    </row>
    <row r="1811" spans="2:5" x14ac:dyDescent="0.2">
      <c r="B1811" s="11"/>
      <c r="C1811" s="12"/>
      <c r="D1811" s="13"/>
      <c r="E1811" s="16"/>
    </row>
    <row r="1812" spans="2:5" x14ac:dyDescent="0.2">
      <c r="B1812" s="11"/>
      <c r="C1812" s="12"/>
      <c r="D1812" s="13"/>
      <c r="E1812" s="16"/>
    </row>
    <row r="1813" spans="2:5" x14ac:dyDescent="0.2">
      <c r="B1813" s="11"/>
      <c r="C1813" s="12"/>
      <c r="D1813" s="13"/>
      <c r="E1813" s="16"/>
    </row>
    <row r="1814" spans="2:5" x14ac:dyDescent="0.2">
      <c r="B1814" s="11"/>
      <c r="C1814" s="12"/>
      <c r="D1814" s="13"/>
      <c r="E1814" s="16"/>
    </row>
    <row r="1815" spans="2:5" x14ac:dyDescent="0.2">
      <c r="B1815" s="11"/>
      <c r="C1815" s="12"/>
      <c r="D1815" s="13"/>
      <c r="E1815" s="16"/>
    </row>
    <row r="1816" spans="2:5" x14ac:dyDescent="0.2">
      <c r="B1816" s="11"/>
      <c r="C1816" s="12"/>
      <c r="D1816" s="13"/>
      <c r="E1816" s="16"/>
    </row>
    <row r="1817" spans="2:5" x14ac:dyDescent="0.2">
      <c r="B1817" s="11"/>
      <c r="C1817" s="12"/>
      <c r="D1817" s="13"/>
      <c r="E1817" s="16"/>
    </row>
    <row r="1818" spans="2:5" x14ac:dyDescent="0.2">
      <c r="B1818" s="11"/>
      <c r="C1818" s="12"/>
      <c r="D1818" s="13"/>
      <c r="E1818" s="16"/>
    </row>
    <row r="1819" spans="2:5" x14ac:dyDescent="0.2">
      <c r="B1819" s="11"/>
      <c r="C1819" s="12"/>
      <c r="D1819" s="13"/>
      <c r="E1819" s="16"/>
    </row>
    <row r="1820" spans="2:5" x14ac:dyDescent="0.2">
      <c r="B1820" s="11"/>
      <c r="C1820" s="12"/>
      <c r="D1820" s="13"/>
      <c r="E1820" s="16"/>
    </row>
    <row r="1821" spans="2:5" x14ac:dyDescent="0.2">
      <c r="B1821" s="11"/>
      <c r="C1821" s="12"/>
      <c r="D1821" s="13"/>
      <c r="E1821" s="16"/>
    </row>
    <row r="1822" spans="2:5" x14ac:dyDescent="0.2">
      <c r="B1822" s="11"/>
      <c r="C1822" s="12"/>
      <c r="D1822" s="13"/>
      <c r="E1822" s="16"/>
    </row>
    <row r="1823" spans="2:5" x14ac:dyDescent="0.2">
      <c r="B1823" s="11"/>
      <c r="C1823" s="12"/>
      <c r="D1823" s="13"/>
      <c r="E1823" s="16"/>
    </row>
    <row r="1824" spans="2:5" x14ac:dyDescent="0.2">
      <c r="B1824" s="11"/>
      <c r="C1824" s="12"/>
      <c r="D1824" s="13"/>
      <c r="E1824" s="16"/>
    </row>
    <row r="1825" spans="2:5" x14ac:dyDescent="0.2">
      <c r="B1825" s="11"/>
      <c r="C1825" s="12"/>
      <c r="D1825" s="13"/>
      <c r="E1825" s="16"/>
    </row>
    <row r="1826" spans="2:5" x14ac:dyDescent="0.2">
      <c r="B1826" s="11"/>
      <c r="C1826" s="12"/>
      <c r="D1826" s="13"/>
      <c r="E1826" s="16"/>
    </row>
    <row r="1827" spans="2:5" x14ac:dyDescent="0.2">
      <c r="B1827" s="11"/>
      <c r="C1827" s="12"/>
      <c r="D1827" s="13"/>
      <c r="E1827" s="16"/>
    </row>
    <row r="1828" spans="2:5" x14ac:dyDescent="0.2">
      <c r="B1828" s="11"/>
      <c r="C1828" s="12"/>
      <c r="D1828" s="13"/>
      <c r="E1828" s="16"/>
    </row>
    <row r="1829" spans="2:5" x14ac:dyDescent="0.2">
      <c r="B1829" s="11"/>
      <c r="C1829" s="12"/>
      <c r="D1829" s="13"/>
      <c r="E1829" s="16"/>
    </row>
    <row r="1830" spans="2:5" x14ac:dyDescent="0.2">
      <c r="B1830" s="11"/>
      <c r="C1830" s="12"/>
      <c r="D1830" s="13"/>
      <c r="E1830" s="16"/>
    </row>
    <row r="1831" spans="2:5" x14ac:dyDescent="0.2">
      <c r="B1831" s="11"/>
      <c r="C1831" s="12"/>
      <c r="D1831" s="13"/>
      <c r="E1831" s="16"/>
    </row>
    <row r="1832" spans="2:5" x14ac:dyDescent="0.2">
      <c r="B1832" s="11"/>
      <c r="C1832" s="12"/>
      <c r="D1832" s="13"/>
      <c r="E1832" s="16"/>
    </row>
    <row r="1833" spans="2:5" x14ac:dyDescent="0.2">
      <c r="B1833" s="11"/>
      <c r="C1833" s="12"/>
      <c r="D1833" s="13"/>
      <c r="E1833" s="16"/>
    </row>
    <row r="1834" spans="2:5" x14ac:dyDescent="0.2">
      <c r="B1834" s="11"/>
      <c r="C1834" s="12"/>
      <c r="D1834" s="13"/>
      <c r="E1834" s="16"/>
    </row>
    <row r="1835" spans="2:5" x14ac:dyDescent="0.2">
      <c r="B1835" s="11"/>
      <c r="C1835" s="12"/>
      <c r="D1835" s="13"/>
      <c r="E1835" s="16"/>
    </row>
    <row r="1836" spans="2:5" x14ac:dyDescent="0.2">
      <c r="B1836" s="11"/>
      <c r="C1836" s="12"/>
      <c r="D1836" s="13"/>
      <c r="E1836" s="16"/>
    </row>
    <row r="1837" spans="2:5" x14ac:dyDescent="0.2">
      <c r="B1837" s="11"/>
      <c r="C1837" s="12"/>
      <c r="D1837" s="13"/>
      <c r="E1837" s="16"/>
    </row>
    <row r="1838" spans="2:5" x14ac:dyDescent="0.2">
      <c r="B1838" s="11"/>
      <c r="C1838" s="12"/>
      <c r="D1838" s="13"/>
      <c r="E1838" s="16"/>
    </row>
    <row r="1839" spans="2:5" x14ac:dyDescent="0.2">
      <c r="B1839" s="11"/>
      <c r="C1839" s="12"/>
      <c r="D1839" s="13"/>
      <c r="E1839" s="16"/>
    </row>
    <row r="1840" spans="2:5" x14ac:dyDescent="0.2">
      <c r="B1840" s="11"/>
      <c r="C1840" s="12"/>
      <c r="D1840" s="13"/>
      <c r="E1840" s="16"/>
    </row>
    <row r="1841" spans="2:5" x14ac:dyDescent="0.2">
      <c r="B1841" s="11"/>
      <c r="C1841" s="12"/>
      <c r="D1841" s="13"/>
      <c r="E1841" s="16"/>
    </row>
    <row r="1842" spans="2:5" x14ac:dyDescent="0.2">
      <c r="B1842" s="11"/>
      <c r="C1842" s="12"/>
      <c r="D1842" s="13"/>
      <c r="E1842" s="16"/>
    </row>
    <row r="1843" spans="2:5" x14ac:dyDescent="0.2">
      <c r="B1843" s="11"/>
      <c r="C1843" s="12"/>
      <c r="D1843" s="13"/>
      <c r="E1843" s="16"/>
    </row>
    <row r="1844" spans="2:5" x14ac:dyDescent="0.2">
      <c r="B1844" s="11"/>
      <c r="C1844" s="12"/>
      <c r="D1844" s="13"/>
      <c r="E1844" s="16"/>
    </row>
    <row r="1845" spans="2:5" x14ac:dyDescent="0.2">
      <c r="B1845" s="11"/>
      <c r="C1845" s="12"/>
      <c r="D1845" s="13"/>
      <c r="E1845" s="16"/>
    </row>
    <row r="1846" spans="2:5" x14ac:dyDescent="0.2">
      <c r="B1846" s="11"/>
      <c r="C1846" s="12"/>
      <c r="D1846" s="13"/>
      <c r="E1846" s="16"/>
    </row>
    <row r="1847" spans="2:5" x14ac:dyDescent="0.2">
      <c r="B1847" s="11"/>
      <c r="C1847" s="12"/>
      <c r="D1847" s="13"/>
      <c r="E1847" s="16"/>
    </row>
    <row r="1848" spans="2:5" x14ac:dyDescent="0.2">
      <c r="B1848" s="11"/>
      <c r="C1848" s="12"/>
      <c r="D1848" s="13"/>
      <c r="E1848" s="16"/>
    </row>
    <row r="1849" spans="2:5" x14ac:dyDescent="0.2">
      <c r="B1849" s="11"/>
      <c r="C1849" s="12"/>
      <c r="D1849" s="13"/>
      <c r="E1849" s="16"/>
    </row>
    <row r="1850" spans="2:5" x14ac:dyDescent="0.2">
      <c r="B1850" s="11"/>
      <c r="C1850" s="12"/>
      <c r="D1850" s="13"/>
      <c r="E1850" s="16"/>
    </row>
    <row r="1851" spans="2:5" x14ac:dyDescent="0.2">
      <c r="B1851" s="11"/>
      <c r="C1851" s="12"/>
      <c r="D1851" s="13"/>
      <c r="E1851" s="16"/>
    </row>
    <row r="1852" spans="2:5" x14ac:dyDescent="0.2">
      <c r="B1852" s="11"/>
      <c r="C1852" s="12"/>
      <c r="D1852" s="13"/>
      <c r="E1852" s="16"/>
    </row>
    <row r="1853" spans="2:5" x14ac:dyDescent="0.2">
      <c r="B1853" s="11"/>
      <c r="C1853" s="12"/>
      <c r="D1853" s="13"/>
      <c r="E1853" s="16"/>
    </row>
    <row r="1854" spans="2:5" x14ac:dyDescent="0.2">
      <c r="B1854" s="11"/>
      <c r="C1854" s="12"/>
      <c r="D1854" s="13"/>
      <c r="E1854" s="16"/>
    </row>
    <row r="1855" spans="2:5" x14ac:dyDescent="0.2">
      <c r="B1855" s="11"/>
      <c r="C1855" s="12"/>
      <c r="D1855" s="13"/>
      <c r="E1855" s="16"/>
    </row>
    <row r="1856" spans="2:5" x14ac:dyDescent="0.2">
      <c r="B1856" s="11"/>
      <c r="C1856" s="12"/>
      <c r="D1856" s="13"/>
      <c r="E1856" s="16"/>
    </row>
    <row r="1857" spans="2:5" x14ac:dyDescent="0.2">
      <c r="B1857" s="11"/>
      <c r="C1857" s="12"/>
      <c r="D1857" s="13"/>
      <c r="E1857" s="16"/>
    </row>
    <row r="1858" spans="2:5" x14ac:dyDescent="0.2">
      <c r="B1858" s="11"/>
      <c r="C1858" s="12"/>
      <c r="D1858" s="13"/>
      <c r="E1858" s="16"/>
    </row>
    <row r="1859" spans="2:5" x14ac:dyDescent="0.2">
      <c r="B1859" s="11"/>
      <c r="C1859" s="12"/>
      <c r="D1859" s="13"/>
      <c r="E1859" s="16"/>
    </row>
    <row r="1860" spans="2:5" x14ac:dyDescent="0.2">
      <c r="B1860" s="11"/>
      <c r="C1860" s="12"/>
      <c r="D1860" s="13"/>
      <c r="E1860" s="16"/>
    </row>
    <row r="1861" spans="2:5" x14ac:dyDescent="0.2">
      <c r="B1861" s="11"/>
      <c r="C1861" s="12"/>
      <c r="D1861" s="13"/>
      <c r="E1861" s="16"/>
    </row>
    <row r="1862" spans="2:5" x14ac:dyDescent="0.2">
      <c r="B1862" s="11"/>
      <c r="C1862" s="12"/>
      <c r="D1862" s="13"/>
      <c r="E1862" s="16"/>
    </row>
    <row r="1863" spans="2:5" x14ac:dyDescent="0.2">
      <c r="B1863" s="11"/>
      <c r="C1863" s="12"/>
      <c r="D1863" s="13"/>
      <c r="E1863" s="16"/>
    </row>
    <row r="1864" spans="2:5" x14ac:dyDescent="0.2">
      <c r="B1864" s="11"/>
      <c r="C1864" s="12"/>
      <c r="D1864" s="13"/>
      <c r="E1864" s="16"/>
    </row>
    <row r="1865" spans="2:5" x14ac:dyDescent="0.2">
      <c r="B1865" s="11"/>
      <c r="C1865" s="12"/>
      <c r="D1865" s="13"/>
      <c r="E1865" s="16"/>
    </row>
    <row r="1866" spans="2:5" x14ac:dyDescent="0.2">
      <c r="B1866" s="11"/>
      <c r="C1866" s="12"/>
      <c r="D1866" s="13"/>
      <c r="E1866" s="16"/>
    </row>
    <row r="1867" spans="2:5" x14ac:dyDescent="0.2">
      <c r="B1867" s="11"/>
      <c r="C1867" s="12"/>
      <c r="D1867" s="13"/>
      <c r="E1867" s="16"/>
    </row>
    <row r="1868" spans="2:5" x14ac:dyDescent="0.2">
      <c r="B1868" s="11"/>
      <c r="C1868" s="12"/>
      <c r="D1868" s="13"/>
      <c r="E1868" s="16"/>
    </row>
    <row r="1869" spans="2:5" x14ac:dyDescent="0.2">
      <c r="B1869" s="11"/>
      <c r="C1869" s="12"/>
      <c r="D1869" s="13"/>
      <c r="E1869" s="16"/>
    </row>
    <row r="1870" spans="2:5" x14ac:dyDescent="0.2">
      <c r="B1870" s="11"/>
      <c r="C1870" s="12"/>
      <c r="D1870" s="13"/>
      <c r="E1870" s="16"/>
    </row>
    <row r="1871" spans="2:5" x14ac:dyDescent="0.2">
      <c r="B1871" s="11"/>
      <c r="C1871" s="12"/>
      <c r="D1871" s="13"/>
      <c r="E1871" s="16"/>
    </row>
    <row r="1872" spans="2:5" x14ac:dyDescent="0.2">
      <c r="B1872" s="11"/>
      <c r="C1872" s="12"/>
      <c r="D1872" s="13"/>
      <c r="E1872" s="16"/>
    </row>
    <row r="1873" spans="2:5" x14ac:dyDescent="0.2">
      <c r="B1873" s="11"/>
      <c r="C1873" s="12"/>
      <c r="D1873" s="13"/>
      <c r="E1873" s="16"/>
    </row>
    <row r="1874" spans="2:5" x14ac:dyDescent="0.2">
      <c r="B1874" s="11"/>
      <c r="C1874" s="12"/>
      <c r="D1874" s="13"/>
      <c r="E1874" s="16"/>
    </row>
    <row r="1875" spans="2:5" x14ac:dyDescent="0.2">
      <c r="B1875" s="11"/>
      <c r="C1875" s="12"/>
      <c r="D1875" s="13"/>
      <c r="E1875" s="16"/>
    </row>
    <row r="1876" spans="2:5" x14ac:dyDescent="0.2">
      <c r="B1876" s="11"/>
      <c r="C1876" s="12"/>
      <c r="D1876" s="13"/>
      <c r="E1876" s="16"/>
    </row>
    <row r="1877" spans="2:5" x14ac:dyDescent="0.2">
      <c r="B1877" s="11"/>
      <c r="C1877" s="12"/>
      <c r="D1877" s="13"/>
      <c r="E1877" s="16"/>
    </row>
    <row r="1878" spans="2:5" x14ac:dyDescent="0.2">
      <c r="B1878" s="11"/>
      <c r="C1878" s="12"/>
      <c r="D1878" s="13"/>
      <c r="E1878" s="16"/>
    </row>
    <row r="1879" spans="2:5" x14ac:dyDescent="0.2">
      <c r="B1879" s="11"/>
      <c r="C1879" s="12"/>
      <c r="D1879" s="13"/>
      <c r="E1879" s="16"/>
    </row>
    <row r="1880" spans="2:5" x14ac:dyDescent="0.2">
      <c r="B1880" s="11"/>
      <c r="C1880" s="12"/>
      <c r="D1880" s="13"/>
      <c r="E1880" s="16"/>
    </row>
    <row r="1881" spans="2:5" x14ac:dyDescent="0.2">
      <c r="B1881" s="11"/>
      <c r="C1881" s="12"/>
      <c r="D1881" s="13"/>
      <c r="E1881" s="16"/>
    </row>
    <row r="1882" spans="2:5" x14ac:dyDescent="0.2">
      <c r="B1882" s="11"/>
      <c r="C1882" s="12"/>
      <c r="D1882" s="13"/>
      <c r="E1882" s="16"/>
    </row>
    <row r="1883" spans="2:5" x14ac:dyDescent="0.2">
      <c r="B1883" s="11"/>
      <c r="C1883" s="12"/>
      <c r="D1883" s="13"/>
      <c r="E1883" s="16"/>
    </row>
    <row r="1884" spans="2:5" x14ac:dyDescent="0.2">
      <c r="B1884" s="11"/>
      <c r="C1884" s="12"/>
      <c r="D1884" s="13"/>
      <c r="E1884" s="16"/>
    </row>
    <row r="1885" spans="2:5" x14ac:dyDescent="0.2">
      <c r="B1885" s="11"/>
      <c r="C1885" s="12"/>
      <c r="D1885" s="13"/>
      <c r="E1885" s="16"/>
    </row>
    <row r="1886" spans="2:5" x14ac:dyDescent="0.2">
      <c r="B1886" s="11"/>
      <c r="C1886" s="12"/>
      <c r="D1886" s="13"/>
      <c r="E1886" s="16"/>
    </row>
    <row r="1887" spans="2:5" x14ac:dyDescent="0.2">
      <c r="B1887" s="11"/>
      <c r="C1887" s="12"/>
      <c r="D1887" s="13"/>
      <c r="E1887" s="16"/>
    </row>
    <row r="1888" spans="2:5" x14ac:dyDescent="0.2">
      <c r="B1888" s="11"/>
      <c r="C1888" s="12"/>
      <c r="D1888" s="13"/>
      <c r="E1888" s="16"/>
    </row>
    <row r="1889" spans="2:5" x14ac:dyDescent="0.2">
      <c r="B1889" s="11"/>
      <c r="C1889" s="12"/>
      <c r="D1889" s="13"/>
      <c r="E1889" s="16"/>
    </row>
    <row r="1890" spans="2:5" x14ac:dyDescent="0.2">
      <c r="B1890" s="11"/>
      <c r="C1890" s="12"/>
      <c r="D1890" s="13"/>
      <c r="E1890" s="16"/>
    </row>
    <row r="1891" spans="2:5" x14ac:dyDescent="0.2">
      <c r="B1891" s="11"/>
      <c r="C1891" s="12"/>
      <c r="D1891" s="13"/>
      <c r="E1891" s="16"/>
    </row>
    <row r="1892" spans="2:5" x14ac:dyDescent="0.2">
      <c r="B1892" s="11"/>
      <c r="C1892" s="12"/>
      <c r="D1892" s="13"/>
      <c r="E1892" s="16"/>
    </row>
    <row r="1893" spans="2:5" x14ac:dyDescent="0.2">
      <c r="B1893" s="11"/>
      <c r="C1893" s="12"/>
      <c r="D1893" s="13"/>
      <c r="E1893" s="16"/>
    </row>
    <row r="1894" spans="2:5" x14ac:dyDescent="0.2">
      <c r="B1894" s="11"/>
      <c r="C1894" s="12"/>
      <c r="D1894" s="13"/>
      <c r="E1894" s="16"/>
    </row>
    <row r="1895" spans="2:5" x14ac:dyDescent="0.2">
      <c r="B1895" s="11"/>
      <c r="C1895" s="12"/>
      <c r="D1895" s="13"/>
      <c r="E1895" s="16"/>
    </row>
    <row r="1896" spans="2:5" x14ac:dyDescent="0.2">
      <c r="B1896" s="11"/>
      <c r="C1896" s="12"/>
      <c r="D1896" s="13"/>
      <c r="E1896" s="16"/>
    </row>
    <row r="1897" spans="2:5" x14ac:dyDescent="0.2">
      <c r="B1897" s="11"/>
      <c r="C1897" s="12"/>
      <c r="D1897" s="13"/>
      <c r="E1897" s="16"/>
    </row>
    <row r="1898" spans="2:5" x14ac:dyDescent="0.2">
      <c r="B1898" s="11"/>
      <c r="C1898" s="12"/>
      <c r="D1898" s="13"/>
      <c r="E1898" s="16"/>
    </row>
    <row r="1899" spans="2:5" x14ac:dyDescent="0.2">
      <c r="B1899" s="11"/>
      <c r="C1899" s="12"/>
      <c r="D1899" s="13"/>
      <c r="E1899" s="16"/>
    </row>
    <row r="1900" spans="2:5" x14ac:dyDescent="0.2">
      <c r="B1900" s="11"/>
      <c r="C1900" s="12"/>
      <c r="D1900" s="13"/>
      <c r="E1900" s="16"/>
    </row>
    <row r="1901" spans="2:5" x14ac:dyDescent="0.2">
      <c r="B1901" s="11"/>
      <c r="C1901" s="12"/>
      <c r="D1901" s="13"/>
      <c r="E1901" s="16"/>
    </row>
    <row r="1902" spans="2:5" x14ac:dyDescent="0.2">
      <c r="B1902" s="11"/>
      <c r="C1902" s="12"/>
      <c r="D1902" s="13"/>
      <c r="E1902" s="16"/>
    </row>
    <row r="1903" spans="2:5" x14ac:dyDescent="0.2">
      <c r="B1903" s="11"/>
      <c r="C1903" s="12"/>
      <c r="D1903" s="13"/>
      <c r="E1903" s="16"/>
    </row>
    <row r="1904" spans="2:5" x14ac:dyDescent="0.2">
      <c r="B1904" s="11"/>
      <c r="C1904" s="12"/>
      <c r="D1904" s="13"/>
      <c r="E1904" s="16"/>
    </row>
    <row r="1905" spans="2:5" x14ac:dyDescent="0.2">
      <c r="B1905" s="11"/>
      <c r="C1905" s="12"/>
      <c r="D1905" s="13"/>
      <c r="E1905" s="16"/>
    </row>
    <row r="1906" spans="2:5" x14ac:dyDescent="0.2">
      <c r="B1906" s="11"/>
      <c r="C1906" s="12"/>
      <c r="D1906" s="13"/>
      <c r="E1906" s="16"/>
    </row>
    <row r="1907" spans="2:5" x14ac:dyDescent="0.2">
      <c r="B1907" s="11"/>
      <c r="C1907" s="12"/>
      <c r="D1907" s="13"/>
      <c r="E1907" s="16"/>
    </row>
    <row r="1908" spans="2:5" x14ac:dyDescent="0.2">
      <c r="B1908" s="11"/>
      <c r="C1908" s="12"/>
      <c r="D1908" s="13"/>
      <c r="E1908" s="16"/>
    </row>
    <row r="1909" spans="2:5" x14ac:dyDescent="0.2">
      <c r="B1909" s="11"/>
      <c r="C1909" s="12"/>
      <c r="D1909" s="13"/>
      <c r="E1909" s="16"/>
    </row>
    <row r="1910" spans="2:5" x14ac:dyDescent="0.2">
      <c r="B1910" s="11"/>
      <c r="C1910" s="12"/>
      <c r="D1910" s="13"/>
      <c r="E1910" s="16"/>
    </row>
    <row r="1911" spans="2:5" x14ac:dyDescent="0.2">
      <c r="B1911" s="11"/>
      <c r="C1911" s="12"/>
      <c r="D1911" s="13"/>
      <c r="E1911" s="16"/>
    </row>
    <row r="1912" spans="2:5" x14ac:dyDescent="0.2">
      <c r="B1912" s="11"/>
      <c r="C1912" s="12"/>
      <c r="D1912" s="13"/>
      <c r="E1912" s="16"/>
    </row>
    <row r="1913" spans="2:5" x14ac:dyDescent="0.2">
      <c r="B1913" s="11"/>
      <c r="C1913" s="12"/>
      <c r="D1913" s="13"/>
      <c r="E1913" s="16"/>
    </row>
    <row r="1914" spans="2:5" x14ac:dyDescent="0.2">
      <c r="B1914" s="11"/>
      <c r="C1914" s="12"/>
      <c r="D1914" s="13"/>
      <c r="E1914" s="16"/>
    </row>
    <row r="1915" spans="2:5" x14ac:dyDescent="0.2">
      <c r="B1915" s="11"/>
      <c r="C1915" s="12"/>
      <c r="D1915" s="13"/>
      <c r="E1915" s="16"/>
    </row>
    <row r="1916" spans="2:5" x14ac:dyDescent="0.2">
      <c r="B1916" s="11"/>
      <c r="C1916" s="12"/>
      <c r="D1916" s="13"/>
      <c r="E1916" s="16"/>
    </row>
    <row r="1917" spans="2:5" x14ac:dyDescent="0.2">
      <c r="B1917" s="11"/>
      <c r="C1917" s="12"/>
      <c r="D1917" s="13"/>
      <c r="E1917" s="16"/>
    </row>
    <row r="1918" spans="2:5" x14ac:dyDescent="0.2">
      <c r="B1918" s="11"/>
      <c r="C1918" s="12"/>
      <c r="D1918" s="13"/>
      <c r="E1918" s="16"/>
    </row>
    <row r="1919" spans="2:5" x14ac:dyDescent="0.2">
      <c r="B1919" s="11"/>
      <c r="C1919" s="12"/>
      <c r="D1919" s="13"/>
      <c r="E1919" s="16"/>
    </row>
    <row r="1920" spans="2:5" x14ac:dyDescent="0.2">
      <c r="B1920" s="11"/>
      <c r="C1920" s="12"/>
      <c r="D1920" s="13"/>
      <c r="E1920" s="16"/>
    </row>
    <row r="1921" spans="2:5" x14ac:dyDescent="0.2">
      <c r="B1921" s="11"/>
      <c r="C1921" s="12"/>
      <c r="D1921" s="13"/>
      <c r="E1921" s="16"/>
    </row>
    <row r="1922" spans="2:5" x14ac:dyDescent="0.2">
      <c r="B1922" s="11"/>
      <c r="C1922" s="12"/>
      <c r="D1922" s="13"/>
      <c r="E1922" s="16"/>
    </row>
    <row r="1923" spans="2:5" x14ac:dyDescent="0.2">
      <c r="B1923" s="11"/>
      <c r="C1923" s="12"/>
      <c r="D1923" s="13"/>
      <c r="E1923" s="16"/>
    </row>
    <row r="1924" spans="2:5" x14ac:dyDescent="0.2">
      <c r="B1924" s="11"/>
      <c r="C1924" s="12"/>
      <c r="D1924" s="13"/>
      <c r="E1924" s="16"/>
    </row>
    <row r="1925" spans="2:5" x14ac:dyDescent="0.2">
      <c r="B1925" s="11"/>
      <c r="C1925" s="12"/>
      <c r="D1925" s="13"/>
      <c r="E1925" s="16"/>
    </row>
    <row r="1926" spans="2:5" x14ac:dyDescent="0.2">
      <c r="B1926" s="11"/>
      <c r="C1926" s="12"/>
      <c r="D1926" s="13"/>
      <c r="E1926" s="16"/>
    </row>
    <row r="1927" spans="2:5" x14ac:dyDescent="0.2">
      <c r="B1927" s="11"/>
      <c r="C1927" s="12"/>
      <c r="D1927" s="13"/>
      <c r="E1927" s="16"/>
    </row>
    <row r="1928" spans="2:5" x14ac:dyDescent="0.2">
      <c r="B1928" s="11"/>
      <c r="C1928" s="12"/>
      <c r="D1928" s="13"/>
      <c r="E1928" s="16"/>
    </row>
    <row r="1929" spans="2:5" x14ac:dyDescent="0.2">
      <c r="B1929" s="11"/>
      <c r="C1929" s="12"/>
      <c r="D1929" s="13"/>
      <c r="E1929" s="16"/>
    </row>
    <row r="1930" spans="2:5" x14ac:dyDescent="0.2">
      <c r="B1930" s="11"/>
      <c r="C1930" s="12"/>
      <c r="D1930" s="13"/>
      <c r="E1930" s="16"/>
    </row>
    <row r="1931" spans="2:5" x14ac:dyDescent="0.2">
      <c r="B1931" s="11"/>
      <c r="C1931" s="12"/>
      <c r="D1931" s="13"/>
      <c r="E1931" s="16"/>
    </row>
    <row r="1932" spans="2:5" x14ac:dyDescent="0.2">
      <c r="B1932" s="11"/>
      <c r="C1932" s="12"/>
      <c r="D1932" s="13"/>
      <c r="E1932" s="16"/>
    </row>
    <row r="1933" spans="2:5" x14ac:dyDescent="0.2">
      <c r="B1933" s="11"/>
      <c r="C1933" s="12"/>
      <c r="D1933" s="13"/>
      <c r="E1933" s="16"/>
    </row>
    <row r="1934" spans="2:5" x14ac:dyDescent="0.2">
      <c r="B1934" s="11"/>
      <c r="C1934" s="12"/>
      <c r="D1934" s="13"/>
      <c r="E1934" s="16"/>
    </row>
    <row r="1935" spans="2:5" x14ac:dyDescent="0.2">
      <c r="B1935" s="11"/>
      <c r="C1935" s="12"/>
      <c r="D1935" s="13"/>
      <c r="E1935" s="16"/>
    </row>
    <row r="1936" spans="2:5" x14ac:dyDescent="0.2">
      <c r="B1936" s="11"/>
      <c r="C1936" s="12"/>
      <c r="D1936" s="13"/>
      <c r="E1936" s="16"/>
    </row>
    <row r="1937" spans="2:5" x14ac:dyDescent="0.2">
      <c r="B1937" s="11"/>
      <c r="C1937" s="12"/>
      <c r="D1937" s="13"/>
      <c r="E1937" s="16"/>
    </row>
    <row r="1938" spans="2:5" x14ac:dyDescent="0.2">
      <c r="B1938" s="11"/>
      <c r="C1938" s="12"/>
      <c r="D1938" s="13"/>
      <c r="E1938" s="16"/>
    </row>
    <row r="1939" spans="2:5" x14ac:dyDescent="0.2">
      <c r="B1939" s="11"/>
      <c r="C1939" s="12"/>
      <c r="D1939" s="13"/>
      <c r="E1939" s="16"/>
    </row>
    <row r="1940" spans="2:5" x14ac:dyDescent="0.2">
      <c r="B1940" s="11"/>
      <c r="C1940" s="12"/>
      <c r="D1940" s="13"/>
      <c r="E1940" s="16"/>
    </row>
    <row r="1941" spans="2:5" x14ac:dyDescent="0.2">
      <c r="B1941" s="11"/>
      <c r="C1941" s="12"/>
      <c r="D1941" s="13"/>
      <c r="E1941" s="16"/>
    </row>
    <row r="1942" spans="2:5" x14ac:dyDescent="0.2">
      <c r="B1942" s="11"/>
      <c r="C1942" s="12"/>
      <c r="D1942" s="13"/>
      <c r="E1942" s="16"/>
    </row>
    <row r="1943" spans="2:5" x14ac:dyDescent="0.2">
      <c r="B1943" s="11"/>
      <c r="C1943" s="12"/>
      <c r="D1943" s="13"/>
      <c r="E1943" s="16"/>
    </row>
    <row r="1944" spans="2:5" x14ac:dyDescent="0.2">
      <c r="B1944" s="11"/>
      <c r="C1944" s="12"/>
      <c r="D1944" s="13"/>
      <c r="E1944" s="16"/>
    </row>
    <row r="1945" spans="2:5" x14ac:dyDescent="0.2">
      <c r="B1945" s="11"/>
      <c r="C1945" s="12"/>
      <c r="D1945" s="13"/>
      <c r="E1945" s="16"/>
    </row>
    <row r="1946" spans="2:5" x14ac:dyDescent="0.2">
      <c r="B1946" s="11"/>
      <c r="C1946" s="12"/>
      <c r="D1946" s="13"/>
      <c r="E1946" s="16"/>
    </row>
    <row r="1947" spans="2:5" x14ac:dyDescent="0.2">
      <c r="B1947" s="11"/>
      <c r="C1947" s="12"/>
      <c r="D1947" s="13"/>
      <c r="E1947" s="16"/>
    </row>
    <row r="1948" spans="2:5" x14ac:dyDescent="0.2">
      <c r="B1948" s="11"/>
      <c r="C1948" s="12"/>
      <c r="D1948" s="13"/>
      <c r="E1948" s="16"/>
    </row>
    <row r="1949" spans="2:5" x14ac:dyDescent="0.2">
      <c r="B1949" s="11"/>
      <c r="C1949" s="12"/>
      <c r="D1949" s="13"/>
      <c r="E1949" s="16"/>
    </row>
    <row r="1950" spans="2:5" x14ac:dyDescent="0.2">
      <c r="B1950" s="11"/>
      <c r="C1950" s="12"/>
      <c r="D1950" s="13"/>
      <c r="E1950" s="16"/>
    </row>
    <row r="1951" spans="2:5" x14ac:dyDescent="0.2">
      <c r="B1951" s="11"/>
      <c r="C1951" s="12"/>
      <c r="D1951" s="13"/>
      <c r="E1951" s="16"/>
    </row>
    <row r="1952" spans="2:5" x14ac:dyDescent="0.2">
      <c r="B1952" s="11"/>
      <c r="C1952" s="12"/>
      <c r="D1952" s="13"/>
      <c r="E1952" s="16"/>
    </row>
    <row r="1953" spans="2:5" x14ac:dyDescent="0.2">
      <c r="B1953" s="11"/>
      <c r="C1953" s="12"/>
      <c r="D1953" s="13"/>
      <c r="E1953" s="16"/>
    </row>
    <row r="1954" spans="2:5" x14ac:dyDescent="0.2">
      <c r="B1954" s="11"/>
      <c r="C1954" s="12"/>
      <c r="D1954" s="13"/>
      <c r="E1954" s="16"/>
    </row>
    <row r="1955" spans="2:5" x14ac:dyDescent="0.2">
      <c r="B1955" s="11"/>
      <c r="C1955" s="12"/>
      <c r="D1955" s="13"/>
      <c r="E1955" s="16"/>
    </row>
    <row r="1956" spans="2:5" x14ac:dyDescent="0.2">
      <c r="B1956" s="11"/>
      <c r="C1956" s="12"/>
      <c r="D1956" s="13"/>
      <c r="E1956" s="16"/>
    </row>
    <row r="1957" spans="2:5" x14ac:dyDescent="0.2">
      <c r="B1957" s="11"/>
      <c r="C1957" s="12"/>
      <c r="D1957" s="13"/>
      <c r="E1957" s="16"/>
    </row>
    <row r="1958" spans="2:5" x14ac:dyDescent="0.2">
      <c r="B1958" s="11"/>
      <c r="C1958" s="12"/>
      <c r="D1958" s="13"/>
      <c r="E1958" s="16"/>
    </row>
    <row r="1959" spans="2:5" x14ac:dyDescent="0.2">
      <c r="B1959" s="11"/>
      <c r="C1959" s="12"/>
      <c r="D1959" s="13"/>
      <c r="E1959" s="16"/>
    </row>
    <row r="1960" spans="2:5" x14ac:dyDescent="0.2">
      <c r="B1960" s="11"/>
      <c r="C1960" s="12"/>
      <c r="D1960" s="13"/>
      <c r="E1960" s="16"/>
    </row>
    <row r="1961" spans="2:5" x14ac:dyDescent="0.2">
      <c r="B1961" s="11"/>
      <c r="C1961" s="12"/>
      <c r="D1961" s="13"/>
      <c r="E1961" s="16"/>
    </row>
    <row r="1962" spans="2:5" x14ac:dyDescent="0.2">
      <c r="B1962" s="11"/>
      <c r="C1962" s="12"/>
      <c r="D1962" s="13"/>
      <c r="E1962" s="16"/>
    </row>
    <row r="1963" spans="2:5" x14ac:dyDescent="0.2">
      <c r="B1963" s="11"/>
      <c r="C1963" s="12"/>
      <c r="D1963" s="13"/>
      <c r="E1963" s="16"/>
    </row>
    <row r="1964" spans="2:5" x14ac:dyDescent="0.2">
      <c r="B1964" s="11"/>
      <c r="C1964" s="12"/>
      <c r="D1964" s="13"/>
      <c r="E1964" s="16"/>
    </row>
    <row r="1965" spans="2:5" x14ac:dyDescent="0.2">
      <c r="B1965" s="11"/>
      <c r="C1965" s="12"/>
      <c r="D1965" s="13"/>
      <c r="E1965" s="16"/>
    </row>
    <row r="1966" spans="2:5" x14ac:dyDescent="0.2">
      <c r="B1966" s="11"/>
      <c r="C1966" s="12"/>
      <c r="D1966" s="13"/>
      <c r="E1966" s="16"/>
    </row>
    <row r="1967" spans="2:5" x14ac:dyDescent="0.2">
      <c r="B1967" s="11"/>
      <c r="C1967" s="12"/>
      <c r="D1967" s="13"/>
      <c r="E1967" s="16"/>
    </row>
    <row r="1968" spans="2:5" x14ac:dyDescent="0.2">
      <c r="B1968" s="11"/>
      <c r="C1968" s="12"/>
      <c r="D1968" s="13"/>
      <c r="E1968" s="16"/>
    </row>
    <row r="1969" spans="2:5" x14ac:dyDescent="0.2">
      <c r="B1969" s="11"/>
      <c r="C1969" s="12"/>
      <c r="D1969" s="13"/>
      <c r="E1969" s="16"/>
    </row>
    <row r="1970" spans="2:5" x14ac:dyDescent="0.2">
      <c r="B1970" s="11"/>
      <c r="C1970" s="12"/>
      <c r="D1970" s="13"/>
      <c r="E1970" s="16"/>
    </row>
    <row r="1971" spans="2:5" x14ac:dyDescent="0.2">
      <c r="B1971" s="11"/>
      <c r="C1971" s="12"/>
      <c r="D1971" s="13"/>
      <c r="E1971" s="16"/>
    </row>
    <row r="1972" spans="2:5" x14ac:dyDescent="0.2">
      <c r="B1972" s="11"/>
      <c r="C1972" s="12"/>
      <c r="D1972" s="13"/>
      <c r="E1972" s="16"/>
    </row>
    <row r="1973" spans="2:5" x14ac:dyDescent="0.2">
      <c r="B1973" s="11"/>
      <c r="C1973" s="12"/>
      <c r="D1973" s="13"/>
      <c r="E1973" s="16"/>
    </row>
    <row r="1974" spans="2:5" x14ac:dyDescent="0.2">
      <c r="B1974" s="11"/>
      <c r="C1974" s="12"/>
      <c r="D1974" s="13"/>
      <c r="E1974" s="16"/>
    </row>
    <row r="1975" spans="2:5" x14ac:dyDescent="0.2">
      <c r="B1975" s="11"/>
      <c r="C1975" s="12"/>
      <c r="D1975" s="13"/>
      <c r="E1975" s="16"/>
    </row>
    <row r="1976" spans="2:5" x14ac:dyDescent="0.2">
      <c r="B1976" s="11"/>
      <c r="C1976" s="12"/>
      <c r="D1976" s="13"/>
      <c r="E1976" s="16"/>
    </row>
    <row r="1977" spans="2:5" x14ac:dyDescent="0.2">
      <c r="B1977" s="11"/>
      <c r="C1977" s="12"/>
      <c r="D1977" s="13"/>
      <c r="E1977" s="16"/>
    </row>
    <row r="1978" spans="2:5" x14ac:dyDescent="0.2">
      <c r="B1978" s="11"/>
      <c r="C1978" s="12"/>
      <c r="D1978" s="13"/>
      <c r="E1978" s="16"/>
    </row>
    <row r="1979" spans="2:5" x14ac:dyDescent="0.2">
      <c r="B1979" s="11"/>
      <c r="C1979" s="12"/>
      <c r="D1979" s="13"/>
      <c r="E1979" s="16"/>
    </row>
    <row r="1980" spans="2:5" x14ac:dyDescent="0.2">
      <c r="B1980" s="11"/>
      <c r="C1980" s="12"/>
      <c r="D1980" s="13"/>
      <c r="E1980" s="16"/>
    </row>
    <row r="1981" spans="2:5" x14ac:dyDescent="0.2">
      <c r="B1981" s="11"/>
      <c r="C1981" s="12"/>
      <c r="D1981" s="13"/>
      <c r="E1981" s="16"/>
    </row>
    <row r="1982" spans="2:5" x14ac:dyDescent="0.2">
      <c r="B1982" s="11"/>
      <c r="C1982" s="12"/>
      <c r="D1982" s="13"/>
      <c r="E1982" s="16"/>
    </row>
    <row r="1983" spans="2:5" x14ac:dyDescent="0.2">
      <c r="B1983" s="11"/>
      <c r="C1983" s="12"/>
      <c r="D1983" s="13"/>
      <c r="E1983" s="16"/>
    </row>
    <row r="1984" spans="2:5" x14ac:dyDescent="0.2">
      <c r="B1984" s="11"/>
      <c r="C1984" s="12"/>
      <c r="D1984" s="13"/>
      <c r="E1984" s="16"/>
    </row>
    <row r="1985" spans="2:5" x14ac:dyDescent="0.2">
      <c r="B1985" s="11"/>
      <c r="C1985" s="12"/>
      <c r="D1985" s="13"/>
      <c r="E1985" s="16"/>
    </row>
    <row r="1986" spans="2:5" x14ac:dyDescent="0.2">
      <c r="B1986" s="11"/>
      <c r="C1986" s="12"/>
      <c r="D1986" s="13"/>
      <c r="E1986" s="16"/>
    </row>
    <row r="1987" spans="2:5" x14ac:dyDescent="0.2">
      <c r="B1987" s="11"/>
      <c r="C1987" s="12"/>
      <c r="D1987" s="13"/>
      <c r="E1987" s="16"/>
    </row>
    <row r="1988" spans="2:5" x14ac:dyDescent="0.2">
      <c r="B1988" s="11"/>
      <c r="C1988" s="12"/>
      <c r="D1988" s="13"/>
      <c r="E1988" s="16"/>
    </row>
    <row r="1989" spans="2:5" x14ac:dyDescent="0.2">
      <c r="B1989" s="11"/>
      <c r="C1989" s="12"/>
      <c r="D1989" s="13"/>
      <c r="E1989" s="16"/>
    </row>
    <row r="1990" spans="2:5" x14ac:dyDescent="0.2">
      <c r="B1990" s="11"/>
      <c r="C1990" s="12"/>
      <c r="D1990" s="13"/>
      <c r="E1990" s="16"/>
    </row>
    <row r="1991" spans="2:5" x14ac:dyDescent="0.2">
      <c r="B1991" s="11"/>
      <c r="C1991" s="12"/>
      <c r="D1991" s="13"/>
      <c r="E1991" s="16"/>
    </row>
    <row r="1992" spans="2:5" x14ac:dyDescent="0.2">
      <c r="B1992" s="11"/>
      <c r="C1992" s="12"/>
      <c r="D1992" s="13"/>
      <c r="E1992" s="16"/>
    </row>
    <row r="1993" spans="2:5" x14ac:dyDescent="0.2">
      <c r="B1993" s="11"/>
      <c r="C1993" s="12"/>
      <c r="D1993" s="13"/>
      <c r="E1993" s="16"/>
    </row>
    <row r="1994" spans="2:5" x14ac:dyDescent="0.2">
      <c r="B1994" s="11"/>
      <c r="C1994" s="12"/>
      <c r="D1994" s="13"/>
      <c r="E1994" s="16"/>
    </row>
    <row r="1995" spans="2:5" x14ac:dyDescent="0.2">
      <c r="B1995" s="11"/>
      <c r="C1995" s="12"/>
      <c r="D1995" s="13"/>
      <c r="E1995" s="16"/>
    </row>
    <row r="1996" spans="2:5" x14ac:dyDescent="0.2">
      <c r="B1996" s="11"/>
      <c r="C1996" s="12"/>
      <c r="D1996" s="13"/>
      <c r="E1996" s="16"/>
    </row>
    <row r="1997" spans="2:5" x14ac:dyDescent="0.2">
      <c r="B1997" s="11"/>
      <c r="C1997" s="12"/>
      <c r="D1997" s="13"/>
      <c r="E1997" s="16"/>
    </row>
    <row r="1998" spans="2:5" x14ac:dyDescent="0.2">
      <c r="B1998" s="11"/>
      <c r="C1998" s="12"/>
      <c r="D1998" s="13"/>
      <c r="E1998" s="16"/>
    </row>
    <row r="1999" spans="2:5" x14ac:dyDescent="0.2">
      <c r="B1999" s="11"/>
      <c r="C1999" s="12"/>
      <c r="D1999" s="13"/>
      <c r="E1999" s="16"/>
    </row>
    <row r="2000" spans="2:5" x14ac:dyDescent="0.2">
      <c r="B2000" s="11"/>
      <c r="C2000" s="12"/>
      <c r="D2000" s="13"/>
      <c r="E2000" s="16"/>
    </row>
    <row r="2001" spans="2:5" x14ac:dyDescent="0.2">
      <c r="B2001" s="11"/>
      <c r="C2001" s="12"/>
      <c r="D2001" s="13"/>
      <c r="E2001" s="16"/>
    </row>
    <row r="2002" spans="2:5" x14ac:dyDescent="0.2">
      <c r="B2002" s="11"/>
      <c r="C2002" s="12"/>
      <c r="D2002" s="13"/>
      <c r="E2002" s="16"/>
    </row>
    <row r="2003" spans="2:5" x14ac:dyDescent="0.2">
      <c r="B2003" s="11"/>
      <c r="C2003" s="12"/>
      <c r="D2003" s="13"/>
      <c r="E2003" s="16"/>
    </row>
    <row r="2004" spans="2:5" x14ac:dyDescent="0.2">
      <c r="B2004" s="11"/>
      <c r="C2004" s="12"/>
      <c r="D2004" s="13"/>
      <c r="E2004" s="16"/>
    </row>
    <row r="2005" spans="2:5" x14ac:dyDescent="0.2">
      <c r="B2005" s="11"/>
      <c r="C2005" s="12"/>
      <c r="D2005" s="13"/>
      <c r="E2005" s="16"/>
    </row>
    <row r="2006" spans="2:5" x14ac:dyDescent="0.2">
      <c r="B2006" s="11"/>
      <c r="C2006" s="12"/>
      <c r="D2006" s="13"/>
      <c r="E2006" s="16"/>
    </row>
    <row r="2007" spans="2:5" x14ac:dyDescent="0.2">
      <c r="B2007" s="11"/>
      <c r="C2007" s="12"/>
      <c r="D2007" s="13"/>
      <c r="E2007" s="16"/>
    </row>
    <row r="2008" spans="2:5" x14ac:dyDescent="0.2">
      <c r="B2008" s="11"/>
      <c r="C2008" s="12"/>
      <c r="D2008" s="13"/>
      <c r="E2008" s="16"/>
    </row>
    <row r="2009" spans="2:5" x14ac:dyDescent="0.2">
      <c r="B2009" s="11"/>
      <c r="C2009" s="12"/>
      <c r="D2009" s="13"/>
      <c r="E2009" s="16"/>
    </row>
    <row r="2010" spans="2:5" x14ac:dyDescent="0.2">
      <c r="B2010" s="11"/>
      <c r="C2010" s="12"/>
      <c r="D2010" s="13"/>
      <c r="E2010" s="16"/>
    </row>
    <row r="2011" spans="2:5" x14ac:dyDescent="0.2">
      <c r="B2011" s="11"/>
      <c r="C2011" s="12"/>
      <c r="D2011" s="13"/>
      <c r="E2011" s="16"/>
    </row>
    <row r="2012" spans="2:5" x14ac:dyDescent="0.2">
      <c r="B2012" s="11"/>
      <c r="C2012" s="12"/>
      <c r="D2012" s="13"/>
      <c r="E2012" s="16"/>
    </row>
    <row r="2013" spans="2:5" x14ac:dyDescent="0.2">
      <c r="B2013" s="11"/>
      <c r="C2013" s="12"/>
      <c r="D2013" s="13"/>
      <c r="E2013" s="16"/>
    </row>
    <row r="2014" spans="2:5" x14ac:dyDescent="0.2">
      <c r="B2014" s="11"/>
      <c r="C2014" s="12"/>
      <c r="D2014" s="13"/>
      <c r="E2014" s="16"/>
    </row>
    <row r="2015" spans="2:5" x14ac:dyDescent="0.2">
      <c r="B2015" s="11"/>
      <c r="C2015" s="12"/>
      <c r="D2015" s="13"/>
      <c r="E2015" s="16"/>
    </row>
    <row r="2016" spans="2:5" x14ac:dyDescent="0.2">
      <c r="B2016" s="11"/>
      <c r="C2016" s="12"/>
      <c r="D2016" s="13"/>
      <c r="E2016" s="16"/>
    </row>
    <row r="2017" spans="2:5" x14ac:dyDescent="0.2">
      <c r="B2017" s="11"/>
      <c r="C2017" s="12"/>
      <c r="D2017" s="13"/>
      <c r="E2017" s="16"/>
    </row>
    <row r="2018" spans="2:5" x14ac:dyDescent="0.2">
      <c r="B2018" s="11"/>
      <c r="C2018" s="12"/>
      <c r="D2018" s="13"/>
      <c r="E2018" s="16"/>
    </row>
    <row r="2019" spans="2:5" x14ac:dyDescent="0.2">
      <c r="B2019" s="11"/>
      <c r="C2019" s="12"/>
      <c r="D2019" s="13"/>
      <c r="E2019" s="16"/>
    </row>
    <row r="2020" spans="2:5" x14ac:dyDescent="0.2">
      <c r="B2020" s="11"/>
      <c r="C2020" s="12"/>
      <c r="D2020" s="13"/>
      <c r="E2020" s="16"/>
    </row>
    <row r="2021" spans="2:5" x14ac:dyDescent="0.2">
      <c r="B2021" s="11"/>
      <c r="C2021" s="12"/>
      <c r="D2021" s="13"/>
      <c r="E2021" s="16"/>
    </row>
    <row r="2022" spans="2:5" x14ac:dyDescent="0.2">
      <c r="B2022" s="11"/>
      <c r="C2022" s="12"/>
      <c r="D2022" s="13"/>
      <c r="E2022" s="16"/>
    </row>
    <row r="2023" spans="2:5" x14ac:dyDescent="0.2">
      <c r="B2023" s="11"/>
      <c r="C2023" s="12"/>
      <c r="D2023" s="13"/>
      <c r="E2023" s="16"/>
    </row>
    <row r="2024" spans="2:5" x14ac:dyDescent="0.2">
      <c r="B2024" s="11"/>
      <c r="C2024" s="12"/>
      <c r="D2024" s="13"/>
      <c r="E2024" s="16"/>
    </row>
    <row r="2025" spans="2:5" x14ac:dyDescent="0.2">
      <c r="B2025" s="11"/>
      <c r="C2025" s="12"/>
      <c r="D2025" s="13"/>
      <c r="E2025" s="16"/>
    </row>
    <row r="2026" spans="2:5" x14ac:dyDescent="0.2">
      <c r="B2026" s="11"/>
      <c r="C2026" s="12"/>
      <c r="D2026" s="13"/>
      <c r="E2026" s="16"/>
    </row>
    <row r="2027" spans="2:5" x14ac:dyDescent="0.2">
      <c r="B2027" s="11"/>
      <c r="C2027" s="12"/>
      <c r="D2027" s="13"/>
      <c r="E2027" s="16"/>
    </row>
    <row r="2028" spans="2:5" x14ac:dyDescent="0.2">
      <c r="B2028" s="11"/>
      <c r="C2028" s="12"/>
      <c r="D2028" s="13"/>
      <c r="E2028" s="16"/>
    </row>
    <row r="2029" spans="2:5" x14ac:dyDescent="0.2">
      <c r="B2029" s="11"/>
      <c r="C2029" s="12"/>
      <c r="D2029" s="13"/>
      <c r="E2029" s="16"/>
    </row>
    <row r="2030" spans="2:5" x14ac:dyDescent="0.2">
      <c r="B2030" s="11"/>
      <c r="C2030" s="12"/>
      <c r="D2030" s="13"/>
      <c r="E2030" s="16"/>
    </row>
    <row r="2031" spans="2:5" x14ac:dyDescent="0.2">
      <c r="B2031" s="11"/>
      <c r="C2031" s="12"/>
      <c r="D2031" s="13"/>
      <c r="E2031" s="16"/>
    </row>
    <row r="2032" spans="2:5" x14ac:dyDescent="0.2">
      <c r="B2032" s="11"/>
      <c r="C2032" s="12"/>
      <c r="D2032" s="13"/>
      <c r="E2032" s="16"/>
    </row>
    <row r="2033" spans="2:5" x14ac:dyDescent="0.2">
      <c r="B2033" s="11"/>
      <c r="C2033" s="12"/>
      <c r="D2033" s="13"/>
      <c r="E2033" s="16"/>
    </row>
    <row r="2034" spans="2:5" x14ac:dyDescent="0.2">
      <c r="B2034" s="11"/>
      <c r="C2034" s="12"/>
      <c r="D2034" s="13"/>
      <c r="E2034" s="16"/>
    </row>
    <row r="2035" spans="2:5" x14ac:dyDescent="0.2">
      <c r="B2035" s="11"/>
      <c r="C2035" s="12"/>
      <c r="D2035" s="13"/>
      <c r="E2035" s="16"/>
    </row>
    <row r="2036" spans="2:5" x14ac:dyDescent="0.2">
      <c r="B2036" s="11"/>
      <c r="C2036" s="12"/>
      <c r="D2036" s="13"/>
      <c r="E2036" s="16"/>
    </row>
    <row r="2037" spans="2:5" x14ac:dyDescent="0.2">
      <c r="B2037" s="11"/>
      <c r="C2037" s="12"/>
      <c r="D2037" s="13"/>
      <c r="E2037" s="16"/>
    </row>
    <row r="2038" spans="2:5" x14ac:dyDescent="0.2">
      <c r="B2038" s="11"/>
      <c r="C2038" s="12"/>
      <c r="D2038" s="13"/>
      <c r="E2038" s="16"/>
    </row>
    <row r="2039" spans="2:5" x14ac:dyDescent="0.2">
      <c r="B2039" s="11"/>
      <c r="C2039" s="12"/>
      <c r="D2039" s="13"/>
      <c r="E2039" s="16"/>
    </row>
    <row r="2040" spans="2:5" x14ac:dyDescent="0.2">
      <c r="B2040" s="11"/>
      <c r="C2040" s="12"/>
      <c r="D2040" s="13"/>
      <c r="E2040" s="16"/>
    </row>
    <row r="2041" spans="2:5" x14ac:dyDescent="0.2">
      <c r="B2041" s="11"/>
      <c r="C2041" s="12"/>
      <c r="D2041" s="13"/>
      <c r="E2041" s="16"/>
    </row>
    <row r="2042" spans="2:5" x14ac:dyDescent="0.2">
      <c r="B2042" s="11"/>
      <c r="C2042" s="12"/>
      <c r="D2042" s="13"/>
      <c r="E2042" s="16"/>
    </row>
    <row r="2043" spans="2:5" x14ac:dyDescent="0.2">
      <c r="B2043" s="11"/>
      <c r="C2043" s="12"/>
      <c r="D2043" s="13"/>
      <c r="E2043" s="16"/>
    </row>
    <row r="2044" spans="2:5" x14ac:dyDescent="0.2">
      <c r="B2044" s="11"/>
      <c r="C2044" s="12"/>
      <c r="D2044" s="13"/>
      <c r="E2044" s="16"/>
    </row>
    <row r="2045" spans="2:5" x14ac:dyDescent="0.2">
      <c r="B2045" s="11"/>
      <c r="C2045" s="12"/>
      <c r="D2045" s="13"/>
      <c r="E2045" s="16"/>
    </row>
    <row r="2046" spans="2:5" x14ac:dyDescent="0.2">
      <c r="B2046" s="11"/>
      <c r="C2046" s="12"/>
      <c r="D2046" s="13"/>
      <c r="E2046" s="16"/>
    </row>
    <row r="2047" spans="2:5" x14ac:dyDescent="0.2">
      <c r="B2047" s="11"/>
      <c r="C2047" s="12"/>
      <c r="D2047" s="13"/>
      <c r="E2047" s="16"/>
    </row>
    <row r="2048" spans="2:5" x14ac:dyDescent="0.2">
      <c r="B2048" s="11"/>
      <c r="C2048" s="12"/>
      <c r="D2048" s="13"/>
      <c r="E2048" s="16"/>
    </row>
    <row r="2049" spans="2:5" x14ac:dyDescent="0.2">
      <c r="B2049" s="11"/>
      <c r="C2049" s="12"/>
      <c r="D2049" s="13"/>
      <c r="E2049" s="16"/>
    </row>
    <row r="2050" spans="2:5" x14ac:dyDescent="0.2">
      <c r="B2050" s="11"/>
      <c r="C2050" s="12"/>
      <c r="D2050" s="13"/>
      <c r="E2050" s="16"/>
    </row>
    <row r="2051" spans="2:5" x14ac:dyDescent="0.2">
      <c r="B2051" s="11"/>
      <c r="C2051" s="12"/>
      <c r="D2051" s="13"/>
      <c r="E2051" s="16"/>
    </row>
    <row r="2052" spans="2:5" x14ac:dyDescent="0.2">
      <c r="B2052" s="11"/>
      <c r="C2052" s="12"/>
      <c r="D2052" s="13"/>
      <c r="E2052" s="16"/>
    </row>
    <row r="2053" spans="2:5" x14ac:dyDescent="0.2">
      <c r="B2053" s="11"/>
      <c r="C2053" s="12"/>
      <c r="D2053" s="13"/>
      <c r="E2053" s="16"/>
    </row>
    <row r="2054" spans="2:5" x14ac:dyDescent="0.2">
      <c r="B2054" s="11"/>
      <c r="C2054" s="12"/>
      <c r="D2054" s="13"/>
      <c r="E2054" s="16"/>
    </row>
    <row r="2055" spans="2:5" x14ac:dyDescent="0.2">
      <c r="B2055" s="11"/>
      <c r="C2055" s="12"/>
      <c r="D2055" s="13"/>
      <c r="E2055" s="16"/>
    </row>
    <row r="2056" spans="2:5" x14ac:dyDescent="0.2">
      <c r="B2056" s="11"/>
      <c r="C2056" s="12"/>
      <c r="D2056" s="13"/>
      <c r="E2056" s="16"/>
    </row>
    <row r="2057" spans="2:5" x14ac:dyDescent="0.2">
      <c r="B2057" s="11"/>
      <c r="C2057" s="12"/>
      <c r="D2057" s="13"/>
      <c r="E2057" s="16"/>
    </row>
    <row r="2058" spans="2:5" x14ac:dyDescent="0.2">
      <c r="B2058" s="11"/>
      <c r="C2058" s="12"/>
      <c r="D2058" s="13"/>
      <c r="E2058" s="16"/>
    </row>
    <row r="2059" spans="2:5" x14ac:dyDescent="0.2">
      <c r="B2059" s="11"/>
      <c r="C2059" s="12"/>
      <c r="D2059" s="13"/>
      <c r="E2059" s="16"/>
    </row>
    <row r="2060" spans="2:5" x14ac:dyDescent="0.2">
      <c r="B2060" s="11"/>
      <c r="C2060" s="12"/>
      <c r="D2060" s="13"/>
      <c r="E2060" s="16"/>
    </row>
    <row r="2061" spans="2:5" x14ac:dyDescent="0.2">
      <c r="B2061" s="11"/>
      <c r="C2061" s="12"/>
      <c r="D2061" s="13"/>
      <c r="E2061" s="16"/>
    </row>
    <row r="2062" spans="2:5" x14ac:dyDescent="0.2">
      <c r="B2062" s="11"/>
      <c r="C2062" s="12"/>
      <c r="D2062" s="13"/>
      <c r="E2062" s="16"/>
    </row>
    <row r="2063" spans="2:5" x14ac:dyDescent="0.2">
      <c r="B2063" s="11"/>
      <c r="C2063" s="12"/>
      <c r="D2063" s="13"/>
      <c r="E2063" s="16"/>
    </row>
    <row r="2064" spans="2:5" x14ac:dyDescent="0.2">
      <c r="B2064" s="11"/>
      <c r="C2064" s="12"/>
      <c r="D2064" s="13"/>
      <c r="E2064" s="16"/>
    </row>
    <row r="2065" spans="2:5" x14ac:dyDescent="0.2">
      <c r="B2065" s="11"/>
      <c r="C2065" s="12"/>
      <c r="D2065" s="13"/>
      <c r="E2065" s="16"/>
    </row>
    <row r="2066" spans="2:5" x14ac:dyDescent="0.2">
      <c r="B2066" s="11"/>
      <c r="C2066" s="12"/>
      <c r="D2066" s="13"/>
      <c r="E2066" s="16"/>
    </row>
    <row r="2067" spans="2:5" x14ac:dyDescent="0.2">
      <c r="B2067" s="11"/>
      <c r="C2067" s="12"/>
      <c r="D2067" s="13"/>
      <c r="E2067" s="16"/>
    </row>
    <row r="2068" spans="2:5" x14ac:dyDescent="0.2">
      <c r="B2068" s="11"/>
      <c r="C2068" s="12"/>
      <c r="D2068" s="13"/>
      <c r="E2068" s="16"/>
    </row>
    <row r="2069" spans="2:5" x14ac:dyDescent="0.2">
      <c r="B2069" s="11"/>
      <c r="C2069" s="12"/>
      <c r="D2069" s="13"/>
      <c r="E2069" s="16"/>
    </row>
    <row r="2070" spans="2:5" x14ac:dyDescent="0.2">
      <c r="B2070" s="11"/>
      <c r="C2070" s="12"/>
      <c r="D2070" s="13"/>
      <c r="E2070" s="16"/>
    </row>
    <row r="2071" spans="2:5" x14ac:dyDescent="0.2">
      <c r="B2071" s="11"/>
      <c r="C2071" s="12"/>
      <c r="D2071" s="13"/>
      <c r="E2071" s="16"/>
    </row>
    <row r="2072" spans="2:5" x14ac:dyDescent="0.2">
      <c r="B2072" s="11"/>
      <c r="C2072" s="12"/>
      <c r="D2072" s="13"/>
      <c r="E2072" s="16"/>
    </row>
    <row r="2073" spans="2:5" x14ac:dyDescent="0.2">
      <c r="B2073" s="11"/>
      <c r="C2073" s="12"/>
      <c r="D2073" s="13"/>
      <c r="E2073" s="16"/>
    </row>
    <row r="2074" spans="2:5" x14ac:dyDescent="0.2">
      <c r="B2074" s="11"/>
      <c r="C2074" s="12"/>
      <c r="D2074" s="13"/>
      <c r="E2074" s="16"/>
    </row>
    <row r="2075" spans="2:5" x14ac:dyDescent="0.2">
      <c r="B2075" s="11"/>
      <c r="C2075" s="12"/>
      <c r="D2075" s="13"/>
      <c r="E2075" s="16"/>
    </row>
    <row r="2076" spans="2:5" x14ac:dyDescent="0.2">
      <c r="B2076" s="11"/>
      <c r="C2076" s="12"/>
      <c r="D2076" s="13"/>
      <c r="E2076" s="16"/>
    </row>
    <row r="2077" spans="2:5" x14ac:dyDescent="0.2">
      <c r="B2077" s="11"/>
      <c r="C2077" s="12"/>
      <c r="D2077" s="13"/>
      <c r="E2077" s="16"/>
    </row>
    <row r="2078" spans="2:5" x14ac:dyDescent="0.2">
      <c r="B2078" s="11"/>
      <c r="C2078" s="12"/>
      <c r="D2078" s="13"/>
      <c r="E2078" s="16"/>
    </row>
    <row r="2079" spans="2:5" x14ac:dyDescent="0.2">
      <c r="B2079" s="11"/>
      <c r="C2079" s="12"/>
      <c r="D2079" s="13"/>
      <c r="E2079" s="16"/>
    </row>
    <row r="2080" spans="2:5" x14ac:dyDescent="0.2">
      <c r="B2080" s="11"/>
      <c r="C2080" s="12"/>
      <c r="D2080" s="13"/>
      <c r="E2080" s="16"/>
    </row>
    <row r="2081" spans="2:5" x14ac:dyDescent="0.2">
      <c r="B2081" s="11"/>
      <c r="C2081" s="12"/>
      <c r="D2081" s="13"/>
      <c r="E2081" s="16"/>
    </row>
    <row r="2082" spans="2:5" x14ac:dyDescent="0.2">
      <c r="B2082" s="11"/>
      <c r="C2082" s="12"/>
      <c r="D2082" s="13"/>
      <c r="E2082" s="16"/>
    </row>
    <row r="2083" spans="2:5" x14ac:dyDescent="0.2">
      <c r="B2083" s="11"/>
      <c r="C2083" s="12"/>
      <c r="D2083" s="13"/>
      <c r="E2083" s="16"/>
    </row>
    <row r="2084" spans="2:5" x14ac:dyDescent="0.2">
      <c r="B2084" s="11"/>
      <c r="C2084" s="12"/>
      <c r="D2084" s="13"/>
      <c r="E2084" s="16"/>
    </row>
    <row r="2085" spans="2:5" x14ac:dyDescent="0.2">
      <c r="B2085" s="11"/>
      <c r="C2085" s="12"/>
      <c r="D2085" s="13"/>
      <c r="E2085" s="16"/>
    </row>
    <row r="2086" spans="2:5" x14ac:dyDescent="0.2">
      <c r="B2086" s="11"/>
      <c r="C2086" s="12"/>
      <c r="D2086" s="13"/>
      <c r="E2086" s="16"/>
    </row>
    <row r="2087" spans="2:5" x14ac:dyDescent="0.2">
      <c r="B2087" s="11"/>
      <c r="C2087" s="12"/>
      <c r="D2087" s="13"/>
      <c r="E2087" s="16"/>
    </row>
    <row r="2088" spans="2:5" x14ac:dyDescent="0.2">
      <c r="B2088" s="11"/>
      <c r="C2088" s="12"/>
      <c r="D2088" s="13"/>
      <c r="E2088" s="16"/>
    </row>
    <row r="2089" spans="2:5" x14ac:dyDescent="0.2">
      <c r="B2089" s="11"/>
      <c r="C2089" s="12"/>
      <c r="D2089" s="13"/>
      <c r="E2089" s="16"/>
    </row>
    <row r="2090" spans="2:5" x14ac:dyDescent="0.2">
      <c r="B2090" s="11"/>
      <c r="C2090" s="12"/>
      <c r="D2090" s="13"/>
      <c r="E2090" s="16"/>
    </row>
    <row r="2091" spans="2:5" x14ac:dyDescent="0.2">
      <c r="B2091" s="11"/>
      <c r="C2091" s="12"/>
      <c r="D2091" s="13"/>
      <c r="E2091" s="16"/>
    </row>
    <row r="2092" spans="2:5" x14ac:dyDescent="0.2">
      <c r="B2092" s="11"/>
      <c r="C2092" s="12"/>
      <c r="D2092" s="13"/>
      <c r="E2092" s="16"/>
    </row>
    <row r="2093" spans="2:5" x14ac:dyDescent="0.2">
      <c r="B2093" s="11"/>
      <c r="C2093" s="12"/>
      <c r="D2093" s="13"/>
      <c r="E2093" s="16"/>
    </row>
    <row r="2094" spans="2:5" x14ac:dyDescent="0.2">
      <c r="B2094" s="11"/>
      <c r="C2094" s="12"/>
      <c r="D2094" s="13"/>
      <c r="E2094" s="16"/>
    </row>
    <row r="2095" spans="2:5" x14ac:dyDescent="0.2">
      <c r="B2095" s="11"/>
      <c r="C2095" s="12"/>
      <c r="D2095" s="13"/>
      <c r="E2095" s="16"/>
    </row>
    <row r="2096" spans="2:5" x14ac:dyDescent="0.2">
      <c r="B2096" s="11"/>
      <c r="C2096" s="12"/>
      <c r="D2096" s="13"/>
      <c r="E2096" s="1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1419A-3FF9-4A8D-9280-EE97E18AA794}">
  <sheetPr>
    <tabColor theme="1" tint="4.9989318521683403E-2"/>
  </sheetPr>
  <dimension ref="B3:BK67"/>
  <sheetViews>
    <sheetView workbookViewId="0">
      <selection activeCell="E28" sqref="E28"/>
    </sheetView>
  </sheetViews>
  <sheetFormatPr defaultRowHeight="14.25" x14ac:dyDescent="0.2"/>
  <cols>
    <col min="2" max="2" width="11" bestFit="1" customWidth="1"/>
    <col min="3" max="3" width="17.25" bestFit="1" customWidth="1"/>
    <col min="4" max="4" width="16.625" bestFit="1" customWidth="1"/>
    <col min="5" max="53" width="13.625" customWidth="1"/>
    <col min="54" max="63" width="11.25" customWidth="1"/>
  </cols>
  <sheetData>
    <row r="3" spans="2:22" x14ac:dyDescent="0.2">
      <c r="B3" t="s">
        <v>184</v>
      </c>
      <c r="C3" t="s">
        <v>185</v>
      </c>
      <c r="D3" t="s">
        <v>188</v>
      </c>
      <c r="E3" t="s">
        <v>187</v>
      </c>
      <c r="F3" t="s">
        <v>193</v>
      </c>
      <c r="Q3" t="s">
        <v>232</v>
      </c>
    </row>
    <row r="4" spans="2:22" x14ac:dyDescent="0.2">
      <c r="B4" t="s">
        <v>175</v>
      </c>
      <c r="C4" t="s">
        <v>180</v>
      </c>
      <c r="D4" s="13" t="e">
        <f>#REF!</f>
        <v>#REF!</v>
      </c>
      <c r="E4">
        <v>450</v>
      </c>
      <c r="F4" s="13" t="e">
        <f t="shared" ref="F4:F9" si="0">D4*E4</f>
        <v>#REF!</v>
      </c>
      <c r="G4" s="13" t="e">
        <f t="shared" ref="G4:G9" si="1">F4*6.4</f>
        <v>#REF!</v>
      </c>
      <c r="J4" t="s">
        <v>166</v>
      </c>
      <c r="K4" t="s">
        <v>175</v>
      </c>
      <c r="L4" t="s">
        <v>176</v>
      </c>
      <c r="M4" t="s">
        <v>178</v>
      </c>
      <c r="N4" t="s">
        <v>179</v>
      </c>
      <c r="O4" t="s">
        <v>190</v>
      </c>
      <c r="P4" t="s">
        <v>177</v>
      </c>
      <c r="Q4" t="s">
        <v>175</v>
      </c>
      <c r="R4" t="s">
        <v>176</v>
      </c>
      <c r="S4" t="s">
        <v>178</v>
      </c>
      <c r="T4" t="s">
        <v>179</v>
      </c>
      <c r="U4" t="s">
        <v>190</v>
      </c>
      <c r="V4" t="s">
        <v>177</v>
      </c>
    </row>
    <row r="5" spans="2:22" x14ac:dyDescent="0.2">
      <c r="B5" t="s">
        <v>176</v>
      </c>
      <c r="C5" t="s">
        <v>181</v>
      </c>
      <c r="D5" s="13">
        <f>LTV预估_2021101!Q44</f>
        <v>68.075811165886222</v>
      </c>
      <c r="E5">
        <v>200</v>
      </c>
      <c r="F5" s="13">
        <f t="shared" si="0"/>
        <v>13615.162233177245</v>
      </c>
      <c r="G5" s="13">
        <f t="shared" si="1"/>
        <v>87137.038292334371</v>
      </c>
      <c r="J5" t="s">
        <v>196</v>
      </c>
      <c r="K5" s="13" t="e">
        <f>#REF!</f>
        <v>#REF!</v>
      </c>
      <c r="L5" s="13">
        <f>LTV预估_2021101!Q9</f>
        <v>16.797465382348271</v>
      </c>
      <c r="M5" s="13">
        <f>LTV预估_2021101!V9</f>
        <v>11.571579350686388</v>
      </c>
      <c r="N5" s="13" t="e">
        <f>K5</f>
        <v>#REF!</v>
      </c>
      <c r="O5" s="13">
        <f>M5</f>
        <v>11.571579350686388</v>
      </c>
      <c r="P5" s="13" t="e">
        <f>#REF!</f>
        <v>#REF!</v>
      </c>
      <c r="Q5" s="13" t="e">
        <f>K5</f>
        <v>#REF!</v>
      </c>
      <c r="R5" s="13">
        <f t="shared" ref="R5:V5" si="2">L5</f>
        <v>16.797465382348271</v>
      </c>
      <c r="S5" s="13">
        <f t="shared" si="2"/>
        <v>11.571579350686388</v>
      </c>
      <c r="T5" s="13" t="e">
        <f t="shared" si="2"/>
        <v>#REF!</v>
      </c>
      <c r="U5" s="13">
        <f t="shared" si="2"/>
        <v>11.571579350686388</v>
      </c>
      <c r="V5" s="13" t="e">
        <f t="shared" si="2"/>
        <v>#REF!</v>
      </c>
    </row>
    <row r="6" spans="2:22" x14ac:dyDescent="0.2">
      <c r="B6" t="s">
        <v>178</v>
      </c>
      <c r="C6" t="s">
        <v>183</v>
      </c>
      <c r="D6" s="13">
        <f>LTV预估_2021101!V44</f>
        <v>46.41141237108053</v>
      </c>
      <c r="E6">
        <v>60</v>
      </c>
      <c r="F6" s="13">
        <f t="shared" si="0"/>
        <v>2784.6847422648316</v>
      </c>
      <c r="G6" s="13">
        <f t="shared" si="1"/>
        <v>17821.982350494924</v>
      </c>
      <c r="J6" t="s">
        <v>195</v>
      </c>
      <c r="K6" s="13" t="e">
        <f>#REF!</f>
        <v>#REF!</v>
      </c>
      <c r="L6" s="13">
        <f>LTV预估_2021101!Q10</f>
        <v>23.793544192535784</v>
      </c>
      <c r="M6" s="13">
        <f>LTV预估_2021101!V10</f>
        <v>16.324896054258762</v>
      </c>
      <c r="N6" s="13" t="e">
        <f t="shared" ref="N6:N40" si="3">K6</f>
        <v>#REF!</v>
      </c>
      <c r="O6" s="13">
        <f t="shared" ref="O6:O40" si="4">M6</f>
        <v>16.324896054258762</v>
      </c>
      <c r="P6" s="13" t="e">
        <f>#REF!</f>
        <v>#REF!</v>
      </c>
      <c r="Q6" s="13" t="e">
        <f>K6-K5</f>
        <v>#REF!</v>
      </c>
      <c r="R6" s="13">
        <f t="shared" ref="R6:V6" si="5">L6-L5</f>
        <v>6.9960788101875124</v>
      </c>
      <c r="S6" s="13">
        <f t="shared" si="5"/>
        <v>4.7533167035723736</v>
      </c>
      <c r="T6" s="13" t="e">
        <f t="shared" si="5"/>
        <v>#REF!</v>
      </c>
      <c r="U6" s="13">
        <f t="shared" si="5"/>
        <v>4.7533167035723736</v>
      </c>
      <c r="V6" s="13" t="e">
        <f t="shared" si="5"/>
        <v>#REF!</v>
      </c>
    </row>
    <row r="7" spans="2:22" x14ac:dyDescent="0.2">
      <c r="B7" t="s">
        <v>179</v>
      </c>
      <c r="C7" t="s">
        <v>180</v>
      </c>
      <c r="D7" s="13" t="e">
        <f>D4</f>
        <v>#REF!</v>
      </c>
      <c r="E7">
        <v>40</v>
      </c>
      <c r="F7" s="13" t="e">
        <f t="shared" si="0"/>
        <v>#REF!</v>
      </c>
      <c r="G7" s="13" t="e">
        <f t="shared" si="1"/>
        <v>#REF!</v>
      </c>
      <c r="J7" t="s">
        <v>197</v>
      </c>
      <c r="K7" s="13" t="e">
        <f>#REF!</f>
        <v>#REF!</v>
      </c>
      <c r="L7" s="13">
        <f>LTV预估_2021101!Q11</f>
        <v>28.204852916374282</v>
      </c>
      <c r="M7" s="13">
        <f>LTV预估_2021101!V11</f>
        <v>19.322053177632291</v>
      </c>
      <c r="N7" s="13" t="e">
        <f t="shared" si="3"/>
        <v>#REF!</v>
      </c>
      <c r="O7" s="13">
        <f t="shared" si="4"/>
        <v>19.322053177632291</v>
      </c>
      <c r="P7" s="13" t="e">
        <f>#REF!</f>
        <v>#REF!</v>
      </c>
      <c r="Q7" s="13" t="e">
        <f t="shared" ref="Q7:Q40" si="6">K7-K6</f>
        <v>#REF!</v>
      </c>
      <c r="R7" s="13">
        <f t="shared" ref="R7:R40" si="7">L7-L6</f>
        <v>4.4113087238384985</v>
      </c>
      <c r="S7" s="13">
        <f t="shared" ref="S7:S40" si="8">M7-M6</f>
        <v>2.9971571233735297</v>
      </c>
      <c r="T7" s="13" t="e">
        <f t="shared" ref="T7:T40" si="9">N7-N6</f>
        <v>#REF!</v>
      </c>
      <c r="U7" s="13">
        <f t="shared" ref="U7:U40" si="10">O7-O6</f>
        <v>2.9971571233735297</v>
      </c>
      <c r="V7" s="13" t="e">
        <f t="shared" ref="V7:V40" si="11">P7-P6</f>
        <v>#REF!</v>
      </c>
    </row>
    <row r="8" spans="2:22" x14ac:dyDescent="0.2">
      <c r="B8" t="s">
        <v>190</v>
      </c>
      <c r="C8" t="s">
        <v>183</v>
      </c>
      <c r="D8" s="13">
        <f>D6</f>
        <v>46.41141237108053</v>
      </c>
      <c r="E8">
        <v>400</v>
      </c>
      <c r="F8" s="13">
        <f t="shared" si="0"/>
        <v>18564.564948432213</v>
      </c>
      <c r="G8" s="13">
        <f t="shared" si="1"/>
        <v>118813.21566996617</v>
      </c>
      <c r="J8" t="s">
        <v>198</v>
      </c>
      <c r="K8" s="13" t="e">
        <f>#REF!</f>
        <v>#REF!</v>
      </c>
      <c r="L8" s="13">
        <f>LTV预估_2021101!Q12</f>
        <v>31.373398603733801</v>
      </c>
      <c r="M8" s="13">
        <f>LTV预估_2021101!V12</f>
        <v>21.474844984355034</v>
      </c>
      <c r="N8" s="13" t="e">
        <f t="shared" si="3"/>
        <v>#REF!</v>
      </c>
      <c r="O8" s="13">
        <f t="shared" si="4"/>
        <v>21.474844984355034</v>
      </c>
      <c r="P8" s="13" t="e">
        <f>#REF!</f>
        <v>#REF!</v>
      </c>
      <c r="Q8" s="13" t="e">
        <f t="shared" si="6"/>
        <v>#REF!</v>
      </c>
      <c r="R8" s="13">
        <f t="shared" si="7"/>
        <v>3.1685456873595186</v>
      </c>
      <c r="S8" s="13">
        <f t="shared" si="8"/>
        <v>2.1527918067227425</v>
      </c>
      <c r="T8" s="13" t="e">
        <f t="shared" si="9"/>
        <v>#REF!</v>
      </c>
      <c r="U8" s="13">
        <f t="shared" si="10"/>
        <v>2.1527918067227425</v>
      </c>
      <c r="V8" s="13" t="e">
        <f t="shared" si="11"/>
        <v>#REF!</v>
      </c>
    </row>
    <row r="9" spans="2:22" x14ac:dyDescent="0.2">
      <c r="B9" t="s">
        <v>177</v>
      </c>
      <c r="C9" t="s">
        <v>182</v>
      </c>
      <c r="D9" s="13" t="e">
        <f>#REF!</f>
        <v>#REF!</v>
      </c>
      <c r="E9">
        <v>50</v>
      </c>
      <c r="F9" s="13" t="e">
        <f t="shared" si="0"/>
        <v>#REF!</v>
      </c>
      <c r="G9" s="13" t="e">
        <f t="shared" si="1"/>
        <v>#REF!</v>
      </c>
      <c r="J9" t="s">
        <v>199</v>
      </c>
      <c r="K9" s="13" t="e">
        <f>#REF!</f>
        <v>#REF!</v>
      </c>
      <c r="L9" s="13">
        <f>LTV预估_2021101!Q13</f>
        <v>33.71717303177148</v>
      </c>
      <c r="M9" s="13">
        <f>LTV预估_2021101!V13</f>
        <v>23.067265887615079</v>
      </c>
      <c r="N9" s="13" t="e">
        <f t="shared" si="3"/>
        <v>#REF!</v>
      </c>
      <c r="O9" s="13">
        <f t="shared" si="4"/>
        <v>23.067265887615079</v>
      </c>
      <c r="P9" s="13" t="e">
        <f>#REF!</f>
        <v>#REF!</v>
      </c>
      <c r="Q9" s="13" t="e">
        <f t="shared" si="6"/>
        <v>#REF!</v>
      </c>
      <c r="R9" s="13">
        <f t="shared" si="7"/>
        <v>2.3437744280376798</v>
      </c>
      <c r="S9" s="13">
        <f t="shared" si="8"/>
        <v>1.5924209032600452</v>
      </c>
      <c r="T9" s="13" t="e">
        <f t="shared" si="9"/>
        <v>#REF!</v>
      </c>
      <c r="U9" s="13">
        <f t="shared" si="10"/>
        <v>1.5924209032600452</v>
      </c>
      <c r="V9" s="13" t="e">
        <f t="shared" si="11"/>
        <v>#REF!</v>
      </c>
    </row>
    <row r="10" spans="2:22" x14ac:dyDescent="0.2">
      <c r="J10" t="s">
        <v>200</v>
      </c>
      <c r="K10" s="13" t="e">
        <f>#REF!</f>
        <v>#REF!</v>
      </c>
      <c r="L10" s="13">
        <f>LTV预估_2021101!Q14</f>
        <v>35.679809568816289</v>
      </c>
      <c r="M10" s="13">
        <f>LTV预估_2021101!V14</f>
        <v>24.4007318601527</v>
      </c>
      <c r="N10" s="13" t="e">
        <f t="shared" si="3"/>
        <v>#REF!</v>
      </c>
      <c r="O10" s="13">
        <f t="shared" si="4"/>
        <v>24.4007318601527</v>
      </c>
      <c r="P10" s="13" t="e">
        <f>#REF!</f>
        <v>#REF!</v>
      </c>
      <c r="Q10" s="13" t="e">
        <f t="shared" si="6"/>
        <v>#REF!</v>
      </c>
      <c r="R10" s="13">
        <f t="shared" si="7"/>
        <v>1.9626365370448084</v>
      </c>
      <c r="S10" s="13">
        <f t="shared" si="8"/>
        <v>1.3334659725376206</v>
      </c>
      <c r="T10" s="13" t="e">
        <f t="shared" si="9"/>
        <v>#REF!</v>
      </c>
      <c r="U10" s="13">
        <f t="shared" si="10"/>
        <v>1.3334659725376206</v>
      </c>
      <c r="V10" s="13" t="e">
        <f t="shared" si="11"/>
        <v>#REF!</v>
      </c>
    </row>
    <row r="11" spans="2:22" x14ac:dyDescent="0.2">
      <c r="E11" s="20" t="s">
        <v>191</v>
      </c>
      <c r="F11">
        <f>SUM(E4:E9)</f>
        <v>1200</v>
      </c>
      <c r="J11" t="s">
        <v>201</v>
      </c>
      <c r="K11" s="13" t="e">
        <f>#REF!</f>
        <v>#REF!</v>
      </c>
      <c r="L11" s="13">
        <f>LTV预估_2021101!Q15</f>
        <v>37.521883799711937</v>
      </c>
      <c r="M11" s="13">
        <f>LTV预估_2021101!V15</f>
        <v>25.652284686885626</v>
      </c>
      <c r="N11" s="13" t="e">
        <f t="shared" si="3"/>
        <v>#REF!</v>
      </c>
      <c r="O11" s="13">
        <f t="shared" si="4"/>
        <v>25.652284686885626</v>
      </c>
      <c r="P11" s="13" t="e">
        <f>#REF!</f>
        <v>#REF!</v>
      </c>
      <c r="Q11" s="13" t="e">
        <f t="shared" si="6"/>
        <v>#REF!</v>
      </c>
      <c r="R11" s="13">
        <f t="shared" si="7"/>
        <v>1.8420742308956477</v>
      </c>
      <c r="S11" s="13">
        <f t="shared" si="8"/>
        <v>1.2515528267329259</v>
      </c>
      <c r="T11" s="13" t="e">
        <f t="shared" si="9"/>
        <v>#REF!</v>
      </c>
      <c r="U11" s="13">
        <f t="shared" si="10"/>
        <v>1.2515528267329259</v>
      </c>
      <c r="V11" s="13" t="e">
        <f t="shared" si="11"/>
        <v>#REF!</v>
      </c>
    </row>
    <row r="12" spans="2:22" x14ac:dyDescent="0.2">
      <c r="E12" s="20" t="s">
        <v>192</v>
      </c>
      <c r="F12" s="13" t="e">
        <f>SUM(F4:F9)</f>
        <v>#REF!</v>
      </c>
      <c r="J12" t="s">
        <v>202</v>
      </c>
      <c r="K12" s="13" t="e">
        <f>#REF!</f>
        <v>#REF!</v>
      </c>
      <c r="L12" s="13">
        <f>LTV预估_2021101!Q16</f>
        <v>39.230695692605828</v>
      </c>
      <c r="M12" s="13">
        <f>LTV预估_2021101!V16</f>
        <v>26.813295638038415</v>
      </c>
      <c r="N12" s="13" t="e">
        <f t="shared" si="3"/>
        <v>#REF!</v>
      </c>
      <c r="O12" s="13">
        <f t="shared" si="4"/>
        <v>26.813295638038415</v>
      </c>
      <c r="P12" s="13" t="e">
        <f>#REF!</f>
        <v>#REF!</v>
      </c>
      <c r="Q12" s="13" t="e">
        <f t="shared" si="6"/>
        <v>#REF!</v>
      </c>
      <c r="R12" s="13">
        <f t="shared" si="7"/>
        <v>1.7088118928938911</v>
      </c>
      <c r="S12" s="13">
        <f t="shared" si="8"/>
        <v>1.1610109511527895</v>
      </c>
      <c r="T12" s="13" t="e">
        <f t="shared" si="9"/>
        <v>#REF!</v>
      </c>
      <c r="U12" s="13">
        <f t="shared" si="10"/>
        <v>1.1610109511527895</v>
      </c>
      <c r="V12" s="13" t="e">
        <f t="shared" si="11"/>
        <v>#REF!</v>
      </c>
    </row>
    <row r="13" spans="2:22" x14ac:dyDescent="0.2">
      <c r="E13" s="20" t="s">
        <v>189</v>
      </c>
      <c r="F13" s="13" t="e">
        <f>F12*6.4</f>
        <v>#REF!</v>
      </c>
      <c r="J13" t="s">
        <v>203</v>
      </c>
      <c r="K13" s="13" t="e">
        <f>#REF!</f>
        <v>#REF!</v>
      </c>
      <c r="L13" s="13">
        <f>LTV预估_2021101!Q17</f>
        <v>40.815885928873264</v>
      </c>
      <c r="M13" s="13">
        <f>LTV预估_2021101!V17</f>
        <v>27.890314841626818</v>
      </c>
      <c r="N13" s="13" t="e">
        <f t="shared" si="3"/>
        <v>#REF!</v>
      </c>
      <c r="O13" s="13">
        <f t="shared" si="4"/>
        <v>27.890314841626818</v>
      </c>
      <c r="P13" s="13" t="e">
        <f>#REF!</f>
        <v>#REF!</v>
      </c>
      <c r="Q13" s="13" t="e">
        <f t="shared" si="6"/>
        <v>#REF!</v>
      </c>
      <c r="R13" s="13">
        <f t="shared" si="7"/>
        <v>1.5851902362674366</v>
      </c>
      <c r="S13" s="13">
        <f t="shared" si="8"/>
        <v>1.077019203588403</v>
      </c>
      <c r="T13" s="13" t="e">
        <f t="shared" si="9"/>
        <v>#REF!</v>
      </c>
      <c r="U13" s="13">
        <f t="shared" si="10"/>
        <v>1.077019203588403</v>
      </c>
      <c r="V13" s="13" t="e">
        <f t="shared" si="11"/>
        <v>#REF!</v>
      </c>
    </row>
    <row r="14" spans="2:22" x14ac:dyDescent="0.2">
      <c r="J14" t="s">
        <v>204</v>
      </c>
      <c r="K14" s="13" t="e">
        <f>#REF!</f>
        <v>#REF!</v>
      </c>
      <c r="L14" s="13">
        <f>LTV预估_2021101!Q18</f>
        <v>42.286397747995814</v>
      </c>
      <c r="M14" s="13">
        <f>LTV预估_2021101!V18</f>
        <v>28.889418565623945</v>
      </c>
      <c r="N14" s="13" t="e">
        <f t="shared" si="3"/>
        <v>#REF!</v>
      </c>
      <c r="O14" s="13">
        <f t="shared" si="4"/>
        <v>28.889418565623945</v>
      </c>
      <c r="P14" s="13" t="e">
        <f>#REF!</f>
        <v>#REF!</v>
      </c>
      <c r="Q14" s="13" t="e">
        <f t="shared" si="6"/>
        <v>#REF!</v>
      </c>
      <c r="R14" s="13">
        <f t="shared" si="7"/>
        <v>1.4705118191225495</v>
      </c>
      <c r="S14" s="13">
        <f t="shared" si="8"/>
        <v>0.99910372399712699</v>
      </c>
      <c r="T14" s="13" t="e">
        <f t="shared" si="9"/>
        <v>#REF!</v>
      </c>
      <c r="U14" s="13">
        <f t="shared" si="10"/>
        <v>0.99910372399712699</v>
      </c>
      <c r="V14" s="13" t="e">
        <f t="shared" si="11"/>
        <v>#REF!</v>
      </c>
    </row>
    <row r="15" spans="2:22" x14ac:dyDescent="0.2">
      <c r="J15" t="s">
        <v>205</v>
      </c>
      <c r="K15" s="13" t="e">
        <f>#REF!</f>
        <v>#REF!</v>
      </c>
      <c r="L15" s="13">
        <f>LTV预估_2021101!Q19</f>
        <v>43.650527403040094</v>
      </c>
      <c r="M15" s="13">
        <f>LTV预估_2021101!V19</f>
        <v>29.816243498716233</v>
      </c>
      <c r="N15" s="13" t="e">
        <f t="shared" si="3"/>
        <v>#REF!</v>
      </c>
      <c r="O15" s="13">
        <f t="shared" si="4"/>
        <v>29.816243498716233</v>
      </c>
      <c r="P15" s="13" t="e">
        <f>#REF!</f>
        <v>#REF!</v>
      </c>
      <c r="Q15" s="13" t="e">
        <f t="shared" si="6"/>
        <v>#REF!</v>
      </c>
      <c r="R15" s="13">
        <f t="shared" si="7"/>
        <v>1.3641296550442803</v>
      </c>
      <c r="S15" s="13">
        <f t="shared" si="8"/>
        <v>0.92682493309228775</v>
      </c>
      <c r="T15" s="13" t="e">
        <f t="shared" si="9"/>
        <v>#REF!</v>
      </c>
      <c r="U15" s="13">
        <f t="shared" si="10"/>
        <v>0.92682493309228775</v>
      </c>
      <c r="V15" s="13" t="e">
        <f t="shared" si="11"/>
        <v>#REF!</v>
      </c>
    </row>
    <row r="16" spans="2:22" x14ac:dyDescent="0.2">
      <c r="J16" t="s">
        <v>206</v>
      </c>
      <c r="K16" s="13" t="e">
        <f>#REF!</f>
        <v>#REF!</v>
      </c>
      <c r="L16" s="13">
        <f>LTV预估_2021101!Q20</f>
        <v>44.915970966004195</v>
      </c>
      <c r="M16" s="13">
        <f>LTV预估_2021101!V20</f>
        <v>30.676018551065042</v>
      </c>
      <c r="N16" s="13" t="e">
        <f t="shared" si="3"/>
        <v>#REF!</v>
      </c>
      <c r="O16" s="13">
        <f t="shared" si="4"/>
        <v>30.676018551065042</v>
      </c>
      <c r="P16" s="13" t="e">
        <f>#REF!</f>
        <v>#REF!</v>
      </c>
      <c r="Q16" s="13" t="e">
        <f t="shared" si="6"/>
        <v>#REF!</v>
      </c>
      <c r="R16" s="13">
        <f t="shared" si="7"/>
        <v>1.2654435629641014</v>
      </c>
      <c r="S16" s="13">
        <f t="shared" si="8"/>
        <v>0.8597750523488088</v>
      </c>
      <c r="T16" s="13" t="e">
        <f t="shared" si="9"/>
        <v>#REF!</v>
      </c>
      <c r="U16" s="13">
        <f t="shared" si="10"/>
        <v>0.8597750523488088</v>
      </c>
      <c r="V16" s="13" t="e">
        <f t="shared" si="11"/>
        <v>#REF!</v>
      </c>
    </row>
    <row r="17" spans="10:22" x14ac:dyDescent="0.2">
      <c r="J17" t="s">
        <v>207</v>
      </c>
      <c r="K17" s="13" t="e">
        <f>#REF!</f>
        <v>#REF!</v>
      </c>
      <c r="L17" s="13">
        <f>LTV预估_2021101!Q21</f>
        <v>46.158463183607594</v>
      </c>
      <c r="M17" s="13">
        <f>LTV预估_2021101!V21</f>
        <v>31.520199866374544</v>
      </c>
      <c r="N17" s="13" t="e">
        <f t="shared" si="3"/>
        <v>#REF!</v>
      </c>
      <c r="O17" s="13">
        <f t="shared" si="4"/>
        <v>31.520199866374544</v>
      </c>
      <c r="P17" s="13" t="e">
        <f>#REF!</f>
        <v>#REF!</v>
      </c>
      <c r="Q17" s="13" t="e">
        <f t="shared" si="6"/>
        <v>#REF!</v>
      </c>
      <c r="R17" s="13">
        <f t="shared" si="7"/>
        <v>1.2424922176033988</v>
      </c>
      <c r="S17" s="13">
        <f t="shared" si="8"/>
        <v>0.84418131530950191</v>
      </c>
      <c r="T17" s="13" t="e">
        <f t="shared" si="9"/>
        <v>#REF!</v>
      </c>
      <c r="U17" s="13">
        <f t="shared" si="10"/>
        <v>0.84418131530950191</v>
      </c>
      <c r="V17" s="13" t="e">
        <f t="shared" si="11"/>
        <v>#REF!</v>
      </c>
    </row>
    <row r="18" spans="10:22" x14ac:dyDescent="0.2">
      <c r="J18" t="s">
        <v>208</v>
      </c>
      <c r="K18" s="13" t="e">
        <f>#REF!</f>
        <v>#REF!</v>
      </c>
      <c r="L18" s="13">
        <f>LTV预估_2021101!Q22</f>
        <v>47.373390642208172</v>
      </c>
      <c r="M18" s="13">
        <f>LTV预估_2021101!V22</f>
        <v>32.345652972217991</v>
      </c>
      <c r="N18" s="13" t="e">
        <f t="shared" si="3"/>
        <v>#REF!</v>
      </c>
      <c r="O18" s="13">
        <f t="shared" si="4"/>
        <v>32.345652972217991</v>
      </c>
      <c r="P18" s="13" t="e">
        <f>#REF!</f>
        <v>#REF!</v>
      </c>
      <c r="Q18" s="13" t="e">
        <f t="shared" si="6"/>
        <v>#REF!</v>
      </c>
      <c r="R18" s="13">
        <f t="shared" si="7"/>
        <v>1.2149274586005774</v>
      </c>
      <c r="S18" s="13">
        <f t="shared" si="8"/>
        <v>0.82545310584344733</v>
      </c>
      <c r="T18" s="13" t="e">
        <f t="shared" si="9"/>
        <v>#REF!</v>
      </c>
      <c r="U18" s="13">
        <f t="shared" si="10"/>
        <v>0.82545310584344733</v>
      </c>
      <c r="V18" s="13" t="e">
        <f t="shared" si="11"/>
        <v>#REF!</v>
      </c>
    </row>
    <row r="19" spans="10:22" x14ac:dyDescent="0.2">
      <c r="J19" t="s">
        <v>209</v>
      </c>
      <c r="K19" s="13" t="e">
        <f>#REF!</f>
        <v>#REF!</v>
      </c>
      <c r="L19" s="13">
        <f>LTV预估_2021101!Q23</f>
        <v>48.552393871012413</v>
      </c>
      <c r="M19" s="13">
        <f>LTV预估_2021101!V23</f>
        <v>33.146698228151955</v>
      </c>
      <c r="N19" s="13" t="e">
        <f t="shared" si="3"/>
        <v>#REF!</v>
      </c>
      <c r="O19" s="13">
        <f t="shared" si="4"/>
        <v>33.146698228151955</v>
      </c>
      <c r="P19" s="13" t="e">
        <f>#REF!</f>
        <v>#REF!</v>
      </c>
      <c r="Q19" s="13" t="e">
        <f t="shared" si="6"/>
        <v>#REF!</v>
      </c>
      <c r="R19" s="13">
        <f t="shared" si="7"/>
        <v>1.1790032288042411</v>
      </c>
      <c r="S19" s="13">
        <f t="shared" si="8"/>
        <v>0.80104525593396403</v>
      </c>
      <c r="T19" s="13" t="e">
        <f t="shared" si="9"/>
        <v>#REF!</v>
      </c>
      <c r="U19" s="13">
        <f t="shared" si="10"/>
        <v>0.80104525593396403</v>
      </c>
      <c r="V19" s="13" t="e">
        <f t="shared" si="11"/>
        <v>#REF!</v>
      </c>
    </row>
    <row r="20" spans="10:22" x14ac:dyDescent="0.2">
      <c r="J20" t="s">
        <v>210</v>
      </c>
      <c r="K20" s="13" t="e">
        <f>#REF!</f>
        <v>#REF!</v>
      </c>
      <c r="L20" s="13">
        <f>LTV预估_2021101!Q24</f>
        <v>49.696535114747235</v>
      </c>
      <c r="M20" s="13">
        <f>LTV预估_2021101!V24</f>
        <v>33.924057350689473</v>
      </c>
      <c r="N20" s="13" t="e">
        <f t="shared" si="3"/>
        <v>#REF!</v>
      </c>
      <c r="O20" s="13">
        <f t="shared" si="4"/>
        <v>33.924057350689473</v>
      </c>
      <c r="P20" s="13" t="e">
        <f>#REF!</f>
        <v>#REF!</v>
      </c>
      <c r="Q20" s="13" t="e">
        <f t="shared" si="6"/>
        <v>#REF!</v>
      </c>
      <c r="R20" s="13">
        <f t="shared" si="7"/>
        <v>1.144141243734822</v>
      </c>
      <c r="S20" s="13">
        <f t="shared" si="8"/>
        <v>0.77735912253751849</v>
      </c>
      <c r="T20" s="13" t="e">
        <f t="shared" si="9"/>
        <v>#REF!</v>
      </c>
      <c r="U20" s="13">
        <f t="shared" si="10"/>
        <v>0.77735912253751849</v>
      </c>
      <c r="V20" s="13" t="e">
        <f t="shared" si="11"/>
        <v>#REF!</v>
      </c>
    </row>
    <row r="21" spans="10:22" x14ac:dyDescent="0.2">
      <c r="J21" t="s">
        <v>211</v>
      </c>
      <c r="K21" s="13" t="e">
        <f>#REF!</f>
        <v>#REF!</v>
      </c>
      <c r="L21" s="13">
        <f>LTV预估_2021101!Q25</f>
        <v>50.806845208590381</v>
      </c>
      <c r="M21" s="13">
        <f>LTV预估_2021101!V25</f>
        <v>34.678430715884367</v>
      </c>
      <c r="N21" s="13" t="e">
        <f t="shared" si="3"/>
        <v>#REF!</v>
      </c>
      <c r="O21" s="13">
        <f t="shared" si="4"/>
        <v>34.678430715884367</v>
      </c>
      <c r="P21" s="13" t="e">
        <f>#REF!</f>
        <v>#REF!</v>
      </c>
      <c r="Q21" s="13" t="e">
        <f t="shared" si="6"/>
        <v>#REF!</v>
      </c>
      <c r="R21" s="13">
        <f t="shared" si="7"/>
        <v>1.1103100938431467</v>
      </c>
      <c r="S21" s="13">
        <f t="shared" si="8"/>
        <v>0.75437336519489406</v>
      </c>
      <c r="T21" s="13" t="e">
        <f t="shared" si="9"/>
        <v>#REF!</v>
      </c>
      <c r="U21" s="13">
        <f t="shared" si="10"/>
        <v>0.75437336519489406</v>
      </c>
      <c r="V21" s="13" t="e">
        <f t="shared" si="11"/>
        <v>#REF!</v>
      </c>
    </row>
    <row r="22" spans="10:22" x14ac:dyDescent="0.2">
      <c r="J22" t="s">
        <v>212</v>
      </c>
      <c r="K22" s="13" t="e">
        <f>#REF!</f>
        <v>#REF!</v>
      </c>
      <c r="L22" s="13">
        <f>LTV预估_2021101!Q26</f>
        <v>51.884324506920542</v>
      </c>
      <c r="M22" s="13">
        <f>LTV预估_2021101!V26</f>
        <v>35.410497990347928</v>
      </c>
      <c r="N22" s="13" t="e">
        <f t="shared" si="3"/>
        <v>#REF!</v>
      </c>
      <c r="O22" s="13">
        <f t="shared" si="4"/>
        <v>35.410497990347928</v>
      </c>
      <c r="P22" s="13" t="e">
        <f>#REF!</f>
        <v>#REF!</v>
      </c>
      <c r="Q22" s="13" t="e">
        <f t="shared" si="6"/>
        <v>#REF!</v>
      </c>
      <c r="R22" s="13">
        <f t="shared" si="7"/>
        <v>1.0774792983301609</v>
      </c>
      <c r="S22" s="13">
        <f t="shared" si="8"/>
        <v>0.73206727446356012</v>
      </c>
      <c r="T22" s="13" t="e">
        <f t="shared" si="9"/>
        <v>#REF!</v>
      </c>
      <c r="U22" s="13">
        <f t="shared" si="10"/>
        <v>0.73206727446356012</v>
      </c>
      <c r="V22" s="13" t="e">
        <f t="shared" si="11"/>
        <v>#REF!</v>
      </c>
    </row>
    <row r="23" spans="10:22" x14ac:dyDescent="0.2">
      <c r="J23" t="s">
        <v>213</v>
      </c>
      <c r="K23" s="13" t="e">
        <f>#REF!</f>
        <v>#REF!</v>
      </c>
      <c r="L23" s="13">
        <f>LTV预估_2021101!Q27</f>
        <v>52.982224748489273</v>
      </c>
      <c r="M23" s="13">
        <f>LTV预估_2021101!V27</f>
        <v>36.156439781270215</v>
      </c>
      <c r="N23" s="13" t="e">
        <f t="shared" si="3"/>
        <v>#REF!</v>
      </c>
      <c r="O23" s="13">
        <f t="shared" si="4"/>
        <v>36.156439781270215</v>
      </c>
      <c r="P23" s="13" t="e">
        <f>#REF!</f>
        <v>#REF!</v>
      </c>
      <c r="Q23" s="13" t="e">
        <f t="shared" si="6"/>
        <v>#REF!</v>
      </c>
      <c r="R23" s="13">
        <f t="shared" si="7"/>
        <v>1.0979002415687305</v>
      </c>
      <c r="S23" s="13">
        <f t="shared" si="8"/>
        <v>0.74594179092228785</v>
      </c>
      <c r="T23" s="13" t="e">
        <f t="shared" si="9"/>
        <v>#REF!</v>
      </c>
      <c r="U23" s="13">
        <f t="shared" si="10"/>
        <v>0.74594179092228785</v>
      </c>
      <c r="V23" s="13" t="e">
        <f t="shared" si="11"/>
        <v>#REF!</v>
      </c>
    </row>
    <row r="24" spans="10:22" x14ac:dyDescent="0.2">
      <c r="J24" t="s">
        <v>214</v>
      </c>
      <c r="K24" s="13" t="e">
        <f>#REF!</f>
        <v>#REF!</v>
      </c>
      <c r="L24" s="13">
        <f>LTV预估_2021101!Q28</f>
        <v>54.047661141873213</v>
      </c>
      <c r="M24" s="13">
        <f>LTV预估_2021101!V28</f>
        <v>36.880324794956877</v>
      </c>
      <c r="N24" s="13" t="e">
        <f t="shared" si="3"/>
        <v>#REF!</v>
      </c>
      <c r="O24" s="13">
        <f t="shared" si="4"/>
        <v>36.880324794956877</v>
      </c>
      <c r="P24" s="13" t="e">
        <f>#REF!</f>
        <v>#REF!</v>
      </c>
      <c r="Q24" s="13" t="e">
        <f t="shared" si="6"/>
        <v>#REF!</v>
      </c>
      <c r="R24" s="13">
        <f t="shared" si="7"/>
        <v>1.0654363933839406</v>
      </c>
      <c r="S24" s="13">
        <f t="shared" si="8"/>
        <v>0.72388501368666169</v>
      </c>
      <c r="T24" s="13" t="e">
        <f t="shared" si="9"/>
        <v>#REF!</v>
      </c>
      <c r="U24" s="13">
        <f t="shared" si="10"/>
        <v>0.72388501368666169</v>
      </c>
      <c r="V24" s="13" t="e">
        <f t="shared" si="11"/>
        <v>#REF!</v>
      </c>
    </row>
    <row r="25" spans="10:22" x14ac:dyDescent="0.2">
      <c r="J25" t="s">
        <v>215</v>
      </c>
      <c r="K25" s="13" t="e">
        <f>#REF!</f>
        <v>#REF!</v>
      </c>
      <c r="L25" s="13">
        <f>LTV预估_2021101!Q29</f>
        <v>55.081593611662079</v>
      </c>
      <c r="M25" s="13">
        <f>LTV预估_2021101!V29</f>
        <v>37.582805228976085</v>
      </c>
      <c r="N25" s="13" t="e">
        <f t="shared" si="3"/>
        <v>#REF!</v>
      </c>
      <c r="O25" s="13">
        <f t="shared" si="4"/>
        <v>37.582805228976085</v>
      </c>
      <c r="P25" s="13" t="e">
        <f>#REF!</f>
        <v>#REF!</v>
      </c>
      <c r="Q25" s="13" t="e">
        <f t="shared" si="6"/>
        <v>#REF!</v>
      </c>
      <c r="R25" s="13">
        <f t="shared" si="7"/>
        <v>1.0339324697888657</v>
      </c>
      <c r="S25" s="13">
        <f t="shared" si="8"/>
        <v>0.70248043401920768</v>
      </c>
      <c r="T25" s="13" t="e">
        <f t="shared" si="9"/>
        <v>#REF!</v>
      </c>
      <c r="U25" s="13">
        <f t="shared" si="10"/>
        <v>0.70248043401920768</v>
      </c>
      <c r="V25" s="13" t="e">
        <f t="shared" si="11"/>
        <v>#REF!</v>
      </c>
    </row>
    <row r="26" spans="10:22" x14ac:dyDescent="0.2">
      <c r="J26" t="s">
        <v>216</v>
      </c>
      <c r="K26" s="13" t="e">
        <f>#REF!</f>
        <v>#REF!</v>
      </c>
      <c r="L26" s="13">
        <f>LTV预估_2021101!Q30</f>
        <v>56.084953698404</v>
      </c>
      <c r="M26" s="13">
        <f>LTV预估_2021101!V30</f>
        <v>38.264513996044748</v>
      </c>
      <c r="N26" s="13" t="e">
        <f t="shared" si="3"/>
        <v>#REF!</v>
      </c>
      <c r="O26" s="13">
        <f t="shared" si="4"/>
        <v>38.264513996044748</v>
      </c>
      <c r="P26" s="13" t="e">
        <f>#REF!</f>
        <v>#REF!</v>
      </c>
      <c r="Q26" s="13" t="e">
        <f t="shared" si="6"/>
        <v>#REF!</v>
      </c>
      <c r="R26" s="13">
        <f t="shared" si="7"/>
        <v>1.003360086741921</v>
      </c>
      <c r="S26" s="13">
        <f t="shared" si="8"/>
        <v>0.68170876706866324</v>
      </c>
      <c r="T26" s="13" t="e">
        <f t="shared" si="9"/>
        <v>#REF!</v>
      </c>
      <c r="U26" s="13">
        <f t="shared" si="10"/>
        <v>0.68170876706866324</v>
      </c>
      <c r="V26" s="13" t="e">
        <f t="shared" si="11"/>
        <v>#REF!</v>
      </c>
    </row>
    <row r="27" spans="10:22" x14ac:dyDescent="0.2">
      <c r="J27" t="s">
        <v>217</v>
      </c>
      <c r="K27" s="13" t="e">
        <f>#REF!</f>
        <v>#REF!</v>
      </c>
      <c r="L27" s="13">
        <f>LTV预估_2021101!Q31</f>
        <v>57.058645397894125</v>
      </c>
      <c r="M27" s="13">
        <f>LTV预估_2021101!V31</f>
        <v>38.926065294262912</v>
      </c>
      <c r="N27" s="13" t="e">
        <f t="shared" si="3"/>
        <v>#REF!</v>
      </c>
      <c r="O27" s="13">
        <f t="shared" si="4"/>
        <v>38.926065294262912</v>
      </c>
      <c r="P27" s="13" t="e">
        <f>#REF!</f>
        <v>#REF!</v>
      </c>
      <c r="Q27" s="13" t="e">
        <f t="shared" si="6"/>
        <v>#REF!</v>
      </c>
      <c r="R27" s="13">
        <f t="shared" si="7"/>
        <v>0.97369169949012502</v>
      </c>
      <c r="S27" s="13">
        <f t="shared" si="8"/>
        <v>0.66155129821816416</v>
      </c>
      <c r="T27" s="13" t="e">
        <f t="shared" si="9"/>
        <v>#REF!</v>
      </c>
      <c r="U27" s="13">
        <f t="shared" si="10"/>
        <v>0.66155129821816416</v>
      </c>
      <c r="V27" s="13" t="e">
        <f t="shared" si="11"/>
        <v>#REF!</v>
      </c>
    </row>
    <row r="28" spans="10:22" x14ac:dyDescent="0.2">
      <c r="J28" t="s">
        <v>218</v>
      </c>
      <c r="K28" s="13" t="e">
        <f>#REF!</f>
        <v>#REF!</v>
      </c>
      <c r="L28" s="13">
        <f>LTV预估_2021101!Q32</f>
        <v>58.003545975646375</v>
      </c>
      <c r="M28" s="13">
        <f>LTV预估_2021101!V32</f>
        <v>39.568055160486928</v>
      </c>
      <c r="N28" s="13" t="e">
        <f t="shared" si="3"/>
        <v>#REF!</v>
      </c>
      <c r="O28" s="13">
        <f t="shared" si="4"/>
        <v>39.568055160486928</v>
      </c>
      <c r="P28" s="13" t="e">
        <f>#REF!</f>
        <v>#REF!</v>
      </c>
      <c r="Q28" s="13" t="e">
        <f t="shared" si="6"/>
        <v>#REF!</v>
      </c>
      <c r="R28" s="13">
        <f t="shared" si="7"/>
        <v>0.94490057775225011</v>
      </c>
      <c r="S28" s="13">
        <f t="shared" si="8"/>
        <v>0.64198986622401577</v>
      </c>
      <c r="T28" s="13" t="e">
        <f t="shared" si="9"/>
        <v>#REF!</v>
      </c>
      <c r="U28" s="13">
        <f t="shared" si="10"/>
        <v>0.64198986622401577</v>
      </c>
      <c r="V28" s="13" t="e">
        <f t="shared" si="11"/>
        <v>#REF!</v>
      </c>
    </row>
    <row r="29" spans="10:22" x14ac:dyDescent="0.2">
      <c r="J29" t="s">
        <v>220</v>
      </c>
      <c r="K29" s="13" t="e">
        <f>#REF!</f>
        <v>#REF!</v>
      </c>
      <c r="L29" s="13">
        <f>LTV预估_2021101!Q33</f>
        <v>58.966354796363703</v>
      </c>
      <c r="M29" s="13">
        <f>LTV预估_2021101!V33</f>
        <v>40.222212349682437</v>
      </c>
      <c r="N29" s="13" t="e">
        <f t="shared" si="3"/>
        <v>#REF!</v>
      </c>
      <c r="O29" s="13">
        <f t="shared" si="4"/>
        <v>40.222212349682437</v>
      </c>
      <c r="P29" s="13" t="e">
        <f>#REF!</f>
        <v>#REF!</v>
      </c>
      <c r="Q29" s="13" t="e">
        <f t="shared" si="6"/>
        <v>#REF!</v>
      </c>
      <c r="R29" s="13">
        <f t="shared" si="7"/>
        <v>0.96280882071732776</v>
      </c>
      <c r="S29" s="13">
        <f t="shared" si="8"/>
        <v>0.65415718919550869</v>
      </c>
      <c r="T29" s="13" t="e">
        <f t="shared" si="9"/>
        <v>#REF!</v>
      </c>
      <c r="U29" s="13">
        <f t="shared" si="10"/>
        <v>0.65415718919550869</v>
      </c>
      <c r="V29" s="13" t="e">
        <f t="shared" si="11"/>
        <v>#REF!</v>
      </c>
    </row>
    <row r="30" spans="10:22" x14ac:dyDescent="0.2">
      <c r="J30" t="s">
        <v>221</v>
      </c>
      <c r="K30" s="13" t="e">
        <f>#REF!</f>
        <v>#REF!</v>
      </c>
      <c r="L30" s="13">
        <f>LTV预估_2021101!Q34</f>
        <v>59.900694291541846</v>
      </c>
      <c r="M30" s="13">
        <f>LTV预估_2021101!V34</f>
        <v>40.857026743535549</v>
      </c>
      <c r="N30" s="13" t="e">
        <f t="shared" si="3"/>
        <v>#REF!</v>
      </c>
      <c r="O30" s="13">
        <f t="shared" si="4"/>
        <v>40.857026743535549</v>
      </c>
      <c r="P30" s="13" t="e">
        <f>#REF!</f>
        <v>#REF!</v>
      </c>
      <c r="Q30" s="13" t="e">
        <f t="shared" si="6"/>
        <v>#REF!</v>
      </c>
      <c r="R30" s="13">
        <f t="shared" si="7"/>
        <v>0.93433949517814341</v>
      </c>
      <c r="S30" s="13">
        <f t="shared" si="8"/>
        <v>0.63481439385311234</v>
      </c>
      <c r="T30" s="13" t="e">
        <f t="shared" si="9"/>
        <v>#REF!</v>
      </c>
      <c r="U30" s="13">
        <f t="shared" si="10"/>
        <v>0.63481439385311234</v>
      </c>
      <c r="V30" s="13" t="e">
        <f t="shared" si="11"/>
        <v>#REF!</v>
      </c>
    </row>
    <row r="31" spans="10:22" x14ac:dyDescent="0.2">
      <c r="J31" t="s">
        <v>222</v>
      </c>
      <c r="K31" s="13" t="e">
        <f>#REF!</f>
        <v>#REF!</v>
      </c>
      <c r="L31" s="13">
        <f>LTV预估_2021101!Q35</f>
        <v>60.807406271599667</v>
      </c>
      <c r="M31" s="13">
        <f>LTV预估_2021101!V35</f>
        <v>41.47307028979494</v>
      </c>
      <c r="N31" s="13" t="e">
        <f t="shared" si="3"/>
        <v>#REF!</v>
      </c>
      <c r="O31" s="13">
        <f t="shared" si="4"/>
        <v>41.47307028979494</v>
      </c>
      <c r="P31" s="13" t="e">
        <f>#REF!</f>
        <v>#REF!</v>
      </c>
      <c r="Q31" s="13" t="e">
        <f t="shared" si="6"/>
        <v>#REF!</v>
      </c>
      <c r="R31" s="13">
        <f t="shared" si="7"/>
        <v>0.90671198005782117</v>
      </c>
      <c r="S31" s="13">
        <f t="shared" si="8"/>
        <v>0.61604354625939095</v>
      </c>
      <c r="T31" s="13" t="e">
        <f t="shared" si="9"/>
        <v>#REF!</v>
      </c>
      <c r="U31" s="13">
        <f t="shared" si="10"/>
        <v>0.61604354625939095</v>
      </c>
      <c r="V31" s="13" t="e">
        <f t="shared" si="11"/>
        <v>#REF!</v>
      </c>
    </row>
    <row r="32" spans="10:22" x14ac:dyDescent="0.2">
      <c r="J32" t="s">
        <v>223</v>
      </c>
      <c r="K32" s="13" t="e">
        <f>#REF!</f>
        <v>#REF!</v>
      </c>
      <c r="L32" s="13">
        <f>LTV预估_2021101!Q36</f>
        <v>61.687307655436207</v>
      </c>
      <c r="M32" s="13">
        <f>LTV预估_2021101!V36</f>
        <v>42.070898024267613</v>
      </c>
      <c r="N32" s="13" t="e">
        <f t="shared" si="3"/>
        <v>#REF!</v>
      </c>
      <c r="O32" s="13">
        <f t="shared" si="4"/>
        <v>42.070898024267613</v>
      </c>
      <c r="P32" s="13" t="e">
        <f>#REF!</f>
        <v>#REF!</v>
      </c>
      <c r="Q32" s="13" t="e">
        <f t="shared" si="6"/>
        <v>#REF!</v>
      </c>
      <c r="R32" s="13">
        <f t="shared" si="7"/>
        <v>0.87990138383653971</v>
      </c>
      <c r="S32" s="13">
        <f t="shared" si="8"/>
        <v>0.59782773447267346</v>
      </c>
      <c r="T32" s="13" t="e">
        <f t="shared" si="9"/>
        <v>#REF!</v>
      </c>
      <c r="U32" s="13">
        <f t="shared" si="10"/>
        <v>0.59782773447267346</v>
      </c>
      <c r="V32" s="13" t="e">
        <f t="shared" si="11"/>
        <v>#REF!</v>
      </c>
    </row>
    <row r="33" spans="2:63" x14ac:dyDescent="0.2">
      <c r="J33" t="s">
        <v>224</v>
      </c>
      <c r="K33" s="13" t="e">
        <f>#REF!</f>
        <v>#REF!</v>
      </c>
      <c r="L33" s="13">
        <f>LTV预估_2021101!Q37</f>
        <v>62.541191206448836</v>
      </c>
      <c r="M33" s="13">
        <f>LTV预估_2021101!V37</f>
        <v>42.651048570888641</v>
      </c>
      <c r="N33" s="13" t="e">
        <f t="shared" si="3"/>
        <v>#REF!</v>
      </c>
      <c r="O33" s="13">
        <f t="shared" si="4"/>
        <v>42.651048570888641</v>
      </c>
      <c r="P33" s="13" t="e">
        <f>#REF!</f>
        <v>#REF!</v>
      </c>
      <c r="Q33" s="13" t="e">
        <f t="shared" si="6"/>
        <v>#REF!</v>
      </c>
      <c r="R33" s="13">
        <f t="shared" si="7"/>
        <v>0.85388355101262903</v>
      </c>
      <c r="S33" s="13">
        <f t="shared" si="8"/>
        <v>0.58015054662102727</v>
      </c>
      <c r="T33" s="13" t="e">
        <f t="shared" si="9"/>
        <v>#REF!</v>
      </c>
      <c r="U33" s="13">
        <f t="shared" si="10"/>
        <v>0.58015054662102727</v>
      </c>
      <c r="V33" s="13" t="e">
        <f t="shared" si="11"/>
        <v>#REF!</v>
      </c>
    </row>
    <row r="34" spans="2:63" x14ac:dyDescent="0.2">
      <c r="J34" t="s">
        <v>225</v>
      </c>
      <c r="K34" s="13" t="e">
        <f>#REF!</f>
        <v>#REF!</v>
      </c>
      <c r="L34" s="13">
        <f>LTV预估_2021101!Q38</f>
        <v>63.369826246788058</v>
      </c>
      <c r="M34" s="13">
        <f>LTV预估_2021101!V38</f>
        <v>43.214044627004299</v>
      </c>
      <c r="N34" s="13" t="e">
        <f t="shared" si="3"/>
        <v>#REF!</v>
      </c>
      <c r="O34" s="13">
        <f t="shared" si="4"/>
        <v>43.214044627004299</v>
      </c>
      <c r="P34" s="13" t="e">
        <f>#REF!</f>
        <v>#REF!</v>
      </c>
      <c r="Q34" s="13" t="e">
        <f t="shared" si="6"/>
        <v>#REF!</v>
      </c>
      <c r="R34" s="13">
        <f t="shared" si="7"/>
        <v>0.82863504033922197</v>
      </c>
      <c r="S34" s="13">
        <f t="shared" si="8"/>
        <v>0.56299605611565795</v>
      </c>
      <c r="T34" s="13" t="e">
        <f t="shared" si="9"/>
        <v>#REF!</v>
      </c>
      <c r="U34" s="13">
        <f t="shared" si="10"/>
        <v>0.56299605611565795</v>
      </c>
      <c r="V34" s="13" t="e">
        <f t="shared" si="11"/>
        <v>#REF!</v>
      </c>
    </row>
    <row r="35" spans="2:63" x14ac:dyDescent="0.2">
      <c r="J35" t="s">
        <v>226</v>
      </c>
      <c r="K35" s="13" t="e">
        <f>#REF!</f>
        <v>#REF!</v>
      </c>
      <c r="L35" s="13">
        <f>LTV预估_2021101!Q39</f>
        <v>64.214166005677754</v>
      </c>
      <c r="M35" s="13">
        <f>LTV预估_2021101!V39</f>
        <v>43.787710874670999</v>
      </c>
      <c r="N35" s="13" t="e">
        <f t="shared" si="3"/>
        <v>#REF!</v>
      </c>
      <c r="O35" s="13">
        <f t="shared" si="4"/>
        <v>43.787710874670999</v>
      </c>
      <c r="P35" s="13" t="e">
        <f>#REF!</f>
        <v>#REF!</v>
      </c>
      <c r="Q35" s="13" t="e">
        <f t="shared" si="6"/>
        <v>#REF!</v>
      </c>
      <c r="R35" s="13">
        <f t="shared" si="7"/>
        <v>0.8443397588896957</v>
      </c>
      <c r="S35" s="13">
        <f t="shared" si="8"/>
        <v>0.57366624766670071</v>
      </c>
      <c r="T35" s="13" t="e">
        <f t="shared" si="9"/>
        <v>#REF!</v>
      </c>
      <c r="U35" s="13">
        <f t="shared" si="10"/>
        <v>0.57366624766670071</v>
      </c>
      <c r="V35" s="13" t="e">
        <f t="shared" si="11"/>
        <v>#REF!</v>
      </c>
    </row>
    <row r="36" spans="2:63" x14ac:dyDescent="0.2">
      <c r="J36" t="s">
        <v>227</v>
      </c>
      <c r="K36" s="13" t="e">
        <f>#REF!</f>
        <v>#REF!</v>
      </c>
      <c r="L36" s="13">
        <f>LTV预估_2021101!Q40</f>
        <v>65.033539454595783</v>
      </c>
      <c r="M36" s="13">
        <f>LTV预估_2021101!V40</f>
        <v>44.344414366280361</v>
      </c>
      <c r="N36" s="13" t="e">
        <f t="shared" si="3"/>
        <v>#REF!</v>
      </c>
      <c r="O36" s="13">
        <f t="shared" si="4"/>
        <v>44.344414366280361</v>
      </c>
      <c r="P36" s="13" t="e">
        <f>#REF!</f>
        <v>#REF!</v>
      </c>
      <c r="Q36" s="13" t="e">
        <f t="shared" si="6"/>
        <v>#REF!</v>
      </c>
      <c r="R36" s="13">
        <f t="shared" si="7"/>
        <v>0.81937344891802866</v>
      </c>
      <c r="S36" s="13">
        <f t="shared" si="8"/>
        <v>0.55670349160936183</v>
      </c>
      <c r="T36" s="13" t="e">
        <f t="shared" si="9"/>
        <v>#REF!</v>
      </c>
      <c r="U36" s="13">
        <f t="shared" si="10"/>
        <v>0.55670349160936183</v>
      </c>
      <c r="V36" s="13" t="e">
        <f t="shared" si="11"/>
        <v>#REF!</v>
      </c>
    </row>
    <row r="37" spans="2:63" x14ac:dyDescent="0.2">
      <c r="J37" t="s">
        <v>228</v>
      </c>
      <c r="K37" s="13" t="e">
        <f>#REF!</f>
        <v>#REF!</v>
      </c>
      <c r="L37" s="13">
        <f>LTV预估_2021101!Q41</f>
        <v>65.828684823178989</v>
      </c>
      <c r="M37" s="13">
        <f>LTV预估_2021101!V41</f>
        <v>44.884656674121565</v>
      </c>
      <c r="N37" s="13" t="e">
        <f t="shared" si="3"/>
        <v>#REF!</v>
      </c>
      <c r="O37" s="13">
        <f t="shared" si="4"/>
        <v>44.884656674121565</v>
      </c>
      <c r="P37" s="13" t="e">
        <f>#REF!</f>
        <v>#REF!</v>
      </c>
      <c r="Q37" s="13" t="e">
        <f t="shared" si="6"/>
        <v>#REF!</v>
      </c>
      <c r="R37" s="13">
        <f t="shared" si="7"/>
        <v>0.79514536858320639</v>
      </c>
      <c r="S37" s="13">
        <f t="shared" si="8"/>
        <v>0.54024230784120419</v>
      </c>
      <c r="T37" s="13" t="e">
        <f t="shared" si="9"/>
        <v>#REF!</v>
      </c>
      <c r="U37" s="13">
        <f t="shared" si="10"/>
        <v>0.54024230784120419</v>
      </c>
      <c r="V37" s="13" t="e">
        <f t="shared" si="11"/>
        <v>#REF!</v>
      </c>
    </row>
    <row r="38" spans="2:63" x14ac:dyDescent="0.2">
      <c r="J38" t="s">
        <v>229</v>
      </c>
      <c r="K38" s="13" t="e">
        <f>#REF!</f>
        <v>#REF!</v>
      </c>
      <c r="L38" s="13">
        <f>LTV预估_2021101!Q42</f>
        <v>66.600318512327959</v>
      </c>
      <c r="M38" s="13">
        <f>LTV预估_2021101!V42</f>
        <v>45.408924539476359</v>
      </c>
      <c r="N38" s="13" t="e">
        <f t="shared" si="3"/>
        <v>#REF!</v>
      </c>
      <c r="O38" s="13">
        <f t="shared" si="4"/>
        <v>45.408924539476359</v>
      </c>
      <c r="P38" s="13" t="e">
        <f>#REF!</f>
        <v>#REF!</v>
      </c>
      <c r="Q38" s="13" t="e">
        <f t="shared" si="6"/>
        <v>#REF!</v>
      </c>
      <c r="R38" s="13">
        <f t="shared" si="7"/>
        <v>0.77163368914897035</v>
      </c>
      <c r="S38" s="13">
        <f t="shared" si="8"/>
        <v>0.52426786535479408</v>
      </c>
      <c r="T38" s="13" t="e">
        <f t="shared" si="9"/>
        <v>#REF!</v>
      </c>
      <c r="U38" s="13">
        <f t="shared" si="10"/>
        <v>0.52426786535479408</v>
      </c>
      <c r="V38" s="13" t="e">
        <f t="shared" si="11"/>
        <v>#REF!</v>
      </c>
    </row>
    <row r="39" spans="2:63" x14ac:dyDescent="0.2">
      <c r="J39" t="s">
        <v>230</v>
      </c>
      <c r="K39" s="13" t="e">
        <f>#REF!</f>
        <v>#REF!</v>
      </c>
      <c r="L39" s="13">
        <f>LTV预估_2021101!Q43</f>
        <v>67.349135739661591</v>
      </c>
      <c r="M39" s="13">
        <f>LTV预估_2021101!V43</f>
        <v>45.917690311157578</v>
      </c>
      <c r="N39" s="13" t="e">
        <f t="shared" si="3"/>
        <v>#REF!</v>
      </c>
      <c r="O39" s="13">
        <f t="shared" si="4"/>
        <v>45.917690311157578</v>
      </c>
      <c r="P39" s="13" t="e">
        <f>#REF!</f>
        <v>#REF!</v>
      </c>
      <c r="Q39" s="13" t="e">
        <f t="shared" si="6"/>
        <v>#REF!</v>
      </c>
      <c r="R39" s="13">
        <f t="shared" si="7"/>
        <v>0.74881722733363176</v>
      </c>
      <c r="S39" s="13">
        <f t="shared" si="8"/>
        <v>0.50876577168121884</v>
      </c>
      <c r="T39" s="13" t="e">
        <f t="shared" si="9"/>
        <v>#REF!</v>
      </c>
      <c r="U39" s="13">
        <f t="shared" si="10"/>
        <v>0.50876577168121884</v>
      </c>
      <c r="V39" s="13" t="e">
        <f t="shared" si="11"/>
        <v>#REF!</v>
      </c>
    </row>
    <row r="40" spans="2:63" x14ac:dyDescent="0.2">
      <c r="J40" t="s">
        <v>231</v>
      </c>
      <c r="K40" s="13" t="e">
        <f>#REF!</f>
        <v>#REF!</v>
      </c>
      <c r="L40" s="13">
        <f>LTV预估_2021101!Q44</f>
        <v>68.075811165886222</v>
      </c>
      <c r="M40" s="13">
        <f>LTV预估_2021101!V44</f>
        <v>46.41141237108053</v>
      </c>
      <c r="N40" s="13" t="e">
        <f t="shared" si="3"/>
        <v>#REF!</v>
      </c>
      <c r="O40" s="13">
        <f t="shared" si="4"/>
        <v>46.41141237108053</v>
      </c>
      <c r="P40" s="13" t="e">
        <f>#REF!</f>
        <v>#REF!</v>
      </c>
      <c r="Q40" s="13" t="e">
        <f t="shared" si="6"/>
        <v>#REF!</v>
      </c>
      <c r="R40" s="13">
        <f t="shared" si="7"/>
        <v>0.72667542622463088</v>
      </c>
      <c r="S40" s="13">
        <f t="shared" si="8"/>
        <v>0.49372205992295193</v>
      </c>
      <c r="T40" s="13" t="e">
        <f t="shared" si="9"/>
        <v>#REF!</v>
      </c>
      <c r="U40" s="13">
        <f t="shared" si="10"/>
        <v>0.49372205992295193</v>
      </c>
      <c r="V40" s="13" t="e">
        <f t="shared" si="11"/>
        <v>#REF!</v>
      </c>
    </row>
    <row r="42" spans="2:63" x14ac:dyDescent="0.2">
      <c r="E42" t="s">
        <v>11</v>
      </c>
    </row>
    <row r="43" spans="2:63" x14ac:dyDescent="0.2">
      <c r="D43" t="s">
        <v>233</v>
      </c>
      <c r="E43" s="21">
        <v>44743</v>
      </c>
      <c r="F43" s="21">
        <v>44774</v>
      </c>
      <c r="G43" s="21">
        <v>44805</v>
      </c>
      <c r="H43" s="21">
        <v>44835</v>
      </c>
      <c r="I43" s="21">
        <v>44866</v>
      </c>
      <c r="J43" s="21">
        <v>44896</v>
      </c>
      <c r="K43" s="21">
        <v>44927</v>
      </c>
      <c r="L43" s="21">
        <v>44958</v>
      </c>
      <c r="M43" s="21">
        <v>44986</v>
      </c>
      <c r="N43" s="21">
        <v>45017</v>
      </c>
      <c r="O43" s="21">
        <v>45047</v>
      </c>
      <c r="P43" s="21">
        <v>45078</v>
      </c>
      <c r="Q43" s="21">
        <v>45108</v>
      </c>
      <c r="R43" s="21">
        <v>45139</v>
      </c>
      <c r="S43" s="21">
        <v>45170</v>
      </c>
      <c r="T43" s="21">
        <v>45200</v>
      </c>
      <c r="U43" s="21">
        <v>45231</v>
      </c>
      <c r="V43" s="21">
        <v>45261</v>
      </c>
      <c r="W43" s="21">
        <v>45292</v>
      </c>
      <c r="X43" s="21">
        <v>45323</v>
      </c>
      <c r="Y43" s="21">
        <v>45352</v>
      </c>
      <c r="Z43" s="21">
        <v>45383</v>
      </c>
      <c r="AA43" s="21">
        <v>45413</v>
      </c>
      <c r="AB43" s="21">
        <v>45444</v>
      </c>
      <c r="AC43" s="21">
        <v>45474</v>
      </c>
      <c r="AD43" s="21">
        <v>45505</v>
      </c>
      <c r="AE43" s="21">
        <v>45536</v>
      </c>
      <c r="AF43" s="21">
        <v>45566</v>
      </c>
      <c r="AG43" s="21">
        <v>45597</v>
      </c>
      <c r="AH43" s="21">
        <v>45627</v>
      </c>
      <c r="AI43" s="21">
        <v>45658</v>
      </c>
      <c r="AJ43" s="21">
        <v>45689</v>
      </c>
      <c r="AK43" s="21">
        <v>45717</v>
      </c>
      <c r="AL43" s="21">
        <v>45748</v>
      </c>
      <c r="AM43" s="21">
        <v>45778</v>
      </c>
      <c r="AN43" s="21">
        <v>45809</v>
      </c>
      <c r="AO43" s="21">
        <v>45839</v>
      </c>
      <c r="AP43" s="21">
        <v>45870</v>
      </c>
      <c r="AQ43" s="21">
        <v>45901</v>
      </c>
      <c r="AR43" s="21">
        <v>45931</v>
      </c>
      <c r="AS43" s="21">
        <v>45962</v>
      </c>
      <c r="AT43" s="21">
        <v>45992</v>
      </c>
      <c r="AU43" s="21">
        <v>46023</v>
      </c>
      <c r="AV43" s="21">
        <v>46054</v>
      </c>
      <c r="AW43" s="21">
        <v>46082</v>
      </c>
      <c r="AX43" s="21">
        <v>46113</v>
      </c>
      <c r="AY43" s="21">
        <v>46143</v>
      </c>
      <c r="AZ43" s="21">
        <v>46174</v>
      </c>
      <c r="BA43" s="21">
        <v>46204</v>
      </c>
      <c r="BB43" s="21"/>
      <c r="BC43" s="21"/>
      <c r="BD43" s="21"/>
      <c r="BE43" s="21"/>
      <c r="BF43" s="21"/>
      <c r="BG43" s="21"/>
      <c r="BH43" s="21"/>
      <c r="BI43" s="21"/>
      <c r="BJ43" s="21"/>
      <c r="BK43" s="21"/>
    </row>
    <row r="44" spans="2:63" x14ac:dyDescent="0.2">
      <c r="B44" s="20" t="s">
        <v>13</v>
      </c>
      <c r="C44" s="20" t="s">
        <v>194</v>
      </c>
      <c r="D44" s="8">
        <f t="shared" ref="D44:D49" si="12">SUM(E44:BA44)</f>
        <v>500000</v>
      </c>
      <c r="F44">
        <v>3000</v>
      </c>
      <c r="G44">
        <v>3000</v>
      </c>
      <c r="H44">
        <v>3000</v>
      </c>
      <c r="I44">
        <v>5000</v>
      </c>
      <c r="J44">
        <v>5000</v>
      </c>
      <c r="K44">
        <v>5000</v>
      </c>
      <c r="L44">
        <v>5000</v>
      </c>
      <c r="M44">
        <v>5000</v>
      </c>
      <c r="N44">
        <v>10000</v>
      </c>
      <c r="O44">
        <v>20000</v>
      </c>
      <c r="P44">
        <v>50000</v>
      </c>
      <c r="Q44">
        <v>150000</v>
      </c>
      <c r="R44">
        <v>80000</v>
      </c>
      <c r="S44">
        <v>50000</v>
      </c>
      <c r="T44">
        <v>20000</v>
      </c>
      <c r="U44">
        <v>10000</v>
      </c>
      <c r="V44">
        <v>5000</v>
      </c>
      <c r="W44">
        <v>5000</v>
      </c>
      <c r="X44">
        <v>5000</v>
      </c>
      <c r="Y44">
        <v>5000</v>
      </c>
      <c r="Z44">
        <v>5000</v>
      </c>
      <c r="AA44">
        <v>3000</v>
      </c>
      <c r="AB44">
        <v>3000</v>
      </c>
      <c r="AC44">
        <v>3000</v>
      </c>
      <c r="AD44">
        <v>3000</v>
      </c>
      <c r="AE44">
        <v>3000</v>
      </c>
      <c r="AF44">
        <v>3000</v>
      </c>
      <c r="AG44">
        <v>3000</v>
      </c>
      <c r="AH44">
        <v>3000</v>
      </c>
      <c r="AI44">
        <v>3000</v>
      </c>
      <c r="AJ44">
        <v>3000</v>
      </c>
      <c r="AK44">
        <v>3000</v>
      </c>
      <c r="AL44">
        <v>3000</v>
      </c>
      <c r="AM44">
        <v>3000</v>
      </c>
      <c r="AN44">
        <v>3000</v>
      </c>
      <c r="AO44">
        <v>3000</v>
      </c>
      <c r="AP44">
        <v>3000</v>
      </c>
      <c r="AQ44">
        <v>3000</v>
      </c>
    </row>
    <row r="45" spans="2:63" x14ac:dyDescent="0.2">
      <c r="B45" s="20" t="s">
        <v>7</v>
      </c>
      <c r="C45" s="20" t="s">
        <v>194</v>
      </c>
      <c r="D45" s="8">
        <f t="shared" si="12"/>
        <v>2000000</v>
      </c>
      <c r="E45" s="8"/>
      <c r="F45" s="8"/>
      <c r="G45" s="8"/>
      <c r="H45" s="8"/>
      <c r="I45" s="8"/>
      <c r="J45" s="8"/>
      <c r="K45" s="8"/>
      <c r="L45" s="8"/>
      <c r="M45" s="8">
        <v>50000</v>
      </c>
      <c r="N45" s="8">
        <v>400000</v>
      </c>
      <c r="O45" s="8">
        <v>250000</v>
      </c>
      <c r="P45" s="8">
        <v>250000</v>
      </c>
      <c r="Q45" s="8">
        <v>150000</v>
      </c>
      <c r="R45" s="8">
        <v>150000</v>
      </c>
      <c r="S45" s="8">
        <v>100000</v>
      </c>
      <c r="T45" s="8">
        <v>50000</v>
      </c>
      <c r="U45" s="8">
        <v>50000</v>
      </c>
      <c r="V45" s="8">
        <v>50000</v>
      </c>
      <c r="W45" s="8">
        <v>30000</v>
      </c>
      <c r="X45" s="8">
        <v>30000</v>
      </c>
      <c r="Y45" s="8">
        <v>30000</v>
      </c>
      <c r="Z45" s="8">
        <v>30000</v>
      </c>
      <c r="AA45" s="8">
        <v>30000</v>
      </c>
      <c r="AB45" s="8">
        <v>20000</v>
      </c>
      <c r="AC45" s="8">
        <v>20000</v>
      </c>
      <c r="AD45" s="8">
        <v>20000</v>
      </c>
      <c r="AE45" s="8">
        <v>20000</v>
      </c>
      <c r="AF45" s="8">
        <v>20000</v>
      </c>
      <c r="AG45" s="8">
        <v>20000</v>
      </c>
      <c r="AH45" s="8">
        <v>20000</v>
      </c>
      <c r="AI45" s="8">
        <v>20000</v>
      </c>
      <c r="AJ45" s="8">
        <v>20000</v>
      </c>
      <c r="AK45" s="8">
        <v>20000</v>
      </c>
      <c r="AL45" s="8">
        <v>20000</v>
      </c>
      <c r="AM45" s="8">
        <v>20000</v>
      </c>
      <c r="AN45" s="8">
        <v>20000</v>
      </c>
      <c r="AO45" s="8">
        <v>10000</v>
      </c>
      <c r="AP45" s="8">
        <v>10000</v>
      </c>
      <c r="AQ45" s="8">
        <v>10000</v>
      </c>
      <c r="AR45" s="8">
        <v>10000</v>
      </c>
      <c r="AS45" s="8">
        <v>10000</v>
      </c>
      <c r="AT45" s="8">
        <v>10000</v>
      </c>
      <c r="AU45" s="8">
        <v>10000</v>
      </c>
      <c r="AV45" s="8">
        <v>5000</v>
      </c>
      <c r="AW45" s="8">
        <v>5000</v>
      </c>
      <c r="AX45" s="8">
        <v>5000</v>
      </c>
      <c r="AY45" s="8">
        <v>5000</v>
      </c>
      <c r="AZ45" s="8"/>
      <c r="BA45" s="8"/>
    </row>
    <row r="46" spans="2:63" x14ac:dyDescent="0.2">
      <c r="B46" s="20" t="s">
        <v>14</v>
      </c>
      <c r="C46" s="20" t="s">
        <v>194</v>
      </c>
      <c r="D46" s="8">
        <f t="shared" si="12"/>
        <v>600000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>
        <v>200000</v>
      </c>
      <c r="R46" s="8">
        <v>100000</v>
      </c>
      <c r="S46" s="8">
        <v>50000</v>
      </c>
      <c r="T46" s="8">
        <v>50000</v>
      </c>
      <c r="U46" s="8">
        <v>30000</v>
      </c>
      <c r="V46" s="8">
        <v>30000</v>
      </c>
      <c r="W46" s="8">
        <v>20000</v>
      </c>
      <c r="X46" s="8">
        <v>20000</v>
      </c>
      <c r="Y46" s="8">
        <v>10000</v>
      </c>
      <c r="Z46" s="8">
        <v>10000</v>
      </c>
      <c r="AA46" s="8">
        <v>5000</v>
      </c>
      <c r="AB46" s="8">
        <v>5000</v>
      </c>
      <c r="AC46" s="8">
        <v>5000</v>
      </c>
      <c r="AD46" s="8">
        <v>5000</v>
      </c>
      <c r="AE46" s="8">
        <v>5000</v>
      </c>
      <c r="AF46" s="8">
        <v>5000</v>
      </c>
      <c r="AG46" s="8">
        <v>5000</v>
      </c>
      <c r="AH46" s="8">
        <v>5000</v>
      </c>
      <c r="AI46" s="8">
        <v>5000</v>
      </c>
      <c r="AJ46" s="8">
        <v>5000</v>
      </c>
      <c r="AK46" s="8">
        <v>5000</v>
      </c>
      <c r="AL46" s="8">
        <v>5000</v>
      </c>
      <c r="AM46" s="8">
        <v>5000</v>
      </c>
      <c r="AN46" s="8">
        <v>5000</v>
      </c>
      <c r="AO46" s="8">
        <v>5000</v>
      </c>
      <c r="AP46" s="8">
        <v>5000</v>
      </c>
      <c r="AQ46" s="8"/>
      <c r="AR46" s="8"/>
      <c r="AS46" s="8"/>
      <c r="AT46" s="8"/>
      <c r="AU46" s="8"/>
      <c r="AV46" s="8"/>
      <c r="AW46" s="8"/>
      <c r="AX46" s="8"/>
      <c r="AY46" s="8"/>
      <c r="AZ46" s="8"/>
    </row>
    <row r="47" spans="2:63" x14ac:dyDescent="0.2">
      <c r="B47" s="20" t="s">
        <v>15</v>
      </c>
      <c r="C47" s="20" t="s">
        <v>194</v>
      </c>
      <c r="D47" s="8">
        <f t="shared" si="12"/>
        <v>400000</v>
      </c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>
        <v>150000</v>
      </c>
      <c r="T47" s="8">
        <v>50000</v>
      </c>
      <c r="U47" s="8">
        <v>30000</v>
      </c>
      <c r="V47" s="8">
        <v>20000</v>
      </c>
      <c r="W47" s="8">
        <v>20000</v>
      </c>
      <c r="X47" s="8">
        <v>10000</v>
      </c>
      <c r="Y47" s="8">
        <v>10000</v>
      </c>
      <c r="Z47" s="8">
        <v>5000</v>
      </c>
      <c r="AA47" s="8">
        <v>5000</v>
      </c>
      <c r="AB47" s="8">
        <v>5000</v>
      </c>
      <c r="AC47" s="8">
        <v>5000</v>
      </c>
      <c r="AD47" s="8">
        <v>5000</v>
      </c>
      <c r="AE47" s="8">
        <v>5000</v>
      </c>
      <c r="AF47" s="8">
        <v>5000</v>
      </c>
      <c r="AG47" s="8">
        <v>5000</v>
      </c>
      <c r="AH47" s="8">
        <v>5000</v>
      </c>
      <c r="AI47" s="8">
        <v>5000</v>
      </c>
      <c r="AJ47" s="8">
        <v>5000</v>
      </c>
      <c r="AK47" s="8">
        <v>5000</v>
      </c>
      <c r="AL47" s="8">
        <v>5000</v>
      </c>
      <c r="AM47" s="8">
        <v>5000</v>
      </c>
      <c r="AN47" s="8">
        <v>5000</v>
      </c>
      <c r="AO47" s="8">
        <v>5000</v>
      </c>
      <c r="AP47" s="8">
        <v>5000</v>
      </c>
      <c r="AQ47" s="8">
        <v>5000</v>
      </c>
      <c r="AR47" s="8">
        <v>5000</v>
      </c>
      <c r="AS47" s="8">
        <v>5000</v>
      </c>
      <c r="AT47" s="8">
        <v>5000</v>
      </c>
      <c r="AU47" s="8">
        <v>5000</v>
      </c>
      <c r="AV47" s="8"/>
      <c r="AW47" s="8"/>
      <c r="AX47" s="8"/>
      <c r="AY47" s="8"/>
      <c r="AZ47" s="8"/>
    </row>
    <row r="48" spans="2:63" x14ac:dyDescent="0.2">
      <c r="B48" s="20" t="s">
        <v>16</v>
      </c>
      <c r="C48" s="20" t="s">
        <v>194</v>
      </c>
      <c r="D48" s="8">
        <f t="shared" si="12"/>
        <v>4000000</v>
      </c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>
        <v>30000</v>
      </c>
      <c r="T48" s="8">
        <v>50000</v>
      </c>
      <c r="U48" s="8">
        <v>200000</v>
      </c>
      <c r="V48" s="8">
        <v>600000</v>
      </c>
      <c r="W48" s="8">
        <v>500000</v>
      </c>
      <c r="X48" s="8">
        <v>500000</v>
      </c>
      <c r="Y48" s="8">
        <v>400000</v>
      </c>
      <c r="Z48" s="8">
        <v>300000</v>
      </c>
      <c r="AA48" s="8">
        <v>200000</v>
      </c>
      <c r="AB48" s="8">
        <v>200000</v>
      </c>
      <c r="AC48" s="8">
        <v>100000</v>
      </c>
      <c r="AD48" s="8">
        <v>100000</v>
      </c>
      <c r="AE48" s="8">
        <v>60000</v>
      </c>
      <c r="AF48" s="8">
        <v>50000</v>
      </c>
      <c r="AG48" s="8">
        <v>50000</v>
      </c>
      <c r="AH48" s="8">
        <v>50000</v>
      </c>
      <c r="AI48" s="8">
        <v>50000</v>
      </c>
      <c r="AJ48" s="8">
        <v>50000</v>
      </c>
      <c r="AK48" s="8">
        <v>30000</v>
      </c>
      <c r="AL48" s="8">
        <v>30000</v>
      </c>
      <c r="AM48" s="8">
        <v>30000</v>
      </c>
      <c r="AN48" s="8">
        <v>30000</v>
      </c>
      <c r="AO48" s="8">
        <v>30000</v>
      </c>
      <c r="AP48" s="8">
        <v>30000</v>
      </c>
      <c r="AQ48" s="8">
        <v>30000</v>
      </c>
      <c r="AR48" s="8">
        <v>30000</v>
      </c>
      <c r="AS48" s="8">
        <v>30000</v>
      </c>
      <c r="AT48" s="8">
        <v>30000</v>
      </c>
      <c r="AU48" s="8">
        <v>30000</v>
      </c>
      <c r="AV48" s="8">
        <v>30000</v>
      </c>
      <c r="AW48" s="8">
        <v>30000</v>
      </c>
      <c r="AX48" s="8">
        <v>30000</v>
      </c>
      <c r="AY48" s="8">
        <v>30000</v>
      </c>
      <c r="AZ48" s="8">
        <v>30000</v>
      </c>
      <c r="BA48" s="8">
        <v>30000</v>
      </c>
    </row>
    <row r="49" spans="2:53" x14ac:dyDescent="0.2">
      <c r="B49" s="20" t="s">
        <v>9</v>
      </c>
      <c r="C49" s="20" t="s">
        <v>194</v>
      </c>
      <c r="D49" s="8">
        <f t="shared" si="12"/>
        <v>4500000</v>
      </c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>
        <v>2000000</v>
      </c>
      <c r="U49" s="8">
        <v>800000</v>
      </c>
      <c r="V49" s="8">
        <v>400000</v>
      </c>
      <c r="W49" s="8">
        <v>200000</v>
      </c>
      <c r="X49" s="8">
        <v>100000</v>
      </c>
      <c r="Y49" s="8">
        <v>100000</v>
      </c>
      <c r="Z49" s="8">
        <v>100000</v>
      </c>
      <c r="AA49" s="8">
        <v>50000</v>
      </c>
      <c r="AB49" s="8">
        <v>50000</v>
      </c>
      <c r="AC49" s="8">
        <v>50000</v>
      </c>
      <c r="AD49" s="8">
        <v>50000</v>
      </c>
      <c r="AE49" s="8">
        <v>50000</v>
      </c>
      <c r="AF49" s="8">
        <v>50000</v>
      </c>
      <c r="AG49" s="8">
        <v>50000</v>
      </c>
      <c r="AH49" s="8">
        <v>50000</v>
      </c>
      <c r="AI49" s="8">
        <v>50000</v>
      </c>
      <c r="AJ49" s="8">
        <v>50000</v>
      </c>
      <c r="AK49" s="8">
        <v>50000</v>
      </c>
      <c r="AL49" s="8">
        <v>50000</v>
      </c>
      <c r="AM49" s="8">
        <v>50000</v>
      </c>
      <c r="AN49" s="8">
        <v>50000</v>
      </c>
      <c r="AO49" s="8">
        <v>50000</v>
      </c>
      <c r="AP49" s="8">
        <v>50000</v>
      </c>
      <c r="AQ49" s="8"/>
      <c r="AR49" s="8"/>
      <c r="AS49" s="8"/>
      <c r="AT49" s="8"/>
      <c r="AU49" s="8"/>
      <c r="AV49" s="8"/>
      <c r="AW49" s="8"/>
      <c r="AX49" s="8"/>
      <c r="AY49" s="8"/>
      <c r="AZ49" s="8"/>
    </row>
    <row r="50" spans="2:53" x14ac:dyDescent="0.2">
      <c r="B50" s="20"/>
      <c r="C50" s="20" t="s">
        <v>239</v>
      </c>
      <c r="D50" s="8">
        <f>SUM(D44:D49)</f>
        <v>12000000</v>
      </c>
      <c r="E50" s="8">
        <f>SUM(E44:E49)</f>
        <v>0</v>
      </c>
      <c r="F50" s="8">
        <f t="shared" ref="F50:BA50" si="13">SUM(F44:F49)</f>
        <v>3000</v>
      </c>
      <c r="G50" s="8">
        <f t="shared" si="13"/>
        <v>3000</v>
      </c>
      <c r="H50" s="8">
        <f t="shared" si="13"/>
        <v>3000</v>
      </c>
      <c r="I50" s="8">
        <f t="shared" si="13"/>
        <v>5000</v>
      </c>
      <c r="J50" s="8">
        <f t="shared" si="13"/>
        <v>5000</v>
      </c>
      <c r="K50" s="8">
        <f t="shared" si="13"/>
        <v>5000</v>
      </c>
      <c r="L50" s="8">
        <f t="shared" si="13"/>
        <v>5000</v>
      </c>
      <c r="M50" s="8">
        <f t="shared" si="13"/>
        <v>55000</v>
      </c>
      <c r="N50" s="8">
        <f t="shared" si="13"/>
        <v>410000</v>
      </c>
      <c r="O50" s="8">
        <f t="shared" si="13"/>
        <v>270000</v>
      </c>
      <c r="P50" s="8">
        <f t="shared" si="13"/>
        <v>300000</v>
      </c>
      <c r="Q50" s="8">
        <f t="shared" si="13"/>
        <v>500000</v>
      </c>
      <c r="R50" s="8">
        <f t="shared" si="13"/>
        <v>330000</v>
      </c>
      <c r="S50" s="8">
        <f t="shared" si="13"/>
        <v>380000</v>
      </c>
      <c r="T50" s="8">
        <f t="shared" si="13"/>
        <v>2220000</v>
      </c>
      <c r="U50" s="8">
        <f t="shared" si="13"/>
        <v>1120000</v>
      </c>
      <c r="V50" s="8">
        <f t="shared" si="13"/>
        <v>1105000</v>
      </c>
      <c r="W50" s="8">
        <f t="shared" si="13"/>
        <v>775000</v>
      </c>
      <c r="X50" s="8">
        <f t="shared" si="13"/>
        <v>665000</v>
      </c>
      <c r="Y50" s="8">
        <f t="shared" si="13"/>
        <v>555000</v>
      </c>
      <c r="Z50" s="8">
        <f t="shared" si="13"/>
        <v>450000</v>
      </c>
      <c r="AA50" s="8">
        <f t="shared" si="13"/>
        <v>293000</v>
      </c>
      <c r="AB50" s="8">
        <f t="shared" si="13"/>
        <v>283000</v>
      </c>
      <c r="AC50" s="8">
        <f t="shared" si="13"/>
        <v>183000</v>
      </c>
      <c r="AD50" s="8">
        <f t="shared" si="13"/>
        <v>183000</v>
      </c>
      <c r="AE50" s="8">
        <f t="shared" si="13"/>
        <v>143000</v>
      </c>
      <c r="AF50" s="8">
        <f t="shared" si="13"/>
        <v>133000</v>
      </c>
      <c r="AG50" s="8">
        <f t="shared" si="13"/>
        <v>133000</v>
      </c>
      <c r="AH50" s="8">
        <f t="shared" si="13"/>
        <v>133000</v>
      </c>
      <c r="AI50" s="8">
        <f t="shared" si="13"/>
        <v>133000</v>
      </c>
      <c r="AJ50" s="8">
        <f t="shared" si="13"/>
        <v>133000</v>
      </c>
      <c r="AK50" s="8">
        <f t="shared" si="13"/>
        <v>113000</v>
      </c>
      <c r="AL50" s="8">
        <f t="shared" si="13"/>
        <v>113000</v>
      </c>
      <c r="AM50" s="8">
        <f t="shared" si="13"/>
        <v>113000</v>
      </c>
      <c r="AN50" s="8">
        <f t="shared" si="13"/>
        <v>113000</v>
      </c>
      <c r="AO50" s="8">
        <f t="shared" si="13"/>
        <v>103000</v>
      </c>
      <c r="AP50" s="8">
        <f t="shared" si="13"/>
        <v>103000</v>
      </c>
      <c r="AQ50" s="8">
        <f t="shared" si="13"/>
        <v>48000</v>
      </c>
      <c r="AR50" s="8">
        <f t="shared" si="13"/>
        <v>45000</v>
      </c>
      <c r="AS50" s="8">
        <f t="shared" si="13"/>
        <v>45000</v>
      </c>
      <c r="AT50" s="8">
        <f t="shared" si="13"/>
        <v>45000</v>
      </c>
      <c r="AU50" s="8">
        <f t="shared" si="13"/>
        <v>45000</v>
      </c>
      <c r="AV50" s="8">
        <f t="shared" si="13"/>
        <v>35000</v>
      </c>
      <c r="AW50" s="8">
        <f t="shared" si="13"/>
        <v>35000</v>
      </c>
      <c r="AX50" s="8">
        <f t="shared" si="13"/>
        <v>35000</v>
      </c>
      <c r="AY50" s="8">
        <f t="shared" si="13"/>
        <v>35000</v>
      </c>
      <c r="AZ50" s="8">
        <f t="shared" si="13"/>
        <v>30000</v>
      </c>
      <c r="BA50" s="8">
        <f t="shared" si="13"/>
        <v>30000</v>
      </c>
    </row>
    <row r="51" spans="2:53" x14ac:dyDescent="0.2">
      <c r="B51" s="20"/>
      <c r="C51" s="20" t="s">
        <v>233</v>
      </c>
      <c r="D51" s="8">
        <f>D50</f>
        <v>12000000</v>
      </c>
      <c r="E51" s="8">
        <f>E50</f>
        <v>0</v>
      </c>
      <c r="F51" s="8">
        <f>F50+E51</f>
        <v>3000</v>
      </c>
      <c r="G51" s="8">
        <f t="shared" ref="G51:BA51" si="14">G50+F51</f>
        <v>6000</v>
      </c>
      <c r="H51" s="8">
        <f t="shared" si="14"/>
        <v>9000</v>
      </c>
      <c r="I51" s="8">
        <f t="shared" si="14"/>
        <v>14000</v>
      </c>
      <c r="J51" s="8">
        <f t="shared" si="14"/>
        <v>19000</v>
      </c>
      <c r="K51" s="8">
        <f t="shared" si="14"/>
        <v>24000</v>
      </c>
      <c r="L51" s="8">
        <f t="shared" si="14"/>
        <v>29000</v>
      </c>
      <c r="M51" s="8">
        <f t="shared" si="14"/>
        <v>84000</v>
      </c>
      <c r="N51" s="8">
        <f t="shared" si="14"/>
        <v>494000</v>
      </c>
      <c r="O51" s="8">
        <f t="shared" si="14"/>
        <v>764000</v>
      </c>
      <c r="P51" s="8">
        <f t="shared" si="14"/>
        <v>1064000</v>
      </c>
      <c r="Q51" s="8">
        <f t="shared" si="14"/>
        <v>1564000</v>
      </c>
      <c r="R51" s="8">
        <f t="shared" si="14"/>
        <v>1894000</v>
      </c>
      <c r="S51" s="8">
        <f t="shared" si="14"/>
        <v>2274000</v>
      </c>
      <c r="T51" s="8">
        <f t="shared" si="14"/>
        <v>4494000</v>
      </c>
      <c r="U51" s="8">
        <f t="shared" si="14"/>
        <v>5614000</v>
      </c>
      <c r="V51" s="8">
        <f t="shared" si="14"/>
        <v>6719000</v>
      </c>
      <c r="W51" s="8">
        <f t="shared" si="14"/>
        <v>7494000</v>
      </c>
      <c r="X51" s="8">
        <f t="shared" si="14"/>
        <v>8159000</v>
      </c>
      <c r="Y51" s="8">
        <f t="shared" si="14"/>
        <v>8714000</v>
      </c>
      <c r="Z51" s="8">
        <f t="shared" si="14"/>
        <v>9164000</v>
      </c>
      <c r="AA51" s="8">
        <f t="shared" si="14"/>
        <v>9457000</v>
      </c>
      <c r="AB51" s="8">
        <f t="shared" si="14"/>
        <v>9740000</v>
      </c>
      <c r="AC51" s="8">
        <f t="shared" si="14"/>
        <v>9923000</v>
      </c>
      <c r="AD51" s="8">
        <f t="shared" si="14"/>
        <v>10106000</v>
      </c>
      <c r="AE51" s="8">
        <f t="shared" si="14"/>
        <v>10249000</v>
      </c>
      <c r="AF51" s="8">
        <f t="shared" si="14"/>
        <v>10382000</v>
      </c>
      <c r="AG51" s="8">
        <f t="shared" si="14"/>
        <v>10515000</v>
      </c>
      <c r="AH51" s="8">
        <f t="shared" si="14"/>
        <v>10648000</v>
      </c>
      <c r="AI51" s="8">
        <f t="shared" si="14"/>
        <v>10781000</v>
      </c>
      <c r="AJ51" s="8">
        <f t="shared" si="14"/>
        <v>10914000</v>
      </c>
      <c r="AK51" s="8">
        <f t="shared" si="14"/>
        <v>11027000</v>
      </c>
      <c r="AL51" s="8">
        <f t="shared" si="14"/>
        <v>11140000</v>
      </c>
      <c r="AM51" s="8">
        <f t="shared" si="14"/>
        <v>11253000</v>
      </c>
      <c r="AN51" s="8">
        <f t="shared" si="14"/>
        <v>11366000</v>
      </c>
      <c r="AO51" s="8">
        <f t="shared" si="14"/>
        <v>11469000</v>
      </c>
      <c r="AP51" s="8">
        <f t="shared" si="14"/>
        <v>11572000</v>
      </c>
      <c r="AQ51" s="8">
        <f t="shared" si="14"/>
        <v>11620000</v>
      </c>
      <c r="AR51" s="8">
        <f t="shared" si="14"/>
        <v>11665000</v>
      </c>
      <c r="AS51" s="8">
        <f t="shared" si="14"/>
        <v>11710000</v>
      </c>
      <c r="AT51" s="8">
        <f t="shared" si="14"/>
        <v>11755000</v>
      </c>
      <c r="AU51" s="8">
        <f t="shared" si="14"/>
        <v>11800000</v>
      </c>
      <c r="AV51" s="8">
        <f t="shared" si="14"/>
        <v>11835000</v>
      </c>
      <c r="AW51" s="8">
        <f t="shared" si="14"/>
        <v>11870000</v>
      </c>
      <c r="AX51" s="8">
        <f t="shared" si="14"/>
        <v>11905000</v>
      </c>
      <c r="AY51" s="8">
        <f t="shared" si="14"/>
        <v>11940000</v>
      </c>
      <c r="AZ51" s="8">
        <f t="shared" si="14"/>
        <v>11970000</v>
      </c>
      <c r="BA51" s="8">
        <f t="shared" si="14"/>
        <v>12000000</v>
      </c>
    </row>
    <row r="52" spans="2:53" x14ac:dyDescent="0.2">
      <c r="B52" s="20"/>
      <c r="C52" s="20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</row>
    <row r="53" spans="2:53" x14ac:dyDescent="0.2">
      <c r="B53" s="20" t="s">
        <v>13</v>
      </c>
      <c r="C53" s="20" t="s">
        <v>186</v>
      </c>
      <c r="D53" s="23" t="e">
        <f t="shared" ref="D53:D58" si="15">SUM(E53:BA53)</f>
        <v>#REF!</v>
      </c>
      <c r="E53" s="8" t="e">
        <f>E44*$V$5</f>
        <v>#REF!</v>
      </c>
      <c r="F53" s="8" t="e">
        <f>F44*$V$5+E44*$V$6</f>
        <v>#REF!</v>
      </c>
      <c r="G53" s="8" t="e">
        <f>G44*$V$5+F44*$V$6+E44*$V$7</f>
        <v>#REF!</v>
      </c>
      <c r="H53" s="8" t="e">
        <f>H44*$V$5+G44*$V$6+F44*$V$7+E44*$V$8</f>
        <v>#REF!</v>
      </c>
      <c r="I53" s="8" t="e">
        <f>I44*$V$5+H44*$V$6+G44*$V$7+F44*$V$8+E44*$V$9</f>
        <v>#REF!</v>
      </c>
      <c r="J53" s="8" t="e">
        <f>J44*$V$5+I44*$V$6+H44*$V$7+G44*$V$8+F44*$V$9+E44*$V$10</f>
        <v>#REF!</v>
      </c>
      <c r="K53" s="8" t="e">
        <f>K44*$V$5+J44*$V$6+I44*$V$7+H44*$V$8+G44*$V$9+F44*$V$10+E44*$V$11</f>
        <v>#REF!</v>
      </c>
      <c r="L53" s="8" t="e">
        <f>L44*$V$5+K44*$V$6+J44*$V$7+I44*$V$8+H44*$V$9+G44*$V$10+F44*$V$11+E44*$V$12</f>
        <v>#REF!</v>
      </c>
      <c r="M53" s="8" t="e">
        <f>M44*$V$5+L44*$V$6+K44*$V$7+J44*$V$8+I44*$V$9+H44*$V$10+G44*$V$11+F44*$V$12+E44*$V$13</f>
        <v>#REF!</v>
      </c>
      <c r="N53" s="8" t="e">
        <f>N44*$V$5+M44*$V$6+L44*$V$7+K44*$V$8+J44*$V$9+I44*$V$10+H44*$V$11+G44*$V$12+F44*$V$13+E44*$V$14</f>
        <v>#REF!</v>
      </c>
      <c r="O53" s="8" t="e">
        <f>O44*$V$5+N44*$V$6+M44*$V$7+L44*$V$8+K44*$V$9+J44*$V$10+I44*$V$11+H44*$V$12+G44*$V$13+F44*$V$14+E44*$V$15</f>
        <v>#REF!</v>
      </c>
      <c r="P53" s="8" t="e">
        <f>P44*$V$5+O44*$V$6+N44*$V$7+M44*$V$8+L44*$V$9+K44*$V$10+J44*$V$11+I44*$V$12+H44*$V$13+G44*$V$14+F44*$V$15+E44*$V$16</f>
        <v>#REF!</v>
      </c>
      <c r="Q53" s="8" t="e">
        <f>Q44*$V$5+P44*$V$6+O44*$V$7+N44*$V$8+M44*$V$9+L44*$V$10+K44*$V$11+J44*$V$12+I44*$V$13+H44*$V$14+G44*$V$15+F44*$V$16+E44*$V$17</f>
        <v>#REF!</v>
      </c>
      <c r="R53" s="8" t="e">
        <f>R44*$V$5+Q44*$V$6+P44*$V$7+O44*$V$8+N44*$V$9+M44*$V$10+L44*$V$11+K44*$V$12+J44*$V$13+I44*$V$14+H44*$V$15+G44*$V$16+F44*$V$17+E44*$V$18</f>
        <v>#REF!</v>
      </c>
      <c r="S53" s="8" t="e">
        <f>S44*$V$5+R44*$V$6+Q44*$V$7+P44*$V$8+O44*$V$9+N44*$V$10+M44*$V$11+L44*$V$12+K44*$V$13+J44*$V$14+I44*$V$15+H44*$V$16+G44*$V$17+F44*$V$18+E44*$V$19</f>
        <v>#REF!</v>
      </c>
      <c r="T53" s="8" t="e">
        <f>T44*$V$5+S44*$V$6+R44*$V$7+Q44*$V$8+P44*$V$9+O44*$V$10+N44*$V$11+M44*$V$12+L44*$V$13+K44*$V$14+J44*$V$15+I44*$V$16+H44*$V$17+G44*$V$18+F44*$V$19+E44*$V$20</f>
        <v>#REF!</v>
      </c>
      <c r="U53" s="8" t="e">
        <f>U44*$V$5+T44*$V$6+S44*$V$7+R44*$V$8+Q44*$V$9+P44*$V$10+O44*$V$11+N44*$V$12+M44*$V$13+L44*$V$14+K44*$V$15+J44*$V$16+I44*$V$17+H44*$V$18+G44*$V$19+F44*$V$20+E44*$V$21</f>
        <v>#REF!</v>
      </c>
      <c r="V53" s="8" t="e">
        <f>V44*$V$5+U44*$V$6+T44*$V$7+S44*$V$8+R44*$V$9+Q44*$V$10+P44*$V$11+O44*$V$12+N44*$V$13+M44*$V$14+L44*$V$15+K44*$V$16+J44*$V$17+I44*$V$18+H44*$V$19+G44*$V$20+F44*$V$21+E44*$V$22</f>
        <v>#REF!</v>
      </c>
      <c r="W53" s="8" t="e">
        <f>W44*$V$5+V44*$V$6+U44*$V$7+T44*$V$8+S44*$V$9+R44*$V$10+Q44*$V$11+P44*$V$12+O44*$V$13+N44*$V$14+M44*$V$15+L44*$V$16+K44*$V$17+J44*$V$18+I44*$V$19+H44*$V$20+G44*$V$21+F44*$V$22+E44*$V$23</f>
        <v>#REF!</v>
      </c>
      <c r="X53" s="8" t="e">
        <f>X44*$V$5+W44*$V$6+V44*$V$7+U44*$V$8+T44*$V$9+S44*$V$10+R44*$V$11+Q44*$V$12+P44*$V$13+O44*$V$14+N44*$V$15+M44*$V$16+L44*$V$17+K44*$V$18+J44*$V$19+I44*$V$20+H44*$V$21+G44*$V$22+F44*$V$23+E44*$V$24</f>
        <v>#REF!</v>
      </c>
      <c r="Y53" s="8" t="e">
        <f>Y44*$V$5+X44*$V$6+W44*$V$7+V44*$V$8+U44*$V$9+T44*$V$10+S44*$V$11+R44*$V$12+Q44*$V$13+P44*$V$14+O44*$V$15+N44*$V$16+M44*$V$17+L44*$V$18+K44*$V$19+J44*$V$20+I44*$V$21+H44*$V$22+G44*$V$23+F44*$V$24+E44*$V$25</f>
        <v>#REF!</v>
      </c>
      <c r="Z53" s="8" t="e">
        <f>Z44*$V$5+Y44*$V$6+X44*$V$7+W44*$V$8+V44*$V$9+U44*$V$10+T44*$V$11+S44*$V$12+R44*$V$13+Q44*$V$14+P44*$V$15+O44*$V$16+N44*$V$17+M44*$V$18+L44*$V$19+K44*$V$20+J44*$V$21+I44*$V$22+H44*$V$23+G44*$V$24+F44*$V$25+E44*$V$26</f>
        <v>#REF!</v>
      </c>
      <c r="AA53" s="8" t="e">
        <f>AA44*$V$5+Z44*$V$6+Y44*$V$7+X44*$V$8+W44*$V$9+V44*$V$10+U44*$V$11+T44*$V$12+S44*$V$13+R44*$V$14+Q44*$V$15+P44*$V$16+O44*$V$17+N44*$V$18+M44*$V$19+L44*$V$20+K44*$V$21+J44*$V$22+I44*$V$23+H44*$V$24+G44*$V$25+F44*$V$26+E44*$V$27</f>
        <v>#REF!</v>
      </c>
      <c r="AB53" s="8" t="e">
        <f>AB44*$V$5+AA44*$V$6+Z44*$V$7+Y44*$V$8+X44*$V$9+W44*$V$10+V44*$V$11+U44*$V$12+T44*$V$13+S44*$V$14+R44*$V$15+Q44*$V$16+P44*$V$17+O44*$V$18+N44*$V$19+M44*$V$20+L44*$V$21+K44*$V$22+J44*$V$23+I44*$V$24+H44*$V$25+G44*$V$26+F44*$V$27+E44*$V$28</f>
        <v>#REF!</v>
      </c>
      <c r="AC53" s="8" t="e">
        <f>AC44*$V$5+AB44*$V$6+AA44*$V$7+Z44*$V$8+Y44*$V$9+X44*$V$10+W44*$V$11+V44*$V$12+U44*$V$13+T44*$V$14+S44*$V$15+R44*$V$16+Q44*$V$17+P44*$V$18+O44*$V$19+N44*$V$20+M44*$V$21+L44*$V$22+K44*$V$23+J44*$V$24+I44*$V$25+H44*$V$26+G44*$V$27+F44*$V$28+E44*$V$29</f>
        <v>#REF!</v>
      </c>
      <c r="AD53" s="8" t="e">
        <f>AD44*$V$5+AC44*$V$6+AB44*$V$7+AA44*$V$8+Z44*$V$9+Y44*$V$10+X44*$V$11+W44*$V$12+V44*$V$13+U44*$V$14+T44*$V$15+S44*$V$16+R44*$V$17+Q44*$V$18+P44*$V$19+O44*$V$20+N44*$V$21+M44*$V$22+L44*$V$23+K44*$V$24+J44*$V$25+I44*$V$26+H44*$V$27+G44*$V$28+F44*$V$29+E44*$V$30</f>
        <v>#REF!</v>
      </c>
      <c r="AE53" s="8" t="e">
        <f>AE44*$V$5+AD44*$V$6+AC44*$V$7+AB44*$V$8+AA44*$V$9+Z44*$V$10+Y44*$V$11+X44*$V$12+W44*$V$13+V44*$V$14+U44*$V$15+T44*$V$16+S44*$V$17+R44*$V$18+Q44*$V$19+P44*$V$20+O44*$V$21+N44*$V$22+M44*$V$23+L44*$V$24+K44*$V$25+J44*$V$26+I44*$V$27+H44*$V$28+G44*$V$29+F44*$V$30+E44*$V$31</f>
        <v>#REF!</v>
      </c>
      <c r="AF53" s="8" t="e">
        <f>AF44*$V$5+AE44*$V$6+AD44*$V$7+AC44*$V$8+AB44*$V$9+AA44*$V$10+Z44*$V$11+Y44*$V$12+X44*$V$13+W44*$V$14+V44*$V$15+U44*$V$16+T44*$V$17+S44*$V$18+R44*$V$19+Q44*$V$20+P44*$V$21+O44*$V$22+N44*$V$23+M44*$V$24+L44*$V$25+K44*$V$26+J44*$V$27+I44*$V$28+H44*$V$29+G44*$V$30+F44*$V$31+E44*$V$32</f>
        <v>#REF!</v>
      </c>
      <c r="AG53" s="8" t="e">
        <f>AG44*$V$5+AF44*$V$6+AE44*$V$7+AD44*$V$8+AC44*$V$9+AB44*$V$10+AA44*$V$11+Z44*$V$12+Y44*$V$13+X44*$V$14+W44*$V$15+V44*$V$16+U44*$V$17+T44*$V$18+S44*$V$19+R44*$V$20+Q44*$V$21+P44*$V$22+O44*$V$23+N44*$V$24+M44*$V$25+L44*$V$26+K44*$V$27+J44*$V$28+I44*$V$29+H44*$V$30+G44*$V$31+F44*$V$32+E44*$V$33</f>
        <v>#REF!</v>
      </c>
      <c r="AH53" s="8" t="e">
        <f>AH44*$V$5+AG44*$V$6+AF44*$V$7+AE44*$V$8+AD44*$V$9+AC44*$V$10+AB44*$V$11+AA44*$V$12+Z44*$V$13+Y44*$V$14+X44*$V$15+W44*$V$16+V44*$V$17+U44*$V$18+T44*$V$19+S44*$V$20+R44*$V$21+Q44*$V$22+P44*$V$23+O44*$V$24+N44*$V$25+M44*$V$26+L44*$V$27+K44*$V$28+J44*$V$29+I44*$V$30+H44*$V$31+G44*$V$32+F44*$V$33+E44*$V$34</f>
        <v>#REF!</v>
      </c>
      <c r="AI53" s="8" t="e">
        <f>AI44*$V$5+AH44*$V$6+AG44*$V$7+AF44*$V$8+AE44*$V$9+AD44*$V$10+AC44*$V$11+AB44*$V$12+AA44*$V$13+Z44*$V$14+Y44*$V$15+X44*$V$16+W44*$V$17+V44*$V$18+U44*$V$19+T44*$V$20+S44*$V$21+R44*$V$22+Q44*$V$23+P44*$V$24+O44*$V$25+N44*$V$26+M44*$V$27+L44*$V$28+K44*$V$29+J44*$V$30+I44*$V$31+H44*$V$32+G44*$V$33+F44*$V$34+E44*$V$35</f>
        <v>#REF!</v>
      </c>
      <c r="AJ53" s="8" t="e">
        <f>AJ44*$V$5+AI44*$V$6+AH44*$V$7+AG44*$V$8+AF44*$V$9+AE44*$V$10+AD44*$V$11+AC44*$V$12+AB44*$V$13+AA44*$V$14+Z44*$V$15+Y44*$V$16+X44*$V$17+W44*$V$18+V44*$V$19+U44*$V$20+T44*$V$21+S44*$V$22+R44*$V$23+Q44*$V$24+P44*$V$25+O44*$V$26+N44*$V$27+M44*$V$28+L44*$V$29+K44*$V$30+J44*$V$31+I44*$V$32+H44*$V$33+G44*$V$34+F44*$V$35+E44*$V$36</f>
        <v>#REF!</v>
      </c>
      <c r="AK53" s="8" t="e">
        <f>AK44*$V$5+AJ44*$V$6+AI44*$V$7+AH44*$V$8+AG44*$V$9+AF44*$V$10+AE44*$V$11+AD44*$V$12+AC44*$V$13+AB44*$V$14+AA44*$V$15+Z44*$V$16+Y44*$V$17+X44*$V$18+W44*$V$19+V44*$V$20+U44*$V$21+T44*$V$22+S44*$V$23+R44*$V$24+Q44*$V$25+P44*$V$26+O44*$V$27+N44*$V$28+M44*$V$29+L44*$V$30+K44*$V$31+J44*$V$32+I44*$V$33+H44*$V$34+G44*$V$35+F44*$V$36+E44*$V$37</f>
        <v>#REF!</v>
      </c>
      <c r="AL53" s="8" t="e">
        <f>AL44*$V$5+AK44*$V$6+AJ44*$V$7+AI44*$V$8+AH44*$V$9+AG44*$V$10+AF44*$V$11+AE44*$V$12+AD44*$V$13+AC44*$V$14+AB44*$V$15+AA44*$V$16+Z44*$V$17+Y44*$V$18+X44*$V$19+W44*$V$20+V44*$V$21+U44*$V$22+T44*$V$23+S44*$V$24+R44*$V$25+Q44*$V$26+P44*$V$27+O44*$V$28+N44*$V$29+M44*$V$30+L44*$V$31+K44*$V$32+J44*$V$33+I44*$V$34+H44*$V$35+G44*$V$36+F44*$V$37+E44*$V$38</f>
        <v>#REF!</v>
      </c>
      <c r="AM53" s="8" t="e">
        <f>AM44*$V$5+AL44*$V$6+AK44*$V$7+AJ44*$V$8+AI44*$V$9+AH44*$V$10+AG44*$V$11+AF44*$V$12+AE44*$V$13+AD44*$V$14+AC44*$V$15+AB44*$V$16+AA44*$V$17+Z44*$V$18+Y44*$V$19+X44*$V$20+W44*$V$21+V44*$V$22+U44*$V$23+T44*$V$24+S44*$V$25+R44*$V$26+Q44*$V$27+P44*$V$28+O44*$V$29+N44*$V$30+M44*$V$31+L44*$V$32+K44*$V$33+J44*$V$34+I44*$V$35+H44*$V$36+G44*$V$37+F44*$V$38+E44*$V$39</f>
        <v>#REF!</v>
      </c>
      <c r="AN53" s="8" t="e">
        <f t="shared" ref="AN53:BA53" si="16">AN44*$V$5+AM44*$V$6+AL44*$V$7+AK44*$V$8+AJ44*$V$9+AI44*$V$10+AH44*$V$11+AG44*$V$12+AF44*$V$13+AE44*$V$14+AD44*$V$15+AC44*$V$16+AB44*$V$17+AA44*$V$18+Z44*$V$19+Y44*$V$20+X44*$V$21+W44*$V$22+V44*$V$23+U44*$V$24+T44*$V$25+S44*$V$26+R44*$V$27+Q44*$V$28+P44*$V$29+O44*$V$30+N44*$V$31+M44*$V$32+L44*$V$33+K44*$V$34+J44*$V$35+I44*$V$36+H44*$V$37+G44*$V$38+F44*$V$39+E44*$V$40</f>
        <v>#REF!</v>
      </c>
      <c r="AO53" s="8" t="e">
        <f t="shared" si="16"/>
        <v>#REF!</v>
      </c>
      <c r="AP53" s="8" t="e">
        <f t="shared" si="16"/>
        <v>#REF!</v>
      </c>
      <c r="AQ53" s="8" t="e">
        <f t="shared" si="16"/>
        <v>#REF!</v>
      </c>
      <c r="AR53" s="8" t="e">
        <f t="shared" si="16"/>
        <v>#REF!</v>
      </c>
      <c r="AS53" s="8" t="e">
        <f t="shared" si="16"/>
        <v>#REF!</v>
      </c>
      <c r="AT53" s="8" t="e">
        <f t="shared" si="16"/>
        <v>#REF!</v>
      </c>
      <c r="AU53" s="8" t="e">
        <f t="shared" si="16"/>
        <v>#REF!</v>
      </c>
      <c r="AV53" s="8" t="e">
        <f t="shared" si="16"/>
        <v>#REF!</v>
      </c>
      <c r="AW53" s="8" t="e">
        <f t="shared" si="16"/>
        <v>#REF!</v>
      </c>
      <c r="AX53" s="8" t="e">
        <f t="shared" si="16"/>
        <v>#REF!</v>
      </c>
      <c r="AY53" s="8" t="e">
        <f t="shared" si="16"/>
        <v>#REF!</v>
      </c>
      <c r="AZ53" s="8" t="e">
        <f t="shared" si="16"/>
        <v>#REF!</v>
      </c>
      <c r="BA53" s="8" t="e">
        <f t="shared" si="16"/>
        <v>#REF!</v>
      </c>
    </row>
    <row r="54" spans="2:53" x14ac:dyDescent="0.2">
      <c r="B54" s="20" t="s">
        <v>7</v>
      </c>
      <c r="C54" s="20" t="s">
        <v>186</v>
      </c>
      <c r="D54" s="23">
        <f t="shared" si="15"/>
        <v>128680859.27033655</v>
      </c>
      <c r="E54" s="8">
        <f>E45*$R$5</f>
        <v>0</v>
      </c>
      <c r="F54" s="8">
        <f>F45*$R$5+E45*$R$6</f>
        <v>0</v>
      </c>
      <c r="G54" s="8">
        <f>G45*$R$5+F45*$R$6+E45*$R$7</f>
        <v>0</v>
      </c>
      <c r="H54" s="8">
        <f>H45*$R$5+G45*$R$6+F45*$R$7+E45*$R$8</f>
        <v>0</v>
      </c>
      <c r="I54" s="8">
        <f>I45*$R$5+H45*$R$6+G45*$R$7+F45*$R$8+E45*$R$9</f>
        <v>0</v>
      </c>
      <c r="J54" s="8">
        <f>J45*$R$5+I45*$R$6+H45*$R$7+G45*$R$8+F45*$R$9+E45*$R$10</f>
        <v>0</v>
      </c>
      <c r="K54" s="8">
        <f>K45*$R$5+J45*$R$6+I45*$R$7+H45*$R$8+G45*$R$9+F45*$R$10+E45*$R$11</f>
        <v>0</v>
      </c>
      <c r="L54" s="8">
        <f>L45*$R$5+K45*$R$6+J45*$R$7+I45*$R$8+H45*$R$9+G45*$R$10+F45*$R$11+E45*$R$12</f>
        <v>0</v>
      </c>
      <c r="M54" s="8">
        <f>M45*$R$5+L45*$R$6+K45*$R$7+J45*$R$8+I45*$R$9+H45*$R$10+G45*$R$11+F45*$R$12+E45*$R$13</f>
        <v>839873.26911741355</v>
      </c>
      <c r="N54" s="8">
        <f>N45*$R$5+M45*$R$6+L45*$R$7+K45*$R$8+J45*$R$9+I45*$R$10+H45*$R$11+G45*$R$12+F45*$R$13+E45*$R$14</f>
        <v>7068790.0934486836</v>
      </c>
      <c r="O54" s="8">
        <f>O45*$R$5+N45*$R$6+M45*$R$7+L45*$R$8+K45*$R$9+J45*$R$10+I45*$R$11+H45*$R$12+G45*$R$13+F45*$R$14+E45*$R$15</f>
        <v>7218363.3058539983</v>
      </c>
      <c r="P54" s="8">
        <f>P45*$R$5+O45*$R$6+N45*$R$7+M45*$R$8+L45*$R$9+K45*$R$10+J45*$R$11+I45*$R$12+H45*$R$13+G45*$R$14+F45*$R$15+E45*$R$16</f>
        <v>7871336.8220373215</v>
      </c>
      <c r="Q54" s="8">
        <f>Q45*$R$5+P45*$R$6+O45*$R$7+N45*$R$8+M45*$R$9+L45*$R$10+K45*$R$11+J45*$R$12+I45*$R$13+H45*$R$14+G45*$R$15+F45*$R$16+E45*$R$17</f>
        <v>6756073.6872044355</v>
      </c>
      <c r="R54" s="8">
        <f>R45*$R$5+Q45*$R$6+P45*$R$7+O45*$R$8+N45*$R$9+M45*$R$10+L45*$R$11+K45*$R$12+J45*$R$13+I45*$R$14+H45*$R$15+G45*$R$16+F45*$R$17+E45*$R$18</f>
        <v>6499636.8297471842</v>
      </c>
      <c r="S54" s="8">
        <f>S45*$R$5+R45*$R$6+Q45*$R$7+P45*$R$8+O45*$R$9+N45*$R$10+M45*$R$11+L45*$R$12+K45*$R$13+J45*$R$14+I45*$R$15+H45*$R$16+G45*$R$17+F45*$R$18+E45*$R$19</f>
        <v>5646093.0235507339</v>
      </c>
      <c r="T54" s="8">
        <f>T45*$R$5+S45*$R$6+R45*$R$7+Q45*$R$8+P45*$R$9+O45*$R$10+N45*$R$11+M45*$R$12+L45*$R$13+K45*$R$14+J45*$R$15+I45*$R$16+H45*$R$17+G45*$R$18+F45*$R$19+E45*$R$20</f>
        <v>4575332.3400894431</v>
      </c>
      <c r="U54" s="8">
        <f>U45*$R$5+T45*$R$6+S45*$R$7+R45*$R$8+Q45*$R$9+P45*$R$10+O45*$R$11+N45*$R$12+M45*$R$13+L45*$R$14+K45*$R$15+J45*$R$16+I45*$R$17+H45*$R$18+G45*$R$19+F45*$R$20+E45*$R$21</f>
        <v>4171618.0602762611</v>
      </c>
      <c r="V54" s="8">
        <f>V45*$R$5+U45*$R$6+T45*$R$7+S45*$R$8+R45*$R$9+Q45*$R$10+P45*$R$11+O45*$R$12+N45*$R$13+M45*$R$14+L45*$R$15+K45*$R$16+J45*$R$17+I45*$R$18+H45*$R$19+G45*$R$20+F45*$R$21+E45*$R$22</f>
        <v>3968382.0757275261</v>
      </c>
      <c r="W54" s="8">
        <f>W45*$R$5+V45*$R$6+U45*$R$7+T45*$R$8+S45*$R$9+R45*$R$10+Q45*$R$11+P45*$R$12+O45*$R$13+N45*$R$14+M45*$R$15+L45*$R$16+K45*$R$17+J45*$R$18+I45*$R$19+H45*$R$20+G45*$R$21+F45*$R$22+E45*$R$23</f>
        <v>3517716.4232261274</v>
      </c>
      <c r="X54" s="8">
        <f>X45*$R$5+W45*$R$6+V45*$R$7+U45*$R$8+T45*$R$9+S45*$R$10+R45*$R$11+Q45*$R$12+P45*$R$13+O45*$R$14+N45*$R$15+M45*$R$16+L45*$R$17+K45*$R$18+J45*$R$19+I45*$R$20+H45*$R$21+G45*$R$22+F45*$R$23+E45*$R$24</f>
        <v>3311733.8940241835</v>
      </c>
      <c r="Y54" s="8">
        <f>Y45*$R$5+X45*$R$6+W45*$R$7+V45*$R$8+U45*$R$9+T45*$R$10+S45*$R$11+R45*$R$12+Q45*$R$13+P45*$R$14+O45*$R$15+N45*$R$16+M45*$R$17+L45*$R$18+K45*$R$19+J45*$R$20+I45*$R$21+H45*$R$22+G45*$R$23+F45*$R$24+E45*$R$25</f>
        <v>3175163.5671846103</v>
      </c>
      <c r="Z54" s="8">
        <f>Z45*$R$5+Y45*$R$6+X45*$R$7+W45*$R$8+V45*$R$9+U45*$R$10+T45*$R$11+S45*$R$12+R45*$R$13+Q45*$R$14+P45*$R$15+O45*$R$16+N45*$R$17+M45*$R$18+L45*$R$19+K45*$R$20+J45*$R$21+I45*$R$22+H45*$R$23+G45*$R$24+F45*$R$25+E45*$R$26</f>
        <v>3092999.2799822921</v>
      </c>
      <c r="AA54" s="8">
        <f>AA45*$R$5+Z45*$R$6+Y45*$R$7+X45*$R$8+W45*$R$9+V45*$R$10+U45*$R$11+T45*$R$12+S45*$R$13+R45*$R$14+Q45*$R$15+P45*$R$16+O45*$R$17+N45*$R$18+M45*$R$19+L45*$R$20+K45*$R$21+J45*$R$22+I45*$R$23+H45*$R$24+G45*$R$25+F45*$R$26+E45*$R$27</f>
        <v>3042811.6587689482</v>
      </c>
      <c r="AB54" s="8">
        <f>AB45*$R$5+AA45*$R$6+Z45*$R$7+Y45*$R$8+X45*$R$9+W45*$R$10+V45*$R$11+U45*$R$12+T45*$R$13+S45*$R$14+R45*$R$15+Q45*$R$16+P45*$R$17+O45*$R$18+N45*$R$19+M45*$R$20+L45*$R$21+K45*$R$22+J45*$R$23+I45*$R$24+H45*$R$25+G45*$R$26+F45*$R$27+E45*$R$28</f>
        <v>2843873.8886167989</v>
      </c>
      <c r="AC54" s="8">
        <f>AC45*$R$5+AB45*$R$6+AA45*$R$7+Z45*$R$8+Y45*$R$9+X45*$R$10+W45*$R$11+V45*$R$12+U45*$R$13+T45*$R$14+S45*$R$15+R45*$R$16+Q45*$R$17+P45*$R$18+O45*$R$19+N45*$R$20+M45*$R$21+L45*$R$22+K45*$R$23+J45*$R$24+I45*$R$25+H45*$R$26+G45*$R$27+F45*$R$28+E45*$R$29</f>
        <v>2750204.7761070384</v>
      </c>
      <c r="AD54" s="8">
        <f>AD45*$R$5+AC45*$R$6+AB45*$R$7+AA45*$R$8+Z45*$R$9+Y45*$R$10+X45*$R$11+W45*$R$12+V45*$R$13+U45*$R$14+T45*$R$15+S45*$R$16+R45*$R$17+Q45*$R$18+P45*$R$19+O45*$R$20+N45*$R$21+M45*$R$22+L45*$R$23+K45*$R$24+J45*$R$25+I45*$R$26+H45*$R$27+G45*$R$28+F45*$R$29+E45*$R$30</f>
        <v>2689805.3554516844</v>
      </c>
      <c r="AE54" s="8">
        <f>AE45*$R$5+AD45*$R$6+AC45*$R$7+AB45*$R$8+AA45*$R$9+Z45*$R$10+Y45*$R$11+X45*$R$12+W45*$R$13+V45*$R$14+U45*$R$15+T45*$R$16+S45*$R$17+R45*$R$18+Q45*$R$19+P45*$R$20+O45*$R$21+N45*$R$22+M45*$R$23+L45*$R$24+K45*$R$25+J45*$R$26+I45*$R$27+H45*$R$28+G45*$R$29+F45*$R$30+E45*$R$31</f>
        <v>2648585.2343614623</v>
      </c>
      <c r="AF54" s="8">
        <f>AF45*$R$5+AE45*$R$6+AD45*$R$7+AC45*$R$8+AB45*$R$9+AA45*$R$10+Z45*$R$11+Y45*$R$12+X45*$R$13+W45*$R$14+V45*$R$15+U45*$R$16+T45*$R$17+S45*$R$18+R45*$R$19+Q45*$R$20+P45*$R$21+O45*$R$22+N45*$R$23+M45*$R$24+L45*$R$25+K45*$R$26+J45*$R$27+I45*$R$28+H45*$R$29+G45*$R$30+F45*$R$31+E45*$R$32</f>
        <v>2634367.1549836816</v>
      </c>
      <c r="AG54" s="8">
        <f>AG45*$R$5+AF45*$R$6+AE45*$R$7+AD45*$R$8+AC45*$R$9+AB45*$R$10+AA45*$R$11+Z45*$R$12+Y45*$R$13+X45*$R$14+W45*$R$15+V45*$R$16+U45*$R$17+T45*$R$18+S45*$R$19+R45*$R$20+Q45*$R$21+P45*$R$22+O45*$R$23+N45*$R$24+M45*$R$25+L45*$R$26+K45*$R$27+J45*$R$28+I45*$R$29+H45*$R$30+G45*$R$31+F45*$R$32+E45*$R$33</f>
        <v>2616644.9776963056</v>
      </c>
      <c r="AH54" s="8">
        <f>AH45*$R$5+AG45*$R$6+AF45*$R$7+AE45*$R$8+AD45*$R$9+AC45*$R$10+AB45*$R$11+AA45*$R$12+Z45*$R$13+Y45*$R$14+X45*$R$15+W45*$R$16+V45*$R$17+U45*$R$18+T45*$R$19+S45*$R$20+R45*$R$21+Q45*$R$22+P45*$R$23+O45*$R$24+N45*$R$25+M45*$R$26+L45*$R$27+K45*$R$28+J45*$R$29+I45*$R$30+H45*$R$31+G45*$R$32+F45*$R$33+E45*$R$34</f>
        <v>2601239.1204237058</v>
      </c>
      <c r="AI54" s="8">
        <f>AI45*$R$5+AH45*$R$6+AG45*$R$7+AF45*$R$8+AE45*$R$9+AD45*$R$10+AC45*$R$11+AB45*$R$12+AA45*$R$13+Z45*$R$14+Y45*$R$15+X45*$R$16+W45*$R$17+V45*$R$18+U45*$R$19+T45*$R$20+S45*$R$21+R45*$R$22+Q45*$R$23+P45*$R$24+O45*$R$25+N45*$R$26+M45*$R$27+L45*$R$28+K45*$R$29+J45*$R$30+I45*$R$31+H45*$R$32+G45*$R$33+F45*$R$34+E45*$R$35</f>
        <v>2581559.3109727767</v>
      </c>
      <c r="AJ54" s="8">
        <f>AJ45*$R$5+AI45*$R$6+AH45*$R$7+AG45*$R$8+AF45*$R$9+AE45*$R$10+AD45*$R$11+AC45*$R$12+AB45*$R$13+AA45*$R$14+Z45*$R$15+Y45*$R$16+X45*$R$17+W45*$R$18+V45*$R$19+U45*$R$20+T45*$R$21+S45*$R$22+R45*$R$23+Q45*$R$24+P45*$R$25+O45*$R$26+N45*$R$27+M45*$R$28+L45*$R$29+K45*$R$30+J45*$R$31+I45*$R$32+H45*$R$33+G45*$R$34+F45*$R$35+E45*$R$36</f>
        <v>2563008.8611888983</v>
      </c>
      <c r="AK54" s="8">
        <f>AK45*$R$5+AJ45*$R$6+AI45*$R$7+AH45*$R$8+AG45*$R$9+AF45*$R$10+AE45*$R$11+AD45*$R$12+AC45*$R$13+AB45*$R$14+AA45*$R$15+Z45*$R$16+Y45*$R$17+X45*$R$18+W45*$R$19+V45*$R$20+U45*$R$21+T45*$R$22+S45*$R$23+R45*$R$24+Q45*$R$25+P45*$R$26+O45*$R$27+N45*$R$28+M45*$R$29+L45*$R$30+K45*$R$31+J45*$R$32+I45*$R$33+H45*$R$34+G45*$R$35+F45*$R$36+E45*$R$37</f>
        <v>2545363.3427733923</v>
      </c>
      <c r="AL54" s="8">
        <f>AL45*$R$5+AK45*$R$6+AJ45*$R$7+AI45*$R$8+AH45*$R$9+AG45*$R$10+AF45*$R$11+AE45*$R$12+AD45*$R$13+AC45*$R$14+AB45*$R$15+AA45*$R$16+Z45*$R$17+Y45*$R$18+X45*$R$19+W45*$R$20+V45*$R$21+U45*$R$22+T45*$R$23+S45*$R$24+R45*$R$25+Q45*$R$26+P45*$R$27+O45*$R$28+N45*$R$29+M45*$R$30+L45*$R$31+K45*$R$32+J45*$R$33+I45*$R$34+H45*$R$35+G45*$R$36+F45*$R$37+E45*$R$38</f>
        <v>2542301.3562735622</v>
      </c>
      <c r="AM54" s="8">
        <f>AM45*$R$5+AL45*$R$6+AK45*$R$7+AJ45*$R$8+AI45*$R$9+AH45*$R$10+AG45*$R$11+AF45*$R$12+AE45*$R$13+AD45*$R$14+AC45*$R$15+AB45*$R$16+AA45*$R$17+Z45*$R$18+Y45*$R$19+X45*$R$20+W45*$R$21+V45*$R$22+U45*$R$23+T45*$R$24+S45*$R$25+R45*$R$26+Q45*$R$27+P45*$R$28+O45*$R$29+N45*$R$30+M45*$R$31+L45*$R$32+K45*$R$33+J45*$R$34+I45*$R$35+H45*$R$36+G45*$R$37+F45*$R$38+E45*$R$39</f>
        <v>2533036.2048670477</v>
      </c>
      <c r="AN54" s="8">
        <f t="shared" ref="AN54:BA54" si="17">AN45*$R$5+AM45*$R$6+AL45*$R$7+AK45*$R$8+AJ45*$R$9+AI45*$R$10+AH45*$R$11+AG45*$R$12+AF45*$R$13+AE45*$R$14+AD45*$R$15+AC45*$R$16+AB45*$R$17+AA45*$R$18+Z45*$R$19+Y45*$R$20+X45*$R$21+W45*$R$22+V45*$R$23+U45*$R$24+T45*$R$25+S45*$R$26+R45*$R$27+Q45*$R$28+P45*$R$29+O45*$R$30+N45*$R$31+M45*$R$32+L45*$R$33+K45*$R$34+J45*$R$35+I45*$R$36+H45*$R$37+G45*$R$38+F45*$R$39+E45*$R$40</f>
        <v>2523900.3490579883</v>
      </c>
      <c r="AO54" s="8">
        <f t="shared" si="17"/>
        <v>2341337.8093185383</v>
      </c>
      <c r="AP54" s="8">
        <f t="shared" si="17"/>
        <v>2257220.4849769087</v>
      </c>
      <c r="AQ54" s="8">
        <f t="shared" si="17"/>
        <v>2199087.387387455</v>
      </c>
      <c r="AR54" s="8">
        <f t="shared" si="17"/>
        <v>2165576.4056685739</v>
      </c>
      <c r="AS54" s="8">
        <f t="shared" si="17"/>
        <v>2134336.117269048</v>
      </c>
      <c r="AT54" s="8">
        <f t="shared" si="17"/>
        <v>2106615.1118230941</v>
      </c>
      <c r="AU54" s="8">
        <f t="shared" si="17"/>
        <v>2075401.4538158637</v>
      </c>
      <c r="AV54" s="8">
        <f t="shared" si="17"/>
        <v>1961911.3664199938</v>
      </c>
      <c r="AW54" s="8">
        <f t="shared" si="17"/>
        <v>1861761.7677966158</v>
      </c>
      <c r="AX54" s="8">
        <f t="shared" si="17"/>
        <v>1528314.818075588</v>
      </c>
      <c r="AY54" s="8">
        <f t="shared" si="17"/>
        <v>1316696.4526821475</v>
      </c>
      <c r="AZ54" s="8">
        <f t="shared" si="17"/>
        <v>1031128.533477547</v>
      </c>
      <c r="BA54" s="8">
        <f t="shared" si="17"/>
        <v>871657.29861164605</v>
      </c>
    </row>
    <row r="55" spans="2:53" x14ac:dyDescent="0.2">
      <c r="B55" s="20" t="s">
        <v>14</v>
      </c>
      <c r="C55" s="20" t="s">
        <v>186</v>
      </c>
      <c r="D55" s="23">
        <f t="shared" si="15"/>
        <v>26662041.507621691</v>
      </c>
      <c r="E55" s="8">
        <f>E46*$S$5</f>
        <v>0</v>
      </c>
      <c r="F55" s="8">
        <f>F46*$S$5+E46*$S$6</f>
        <v>0</v>
      </c>
      <c r="G55" s="8">
        <f>G46*$S$5+F46*$S$6+E46*$S$7</f>
        <v>0</v>
      </c>
      <c r="H55" s="8">
        <f>H46*$S$5+G46*$S$6+F46*$S$7+E46*$S$8</f>
        <v>0</v>
      </c>
      <c r="I55" s="8">
        <f>I46*$S$5+H46*$S$6+G46*$S$7+F46*$S$8+E46*$S$9</f>
        <v>0</v>
      </c>
      <c r="J55" s="8">
        <f>J46*$S$5+I46*$S$6+H46*$S$7+G46*$S$8+F46*$S$9+E46*$S$10</f>
        <v>0</v>
      </c>
      <c r="K55" s="8">
        <f>K46*$S$5+J46*$S$6+I46*$S$7+H46*$S$8+G46*$S$9+F46*$S$10+E46*$S$11</f>
        <v>0</v>
      </c>
      <c r="L55" s="8">
        <f>L46*$S$5+K46*$S$6+J46*$S$7+I46*$S$8+H46*$S$9+G46*$S$10+F46*$S$11+E46*$S$12</f>
        <v>0</v>
      </c>
      <c r="M55" s="8">
        <f>M46*$S$5+L46*$S$6+K46*$S$7+J46*$S$8+I46*$S$9+H46*$S$10+G46*$S$11+F46*$S$12+E46*$S$13</f>
        <v>0</v>
      </c>
      <c r="N55" s="8">
        <f>N46*$S$5+M46*$S$6+L46*$S$7+K46*$S$8+J46*$S$9+I46*$S$10+H46*$S$11+G46*$S$12+F46*$S$13+E46*$S$14</f>
        <v>0</v>
      </c>
      <c r="O55" s="8">
        <f>O46*$S$5+N46*$S$6+M46*$S$7+L46*$S$8+K46*$S$9+J46*$S$10+I46*$S$11+H46*$S$12+G46*$S$13+F46*$S$14+E46*$S$15</f>
        <v>0</v>
      </c>
      <c r="P55" s="8">
        <f>P46*$S$5+O46*$S$6+N46*$S$7+M46*$S$8+L46*$S$9+K46*$S$10+J46*$S$11+I46*$S$12+H46*$S$13+G46*$S$14+F46*$S$15+E46*$S$16</f>
        <v>0</v>
      </c>
      <c r="Q55" s="8">
        <f>Q46*$S$5+P46*$S$6+O46*$S$7+N46*$S$8+M46*$S$9+L46*$S$10+K46*$S$11+J46*$S$12+I46*$S$13+H46*$S$14+G46*$S$15+F46*$S$16+E46*$S$17</f>
        <v>2314315.8701372775</v>
      </c>
      <c r="R55" s="8">
        <f>R46*$S$5+Q46*$S$6+P46*$S$7+O46*$S$8+N46*$S$9+M46*$S$10+L46*$S$11+K46*$S$12+J46*$S$13+I46*$S$14+H46*$S$15+G46*$S$16+F46*$S$17+E46*$S$18</f>
        <v>2107821.2757831132</v>
      </c>
      <c r="S55" s="8">
        <f>S46*$S$5+R46*$S$6+Q46*$S$7+P46*$S$8+O46*$S$9+N46*$S$10+M46*$S$11+L46*$S$12+K46*$S$13+J46*$S$14+I46*$S$15+H46*$S$16+G46*$S$17+F46*$S$18+E46*$S$19</f>
        <v>1653342.0625662627</v>
      </c>
      <c r="T55" s="8">
        <f>T46*$S$5+S46*$S$6+R46*$S$7+Q46*$S$8+P46*$S$9+O46*$S$10+N46*$S$11+M46*$S$12+L46*$S$13+K46*$S$14+J46*$S$15+I46*$S$16+H46*$S$17+G46*$S$18+F46*$S$19+E46*$S$20</f>
        <v>1546518.8763948395</v>
      </c>
      <c r="U55" s="8">
        <f>U46*$S$5+T46*$S$6+S46*$S$7+R46*$S$8+Q46*$S$9+P46*$S$10+O46*$S$11+N46*$S$12+M46*$S$13+L46*$S$14+K46*$S$15+J46*$S$16+I46*$S$17+H46*$S$18+G46*$S$19+F46*$S$20+E46*$S$21</f>
        <v>1268434.4331921702</v>
      </c>
      <c r="V55" s="8">
        <f>V46*$S$5+U46*$S$6+T46*$S$7+S46*$S$8+R46*$S$9+Q46*$S$10+P46*$S$11+O46*$S$12+N46*$S$13+M46*$S$14+L46*$S$15+K46*$S$16+J46*$S$17+I46*$S$18+H46*$S$19+G46*$S$20+F46*$S$21+E46*$S$22</f>
        <v>1173179.6129661051</v>
      </c>
      <c r="W55" s="8">
        <f>W46*$S$5+V46*$S$6+U46*$S$7+T46*$S$8+S46*$S$9+R46*$S$10+Q46*$S$11+P46*$S$12+O46*$S$13+N46*$S$14+M46*$S$15+L46*$S$16+K46*$S$17+J46*$S$18+I46*$S$19+H46*$S$20+G46*$S$21+F46*$S$22+E46*$S$23</f>
        <v>1034863.5999215913</v>
      </c>
      <c r="X55" s="8">
        <f>X46*$S$5+W46*$S$6+V46*$S$7+U46*$S$8+T46*$S$9+S46*$S$10+R46*$S$11+Q46*$S$12+P46*$S$13+O46*$S$14+N46*$S$15+M46*$S$16+L46*$S$17+K46*$S$18+J46*$S$19+I46*$S$20+H46*$S$21+G46*$S$22+F46*$S$23+E46*$S$24</f>
        <v>984648.20568179712</v>
      </c>
      <c r="Y55" s="8">
        <f>Y46*$S$5+X46*$S$6+W46*$S$7+V46*$S$8+U46*$S$9+T46*$S$10+S46*$S$11+R46*$S$12+Q46*$S$13+P46*$S$14+O46*$S$15+N46*$S$16+M46*$S$17+L46*$S$18+K46*$S$19+J46*$S$20+I46*$S$21+H46*$S$22+G46*$S$23+F46*$S$24+E46*$S$25</f>
        <v>843837.52714175254</v>
      </c>
      <c r="Z55" s="8">
        <f>Z46*$S$5+Y46*$S$6+X46*$S$7+W46*$S$8+V46*$S$9+U46*$S$10+T46*$S$11+S46*$S$12+R46*$S$13+Q46*$S$14+P46*$S$15+O46*$S$16+N46*$S$17+M46*$S$18+L46*$S$19+K46*$S$20+J46*$S$21+I46*$S$22+H46*$S$23+G46*$S$24+F46*$S$25+E46*$S$26</f>
        <v>782175.39947099448</v>
      </c>
      <c r="AA55" s="8">
        <f>AA46*$S$5+Z46*$S$6+Y46*$S$7+X46*$S$8+W46*$S$9+V46*$S$10+U46*$S$11+T46*$S$12+S46*$S$13+R46*$S$14+Q46*$S$15+P46*$S$16+O46*$S$17+N46*$S$18+M46*$S$19+L46*$S$20+K46*$S$21+J46*$S$22+I46*$S$23+H46*$S$24+G46*$S$25+F46*$S$26+E46*$S$27</f>
        <v>684994.31995589286</v>
      </c>
      <c r="AB55" s="8">
        <f>AB46*$S$5+AA46*$S$6+Z46*$S$7+Y46*$S$8+X46*$S$9+W46*$S$10+V46*$S$11+U46*$S$12+T46*$S$13+S46*$S$14+R46*$S$15+Q46*$S$16+P46*$S$17+O46*$S$18+N46*$S$19+M46*$S$20+L46*$S$21+K46*$S$22+J46*$S$23+I46*$S$24+H46*$S$25+G46*$S$26+F46*$S$27+E46*$S$28</f>
        <v>632462.27058304835</v>
      </c>
      <c r="AC55" s="8">
        <f>AC46*$S$5+AB46*$S$6+AA46*$S$7+Z46*$S$8+Y46*$S$9+X46*$S$10+W46*$S$11+V46*$S$12+U46*$S$13+T46*$S$14+S46*$S$15+R46*$S$16+Q46*$S$17+P46*$S$18+O46*$S$19+N46*$S$20+M46*$S$21+L46*$S$22+K46*$S$23+J46*$S$24+I46*$S$25+H46*$S$26+G46*$S$27+F46*$S$28+E46*$S$29</f>
        <v>604013.8747668881</v>
      </c>
      <c r="AD55" s="8">
        <f>AD46*$S$5+AC46*$S$6+AB46*$S$7+AA46*$S$8+Z46*$S$9+Y46*$S$10+X46*$S$11+W46*$S$12+V46*$S$13+U46*$S$14+T46*$S$15+S46*$S$16+R46*$S$17+Q46*$S$18+P46*$S$19+O46*$S$20+N46*$S$21+M46*$S$22+L46*$S$23+K46*$S$24+J46*$S$25+I46*$S$26+H46*$S$27+G46*$S$28+F46*$S$29+E46*$S$30</f>
        <v>586006.80903672648</v>
      </c>
      <c r="AE55" s="8">
        <f>AE46*$S$5+AD46*$S$6+AC46*$S$7+AB46*$S$8+AA46*$S$9+Z46*$S$10+Y46*$S$11+X46*$S$12+W46*$S$13+V46*$S$14+U46*$S$15+T46*$S$16+S46*$S$17+R46*$S$18+Q46*$S$19+P46*$S$20+O46*$S$21+N46*$S$22+M46*$S$23+L46*$S$24+K46*$S$25+J46*$S$26+I46*$S$27+H46*$S$28+G46*$S$29+F46*$S$30+E46*$S$31</f>
        <v>571677.16039234027</v>
      </c>
      <c r="AF55" s="8">
        <f>AF46*$S$5+AE46*$S$6+AD46*$S$7+AC46*$S$8+AB46*$S$9+AA46*$S$10+Z46*$S$11+Y46*$S$12+X46*$S$13+W46*$S$14+V46*$S$15+U46*$S$16+T46*$S$17+S46*$S$18+R46*$S$19+Q46*$S$20+P46*$S$21+O46*$S$22+N46*$S$23+M46*$S$24+L46*$S$25+K46*$S$26+J46*$S$27+I46*$S$28+H46*$S$29+G46*$S$30+F46*$S$31+E46*$S$32</f>
        <v>560307.82635311177</v>
      </c>
      <c r="AG55" s="8">
        <f>AG46*$S$5+AF46*$S$6+AE46*$S$7+AD46*$S$8+AC46*$S$9+AB46*$S$10+AA46*$S$11+Z46*$S$12+Y46*$S$13+X46*$S$14+W46*$S$15+V46*$S$16+U46*$S$17+T46*$S$18+S46*$S$19+R46*$S$20+Q46*$S$21+P46*$S$22+O46*$S$23+N46*$S$24+M46*$S$25+L46*$S$26+K46*$S$27+J46*$S$28+I46*$S$29+H46*$S$30+G46*$S$31+F46*$S$32+E46*$S$33</f>
        <v>550214.4925349789</v>
      </c>
      <c r="AH55" s="8">
        <f>AH46*$S$5+AG46*$S$6+AF46*$S$7+AE46*$S$8+AD46*$S$9+AC46*$S$10+AB46*$S$11+AA46*$S$12+Z46*$S$13+Y46*$S$14+X46*$S$15+W46*$S$16+V46*$S$17+U46*$S$18+T46*$S$19+S46*$S$20+R46*$S$21+Q46*$S$22+P46*$S$23+O46*$S$24+N46*$S$25+M46*$S$26+L46*$S$27+K46*$S$28+J46*$S$29+I46*$S$30+H46*$S$31+G46*$S$32+F46*$S$33+E46*$S$34</f>
        <v>541419.75014523335</v>
      </c>
      <c r="AI55" s="8">
        <f>AI46*$S$5+AH46*$S$6+AG46*$S$7+AF46*$S$8+AE46*$S$9+AD46*$S$10+AC46*$S$11+AB46*$S$12+AA46*$S$13+Z46*$S$14+Y46*$S$15+X46*$S$16+W46*$S$17+V46*$S$18+U46*$S$19+T46*$S$20+S46*$S$21+R46*$S$22+Q46*$S$23+P46*$S$24+O46*$S$25+N46*$S$26+M46*$S$27+L46*$S$28+K46*$S$29+J46*$S$30+I46*$S$31+H46*$S$32+G46*$S$33+F46*$S$34+E46*$S$35</f>
        <v>540566.6490029511</v>
      </c>
      <c r="AJ55" s="8">
        <f>AJ46*$S$5+AI46*$S$6+AH46*$S$7+AG46*$S$8+AF46*$S$9+AE46*$S$10+AD46*$S$11+AC46*$S$12+AB46*$S$13+AA46*$S$14+Z46*$S$15+Y46*$S$16+X46*$S$17+W46*$S$18+V46*$S$19+U46*$S$20+T46*$S$21+S46*$S$22+R46*$S$23+Q46*$S$24+P46*$S$25+O46*$S$26+N46*$S$27+M46*$S$28+L46*$S$29+K46*$S$30+J46*$S$31+I46*$S$32+H46*$S$33+G46*$S$34+F46*$S$35+E46*$S$36</f>
        <v>536751.12627221795</v>
      </c>
      <c r="AK55" s="8">
        <f>AK46*$S$5+AJ46*$S$6+AI46*$S$7+AH46*$S$8+AG46*$S$9+AF46*$S$10+AE46*$S$11+AD46*$S$12+AC46*$S$13+AB46*$S$14+AA46*$S$15+Z46*$S$16+Y46*$S$17+X46*$S$18+W46*$S$19+V46*$S$20+U46*$S$21+T46*$S$22+S46*$S$23+R46*$S$24+Q46*$S$25+P46*$S$26+O46*$S$27+N46*$S$28+M46*$S$29+L46*$S$30+K46*$S$31+J46*$S$32+I46*$S$33+H46*$S$34+G46*$S$35+F46*$S$36+E46*$S$37</f>
        <v>531387.76447948499</v>
      </c>
      <c r="AL55" s="8">
        <f>AL46*$S$5+AK46*$S$6+AJ46*$S$7+AI46*$S$8+AH46*$S$9+AG46*$S$10+AF46*$S$11+AE46*$S$12+AD46*$S$13+AC46*$S$14+AB46*$S$15+AA46*$S$16+Z46*$S$17+Y46*$S$18+X46*$S$19+W46*$S$20+V46*$S$21+U46*$S$22+T46*$S$23+S46*$S$24+R46*$S$25+Q46*$S$26+P46*$S$27+O46*$S$28+N46*$S$29+M46*$S$30+L46*$S$31+K46*$S$32+J46*$S$33+I46*$S$34+H46*$S$35+G46*$S$36+F46*$S$37+E46*$S$38</f>
        <v>526318.88077213895</v>
      </c>
      <c r="AM55" s="8">
        <f>AM46*$S$5+AL46*$S$6+AK46*$S$7+AJ46*$S$8+AI46*$S$9+AH46*$S$10+AG46*$S$11+AF46*$S$12+AE46*$S$13+AD46*$S$14+AC46*$S$15+AB46*$S$16+AA46*$S$17+Z46*$S$18+Y46*$S$19+X46*$S$20+W46*$S$21+V46*$S$22+U46*$S$23+T46*$S$24+S46*$S$25+R46*$S$26+Q46*$S$27+P46*$S$28+O46*$S$29+N46*$S$30+M46*$S$31+L46*$S$32+K46*$S$33+J46*$S$34+I46*$S$35+H46*$S$36+G46*$S$37+F46*$S$38+E46*$S$39</f>
        <v>520640.31340166309</v>
      </c>
      <c r="AN55" s="8">
        <f t="shared" ref="AN55:BA55" si="18">AN46*$S$5+AM46*$S$6+AL46*$S$7+AK46*$S$8+AJ46*$S$9+AI46*$S$10+AH46*$S$11+AG46*$S$12+AF46*$S$13+AE46*$S$14+AD46*$S$15+AC46*$S$16+AB46*$S$17+AA46*$S$18+Z46*$S$19+Y46*$S$20+X46*$S$21+W46*$S$22+V46*$S$23+U46*$S$24+T46*$S$25+S46*$S$26+R46*$S$27+Q46*$S$28+P46*$S$29+O46*$S$30+N46*$S$31+M46*$S$32+L46*$S$33+K46*$S$34+J46*$S$35+I46*$S$36+H46*$S$37+G46*$S$38+F46*$S$39+E46*$S$40</f>
        <v>515098.48869825545</v>
      </c>
      <c r="AO55" s="8">
        <f t="shared" si="18"/>
        <v>515595.38848282164</v>
      </c>
      <c r="AP55" s="8">
        <f t="shared" si="18"/>
        <v>512962.56118712947</v>
      </c>
      <c r="AQ55" s="8">
        <f t="shared" si="18"/>
        <v>450636.95980073622</v>
      </c>
      <c r="AR55" s="8">
        <f t="shared" si="18"/>
        <v>422534.777354463</v>
      </c>
      <c r="AS55" s="8">
        <f t="shared" si="18"/>
        <v>402540.98024066858</v>
      </c>
      <c r="AT55" s="8">
        <f t="shared" si="18"/>
        <v>386917.09176602768</v>
      </c>
      <c r="AU55" s="8">
        <f t="shared" si="18"/>
        <v>379390.74587102985</v>
      </c>
      <c r="AV55" s="8">
        <f t="shared" si="18"/>
        <v>370414.5456321931</v>
      </c>
      <c r="AW55" s="8">
        <f t="shared" si="18"/>
        <v>360238.80674443772</v>
      </c>
      <c r="AX55" s="8">
        <f t="shared" si="18"/>
        <v>350631.62795835297</v>
      </c>
      <c r="AY55" s="8">
        <f t="shared" si="18"/>
        <v>340854.73252099939</v>
      </c>
      <c r="AZ55" s="8">
        <f t="shared" si="18"/>
        <v>331597.27574240643</v>
      </c>
      <c r="BA55" s="8">
        <f t="shared" si="18"/>
        <v>226729.42466959055</v>
      </c>
    </row>
    <row r="56" spans="2:53" x14ac:dyDescent="0.2">
      <c r="B56" s="20" t="s">
        <v>15</v>
      </c>
      <c r="C56" s="20" t="s">
        <v>186</v>
      </c>
      <c r="D56" s="23" t="e">
        <f t="shared" si="15"/>
        <v>#REF!</v>
      </c>
      <c r="E56" s="8" t="e">
        <f>E47*$T$5</f>
        <v>#REF!</v>
      </c>
      <c r="F56" s="8" t="e">
        <f>F47*$T$5+E47*$T$6</f>
        <v>#REF!</v>
      </c>
      <c r="G56" s="8" t="e">
        <f>G47*$T$5+F47*$T$6+E47*$T$7</f>
        <v>#REF!</v>
      </c>
      <c r="H56" s="8" t="e">
        <f>H47*$T$5+G47*$T$6+F47*$T$7+E47*$T$8</f>
        <v>#REF!</v>
      </c>
      <c r="I56" s="8" t="e">
        <f>I47*$T$5+H47*$T$6+G47*$T$7+F47*$T$8+E47*$T$9</f>
        <v>#REF!</v>
      </c>
      <c r="J56" s="8" t="e">
        <f>J47*$T$5+I47*$T$6+H47*$T$7+G47*$T$8+F47*$T$9+E47*$T$10</f>
        <v>#REF!</v>
      </c>
      <c r="K56" s="8" t="e">
        <f>K47*$T$5+J47*$T$6+I47*$T$7+H47*$T$8+G47*$T$9+F47*$T$10+E47*$T$11</f>
        <v>#REF!</v>
      </c>
      <c r="L56" s="8" t="e">
        <f>L47*$T$5+K47*$T$6+J47*$T$7+I47*$T$8+H47*$T$9+G47*$T$10+F47*$T$11+E47*$T$12</f>
        <v>#REF!</v>
      </c>
      <c r="M56" s="8" t="e">
        <f>M47*$T$5+L47*$T$6+K47*$T$7+J47*$T$8+I47*$T$9+H47*$T$10+G47*$T$11+F47*$T$12+E47*$T$13</f>
        <v>#REF!</v>
      </c>
      <c r="N56" s="8" t="e">
        <f>N47*$T$5+M47*$T$6+L47*$T$7+K47*$T$8+J47*$T$9+I47*$T$10+H47*$T$11+G47*$T$12+F47*$T$13+E47*$T$14</f>
        <v>#REF!</v>
      </c>
      <c r="O56" s="8" t="e">
        <f>O47*$T$5+N47*$T$6+M47*$T$7+L47*$T$8+K47*$T$9+J47*$T$10+I47*$T$11+H47*$T$12+G47*$T$13+F47*$T$14+E47*$T$15</f>
        <v>#REF!</v>
      </c>
      <c r="P56" s="8" t="e">
        <f>P47*$T$5+O47*$T$6+N47*$T$7+M47*$T$8+L47*$T$9+K47*$T$10+J47*$T$11+I47*$T$12+H47*$T$13+G47*$T$14+F47*$T$15+E47*$T$16</f>
        <v>#REF!</v>
      </c>
      <c r="Q56" s="8" t="e">
        <f>Q47*$T$5+P47*$T$6+O47*$T$7+N47*$T$8+M47*$T$9+L47*$T$10+K47*$T$11+J47*$T$12+I47*$T$13+H47*$T$14+G47*$T$15+F47*$T$16+E47*$T$17</f>
        <v>#REF!</v>
      </c>
      <c r="R56" s="8" t="e">
        <f>R47*$T$5+Q47*$T$6+P47*$T$7+O47*$T$8+N47*$T$9+M47*$T$10+L47*$T$11+K47*$T$12+J47*$T$13+I47*$T$14+H47*$T$15+G47*$T$16+F47*$T$17+E47*$T$18</f>
        <v>#REF!</v>
      </c>
      <c r="S56" s="8" t="e">
        <f>S47*$T$5+R47*$T$6+Q47*$T$7+P47*$T$8+O47*$T$9+N47*$T$10+M47*$T$11+L47*$T$12+K47*$T$13+J47*$T$14+I47*$T$15+H47*$T$16+G47*$T$17+F47*$T$18+E47*$T$19</f>
        <v>#REF!</v>
      </c>
      <c r="T56" s="8" t="e">
        <f>T47*$T$5+S47*$T$6+R47*$T$7+Q47*$T$8+P47*$T$9+O47*$T$10+N47*$T$11+M47*$T$12+L47*$T$13+K47*$T$14+J47*$T$15+I47*$T$16+H47*$T$17+G47*$T$18+F47*$T$19+E47*$T$20</f>
        <v>#REF!</v>
      </c>
      <c r="U56" s="8" t="e">
        <f>U47*$T$5+T47*$T$6+S47*$T$7+R47*$T$8+Q47*$T$9+P47*$T$10+O47*$T$11+N47*$T$12+M47*$T$13+L47*$T$14+K47*$T$15+J47*$T$16+I47*$T$17+H47*$T$18+G47*$T$19+F47*$T$20+E47*$T$21</f>
        <v>#REF!</v>
      </c>
      <c r="V56" s="8" t="e">
        <f>V47*$T$5+U47*$T$6+T47*$T$7+S47*$T$8+R47*$T$9+Q47*$T$10+P47*$T$11+O47*$T$12+N47*$T$13+M47*$T$14+L47*$T$15+K47*$T$16+J47*$T$17+I47*$T$18+H47*$T$19+G47*$T$20+F47*$T$21+E47*$T$22</f>
        <v>#REF!</v>
      </c>
      <c r="W56" s="8" t="e">
        <f>W47*$T$5+V47*$T$6+U47*$T$7+T47*$T$8+S47*$T$9+R47*$T$10+Q47*$T$11+P47*$T$12+O47*$T$13+N47*$T$14+M47*$T$15+L47*$T$16+K47*$T$17+J47*$T$18+I47*$T$19+H47*$T$20+G47*$T$21+F47*$T$22+E47*$T$23</f>
        <v>#REF!</v>
      </c>
      <c r="X56" s="8" t="e">
        <f>X47*$T$5+W47*$T$6+V47*$T$7+U47*$T$8+T47*$T$9+S47*$T$10+R47*$T$11+Q47*$T$12+P47*$T$13+O47*$T$14+N47*$T$15+M47*$T$16+L47*$T$17+K47*$T$18+J47*$T$19+I47*$T$20+H47*$T$21+G47*$T$22+F47*$T$23+E47*$T$24</f>
        <v>#REF!</v>
      </c>
      <c r="Y56" s="8" t="e">
        <f>Y47*$T$5+X47*$T$6+W47*$T$7+V47*$T$8+U47*$T$9+T47*$T$10+S47*$T$11+R47*$T$12+Q47*$T$13+P47*$T$14+O47*$T$15+N47*$T$16+M47*$T$17+L47*$T$18+K47*$T$19+J47*$T$20+I47*$T$21+H47*$T$22+G47*$T$23+F47*$T$24+E47*$T$25</f>
        <v>#REF!</v>
      </c>
      <c r="Z56" s="8" t="e">
        <f>Z47*$T$5+Y47*$T$6+X47*$T$7+W47*$T$8+V47*$T$9+U47*$T$10+T47*$T$11+S47*$T$12+R47*$T$13+Q47*$T$14+P47*$T$15+O47*$T$16+N47*$T$17+M47*$T$18+L47*$T$19+K47*$T$20+J47*$T$21+I47*$T$22+H47*$T$23+G47*$T$24+F47*$T$25+E47*$T$26</f>
        <v>#REF!</v>
      </c>
      <c r="AA56" s="8" t="e">
        <f>AA47*$T$5+Z47*$T$6+Y47*$T$7+X47*$T$8+W47*$T$9+V47*$T$10+U47*$T$11+T47*$T$12+S47*$T$13+R47*$T$14+Q47*$T$15+P47*$T$16+O47*$T$17+N47*$T$18+M47*$T$19+L47*$T$20+K47*$T$21+J47*$T$22+I47*$T$23+H47*$T$24+G47*$T$25+F47*$T$26+E47*$T$27</f>
        <v>#REF!</v>
      </c>
      <c r="AB56" s="8" t="e">
        <f>AB47*$T$5+AA47*$T$6+Z47*$T$7+Y47*$T$8+X47*$T$9+W47*$T$10+V47*$T$11+U47*$T$12+T47*$T$13+S47*$T$14+R47*$T$15+Q47*$T$16+P47*$T$17+O47*$T$18+N47*$T$19+M47*$T$20+L47*$T$21+K47*$T$22+J47*$T$23+I47*$T$24+H47*$T$25+G47*$T$26+F47*$T$27+E47*$T$28</f>
        <v>#REF!</v>
      </c>
      <c r="AC56" s="8" t="e">
        <f>AC47*$T$5+AB47*$T$6+AA47*$T$7+Z47*$T$8+Y47*$T$9+X47*$T$10+W47*$T$11+V47*$T$12+U47*$T$13+T47*$T$14+S47*$T$15+R47*$T$16+Q47*$T$17+P47*$T$18+O47*$T$19+N47*$T$20+M47*$T$21+L47*$T$22+K47*$T$23+J47*$T$24+I47*$T$25+H47*$T$26+G47*$T$27+F47*$T$28+E47*$T$29</f>
        <v>#REF!</v>
      </c>
      <c r="AD56" s="8" t="e">
        <f>AD47*$T$5+AC47*$T$6+AB47*$T$7+AA47*$T$8+Z47*$T$9+Y47*$T$10+X47*$T$11+W47*$T$12+V47*$T$13+U47*$T$14+T47*$T$15+S47*$T$16+R47*$T$17+Q47*$T$18+P47*$T$19+O47*$T$20+N47*$T$21+M47*$T$22+L47*$T$23+K47*$T$24+J47*$T$25+I47*$T$26+H47*$T$27+G47*$T$28+F47*$T$29+E47*$T$30</f>
        <v>#REF!</v>
      </c>
      <c r="AE56" s="8" t="e">
        <f>AE47*$T$5+AD47*$T$6+AC47*$T$7+AB47*$T$8+AA47*$T$9+Z47*$T$10+Y47*$T$11+X47*$T$12+W47*$T$13+V47*$T$14+U47*$T$15+T47*$T$16+S47*$T$17+R47*$T$18+Q47*$T$19+P47*$T$20+O47*$T$21+N47*$T$22+M47*$T$23+L47*$T$24+K47*$T$25+J47*$T$26+I47*$T$27+H47*$T$28+G47*$T$29+F47*$T$30+E47*$T$31</f>
        <v>#REF!</v>
      </c>
      <c r="AF56" s="8" t="e">
        <f>AF47*$T$5+AE47*$T$6+AD47*$T$7+AC47*$T$8+AB47*$T$9+AA47*$T$10+Z47*$T$11+Y47*$T$12+X47*$T$13+W47*$T$14+V47*$T$15+U47*$T$16+T47*$T$17+S47*$T$18+R47*$T$19+Q47*$T$20+P47*$T$21+O47*$T$22+N47*$T$23+M47*$T$24+L47*$T$25+K47*$T$26+J47*$T$27+I47*$T$28+H47*$T$29+G47*$T$30+F47*$T$31+E47*$T$32</f>
        <v>#REF!</v>
      </c>
      <c r="AG56" s="8" t="e">
        <f>AG47*$T$5+AF47*$T$6+AE47*$T$7+AD47*$T$8+AC47*$T$9+AB47*$T$10+AA47*$T$11+Z47*$T$12+Y47*$T$13+X47*$T$14+W47*$T$15+V47*$T$16+U47*$T$17+T47*$T$18+S47*$T$19+R47*$T$20+Q47*$T$21+P47*$T$22+O47*$T$23+N47*$T$24+M47*$T$25+L47*$T$26+K47*$T$27+J47*$T$28+I47*$T$29+H47*$T$30+G47*$T$31+F47*$T$32+E47*$T$33</f>
        <v>#REF!</v>
      </c>
      <c r="AH56" s="8" t="e">
        <f>AH47*$T$5+AG47*$T$6+AF47*$T$7+AE47*$T$8+AD47*$T$9+AC47*$T$10+AB47*$T$11+AA47*$T$12+Z47*$T$13+Y47*$T$14+X47*$T$15+W47*$T$16+V47*$T$17+U47*$T$18+T47*$T$19+S47*$T$20+R47*$T$21+Q47*$T$22+P47*$T$23+O47*$T$24+N47*$T$25+M47*$T$26+L47*$T$27+K47*$T$28+J47*$T$29+I47*$T$30+H47*$T$31+G47*$T$32+F47*$T$33+E47*$T$34</f>
        <v>#REF!</v>
      </c>
      <c r="AI56" s="8" t="e">
        <f>AI47*$T$5+AH47*$T$6+AG47*$T$7+AF47*$T$8+AE47*$T$9+AD47*$T$10+AC47*$T$11+AB47*$T$12+AA47*$T$13+Z47*$T$14+Y47*$T$15+X47*$T$16+W47*$T$17+V47*$T$18+U47*$T$19+T47*$T$20+S47*$T$21+R47*$T$22+Q47*$T$23+P47*$T$24+O47*$T$25+N47*$T$26+M47*$T$27+L47*$T$28+K47*$T$29+J47*$T$30+I47*$T$31+H47*$T$32+G47*$T$33+F47*$T$34+E47*$T$35</f>
        <v>#REF!</v>
      </c>
      <c r="AJ56" s="8" t="e">
        <f>AJ47*$T$5+AI47*$T$6+AH47*$T$7+AG47*$T$8+AF47*$T$9+AE47*$T$10+AD47*$T$11+AC47*$T$12+AB47*$T$13+AA47*$T$14+Z47*$T$15+Y47*$T$16+X47*$T$17+W47*$T$18+V47*$T$19+U47*$T$20+T47*$T$21+S47*$T$22+R47*$T$23+Q47*$T$24+P47*$T$25+O47*$T$26+N47*$T$27+M47*$T$28+L47*$T$29+K47*$T$30+J47*$T$31+I47*$T$32+H47*$T$33+G47*$T$34+F47*$T$35+E47*$T$36</f>
        <v>#REF!</v>
      </c>
      <c r="AK56" s="8" t="e">
        <f>AK47*$T$5+AJ47*$T$6+AI47*$T$7+AH47*$T$8+AG47*$T$9+AF47*$T$10+AE47*$T$11+AD47*$T$12+AC47*$T$13+AB47*$T$14+AA47*$T$15+Z47*$T$16+Y47*$T$17+X47*$T$18+W47*$T$19+V47*$T$20+U47*$T$21+T47*$T$22+S47*$T$23+R47*$T$24+Q47*$T$25+P47*$T$26+O47*$T$27+N47*$T$28+M47*$T$29+L47*$T$30+K47*$T$31+J47*$T$32+I47*$T$33+H47*$T$34+G47*$T$35+F47*$T$36+E47*$T$37</f>
        <v>#REF!</v>
      </c>
      <c r="AL56" s="8" t="e">
        <f>AL47*$T$5+AK47*$T$6+AJ47*$T$7+AI47*$T$8+AH47*$T$9+AG47*$T$10+AF47*$T$11+AE47*$T$12+AD47*$T$13+AC47*$T$14+AB47*$T$15+AA47*$T$16+Z47*$T$17+Y47*$T$18+X47*$T$19+W47*$T$20+V47*$T$21+U47*$T$22+T47*$T$23+S47*$T$24+R47*$T$25+Q47*$T$26+P47*$T$27+O47*$T$28+N47*$T$29+M47*$T$30+L47*$T$31+K47*$T$32+J47*$T$33+I47*$T$34+H47*$T$35+G47*$T$36+F47*$T$37+E47*$T$38</f>
        <v>#REF!</v>
      </c>
      <c r="AM56" s="8" t="e">
        <f>AM47*$T$5+AL47*$T$6+AK47*$T$7+AJ47*$T$8+AI47*$T$9+AH47*$T$10+AG47*$T$11+AF47*$T$12+AE47*$T$13+AD47*$T$14+AC47*$T$15+AB47*$T$16+AA47*$T$17+Z47*$T$18+Y47*$T$19+X47*$T$20+W47*$T$21+V47*$T$22+U47*$T$23+T47*$T$24+S47*$T$25+R47*$T$26+Q47*$T$27+P47*$T$28+O47*$T$29+N47*$T$30+M47*$T$31+L47*$T$32+K47*$T$33+J47*$T$34+I47*$T$35+H47*$T$36+G47*$T$37+F47*$T$38+E47*$T$39</f>
        <v>#REF!</v>
      </c>
      <c r="AN56" s="8" t="e">
        <f t="shared" ref="AN56:BA56" si="19">AN47*$T$5+AM47*$T$6+AL47*$T$7+AK47*$T$8+AJ47*$T$9+AI47*$T$10+AH47*$T$11+AG47*$T$12+AF47*$T$13+AE47*$T$14+AD47*$T$15+AC47*$T$16+AB47*$T$17+AA47*$T$18+Z47*$T$19+Y47*$T$20+X47*$T$21+W47*$T$22+V47*$T$23+U47*$T$24+T47*$T$25+S47*$T$26+R47*$T$27+Q47*$T$28+P47*$T$29+O47*$T$30+N47*$T$31+M47*$T$32+L47*$T$33+K47*$T$34+J47*$T$35+I47*$T$36+H47*$T$37+G47*$T$38+F47*$T$39+E47*$T$40</f>
        <v>#REF!</v>
      </c>
      <c r="AO56" s="8" t="e">
        <f t="shared" si="19"/>
        <v>#REF!</v>
      </c>
      <c r="AP56" s="8" t="e">
        <f t="shared" si="19"/>
        <v>#REF!</v>
      </c>
      <c r="AQ56" s="8" t="e">
        <f t="shared" si="19"/>
        <v>#REF!</v>
      </c>
      <c r="AR56" s="8" t="e">
        <f t="shared" si="19"/>
        <v>#REF!</v>
      </c>
      <c r="AS56" s="8" t="e">
        <f t="shared" si="19"/>
        <v>#REF!</v>
      </c>
      <c r="AT56" s="8" t="e">
        <f t="shared" si="19"/>
        <v>#REF!</v>
      </c>
      <c r="AU56" s="8" t="e">
        <f t="shared" si="19"/>
        <v>#REF!</v>
      </c>
      <c r="AV56" s="8" t="e">
        <f t="shared" si="19"/>
        <v>#REF!</v>
      </c>
      <c r="AW56" s="8" t="e">
        <f t="shared" si="19"/>
        <v>#REF!</v>
      </c>
      <c r="AX56" s="8" t="e">
        <f t="shared" si="19"/>
        <v>#REF!</v>
      </c>
      <c r="AY56" s="8" t="e">
        <f t="shared" si="19"/>
        <v>#REF!</v>
      </c>
      <c r="AZ56" s="8" t="e">
        <f t="shared" si="19"/>
        <v>#REF!</v>
      </c>
      <c r="BA56" s="8" t="e">
        <f t="shared" si="19"/>
        <v>#REF!</v>
      </c>
    </row>
    <row r="57" spans="2:53" x14ac:dyDescent="0.2">
      <c r="B57" s="20" t="s">
        <v>16</v>
      </c>
      <c r="C57" s="20" t="s">
        <v>186</v>
      </c>
      <c r="D57" s="23">
        <f t="shared" si="15"/>
        <v>161954882.22919235</v>
      </c>
      <c r="E57" s="8">
        <f>E48*$U$5</f>
        <v>0</v>
      </c>
      <c r="F57" s="8">
        <f>F48*$U$5+E48*$U$6</f>
        <v>0</v>
      </c>
      <c r="G57" s="8">
        <f>G48*$U$5+F48*$U$6+E48*$U$7</f>
        <v>0</v>
      </c>
      <c r="H57" s="8">
        <f>H48*$U$5+G48*$U$6+F48*$U$7+E48*$U$8</f>
        <v>0</v>
      </c>
      <c r="I57" s="8">
        <f>I48*$U$5+H48*$U$6+G48*$U$7+F48*$U$8+E48*$U$9</f>
        <v>0</v>
      </c>
      <c r="J57" s="8">
        <f>J48*$U$5+I48*$U$6+H48*$U$7+G48*$U$8+F48*$U$9+E48*$U$10</f>
        <v>0</v>
      </c>
      <c r="K57" s="8">
        <f>K48*$U$5+J48*$U$6+I48*$U$7+H48*$U$8+G48*$U$9+F48*$U$10+E48*$U$11</f>
        <v>0</v>
      </c>
      <c r="L57" s="8">
        <f>L48*$U$5+K48*$U$6+J48*$U$7+I48*$U$8+H48*$U$9+G48*$U$10+F48*$U$11+E48*$U$12</f>
        <v>0</v>
      </c>
      <c r="M57" s="8">
        <f>M48*$U$5+L48*$U$6+K48*$U$7+J48*$U$8+I48*$U$9+H48*$U$10+G48*$U$11+F48*$U$12+E48*$U$13</f>
        <v>0</v>
      </c>
      <c r="N57" s="8">
        <f>N48*$U$5+M48*$U$6+L48*$U$7+K48*$U$8+J48*$U$9+I48*$U$10+H48*$U$11+G48*$U$12+F48*$U$13+E48*$U$14</f>
        <v>0</v>
      </c>
      <c r="O57" s="8">
        <f>O48*$U$5+N48*$U$6+M48*$U$7+L48*$U$8+K48*$U$9+J48*$U$10+I48*$U$11+H48*$U$12+G48*$U$13+F48*$U$14+E48*$U$15</f>
        <v>0</v>
      </c>
      <c r="P57" s="8">
        <f>P48*$U$5+O48*$U$6+N48*$U$7+M48*$U$8+L48*$U$9+K48*$U$10+J48*$U$11+I48*$U$12+H48*$U$13+G48*$U$14+F48*$U$15+E48*$U$16</f>
        <v>0</v>
      </c>
      <c r="Q57" s="8">
        <f>Q48*$U$5+P48*$U$6+O48*$U$7+N48*$U$8+M48*$U$9+L48*$U$10+K48*$U$11+J48*$U$12+I48*$U$13+H48*$U$14+G48*$U$15+F48*$U$16+E48*$U$17</f>
        <v>0</v>
      </c>
      <c r="R57" s="8">
        <f>R48*$U$5+Q48*$U$6+P48*$U$7+O48*$U$8+N48*$U$9+M48*$U$10+L48*$U$11+K48*$U$12+J48*$U$13+I48*$U$14+H48*$U$15+G48*$U$16+F48*$U$17+E48*$U$18</f>
        <v>0</v>
      </c>
      <c r="S57" s="8">
        <f>S48*$U$5+R48*$U$6+Q48*$U$7+P48*$U$8+O48*$U$9+N48*$U$10+M48*$U$11+L48*$U$12+K48*$U$13+J48*$U$14+I48*$U$15+H48*$U$16+G48*$U$17+F48*$U$18+E48*$U$19</f>
        <v>347147.38052059163</v>
      </c>
      <c r="T57" s="8">
        <f>T48*$U$5+S48*$U$6+R48*$U$7+Q48*$U$8+P48*$U$9+O48*$U$10+N48*$U$11+M48*$U$12+L48*$U$13+K48*$U$14+J48*$U$15+I48*$U$16+H48*$U$17+G48*$U$18+F48*$U$19+E48*$U$20</f>
        <v>721178.46864149056</v>
      </c>
      <c r="U57" s="8">
        <f>U48*$U$5+T48*$U$6+S48*$U$7+R48*$U$8+Q48*$U$9+P48*$U$10+O48*$U$11+N48*$U$12+M48*$U$13+L48*$U$14+K48*$U$15+J48*$U$16+I48*$U$17+H48*$U$18+G48*$U$19+F48*$U$20+E48*$U$21</f>
        <v>2641896.4190171021</v>
      </c>
      <c r="V57" s="8">
        <f>V48*$U$5+U48*$U$6+T48*$U$7+S48*$U$8+R48*$U$9+Q48*$U$10+P48*$U$11+O48*$U$12+N48*$U$13+M48*$U$14+L48*$U$15+K48*$U$16+J48*$U$17+I48*$U$18+H48*$U$19+G48*$U$20+F48*$U$21+E48*$U$22</f>
        <v>8108052.5614966657</v>
      </c>
      <c r="W57" s="8">
        <f>W48*$U$5+V48*$U$6+U48*$U$7+T48*$U$8+S48*$U$9+R48*$U$10+Q48*$U$11+P48*$U$12+O48*$U$13+N48*$U$14+M48*$U$15+L48*$U$16+K48*$U$17+J48*$U$18+I48*$U$19+H48*$U$20+G48*$U$21+F48*$U$22+E48*$U$23</f>
        <v>9392623.3395952638</v>
      </c>
      <c r="X57" s="8">
        <f>X48*$U$5+W48*$U$6+V48*$U$7+U48*$U$8+T48*$U$9+S48*$U$10+R48*$U$11+Q48*$U$12+P48*$U$13+O48*$U$14+N48*$U$15+M48*$U$16+L48*$U$17+K48*$U$18+J48*$U$19+I48*$U$20+H48*$U$21+G48*$U$22+F48*$U$23+E48*$U$24</f>
        <v>10510925.686837178</v>
      </c>
      <c r="Y57" s="8">
        <f>Y48*$U$5+X48*$U$6+W48*$U$7+V48*$U$8+U48*$U$9+T48*$U$10+S48*$U$11+R48*$U$12+Q48*$U$13+P48*$U$14+O48*$U$15+N48*$U$16+M48*$U$17+L48*$U$18+K48*$U$19+J48*$U$20+I48*$U$21+H48*$U$22+G48*$U$23+F48*$U$24+E48*$U$25</f>
        <v>10218247.801862031</v>
      </c>
      <c r="Z57" s="8">
        <f>Z48*$U$5+Y48*$U$6+X48*$U$7+W48*$U$8+V48*$U$9+U48*$U$10+T48*$U$11+S48*$U$12+R48*$U$13+Q48*$U$14+P48*$U$15+O48*$U$16+N48*$U$17+M48*$U$18+L48*$U$19+K48*$U$20+J48*$U$21+I48*$U$22+H48*$U$23+G48*$U$24+F48*$U$25+E48*$U$26</f>
        <v>9267328.6580177844</v>
      </c>
      <c r="AA57" s="8">
        <f>AA48*$U$5+Z48*$U$6+Y48*$U$7+X48*$U$8+W48*$U$9+V48*$U$10+U48*$U$11+T48*$U$12+S48*$U$13+R48*$U$14+Q48*$U$15+P48*$U$16+O48*$U$17+N48*$U$18+M48*$U$19+L48*$U$20+K48*$U$21+J48*$U$22+I48*$U$23+H48*$U$24+G48*$U$25+F48*$U$26+E48*$U$27</f>
        <v>7952531.3580842456</v>
      </c>
      <c r="AB57" s="8">
        <f>AB48*$U$5+AA48*$U$6+Z48*$U$7+Y48*$U$8+X48*$U$9+W48*$U$10+V48*$U$11+U48*$U$12+T48*$U$13+S48*$U$14+R48*$U$15+Q48*$U$16+P48*$U$17+O48*$U$18+N48*$U$19+M48*$U$20+L48*$U$21+K48*$U$22+J48*$U$23+I48*$U$24+H48*$U$25+G48*$U$26+F48*$U$27+E48*$U$28</f>
        <v>7555144.4666213877</v>
      </c>
      <c r="AC57" s="8">
        <f>AC48*$U$5+AB48*$U$6+AA48*$U$7+Z48*$U$8+Y48*$U$9+X48*$U$10+W48*$U$11+V48*$U$12+U48*$U$13+T48*$U$14+S48*$U$15+R48*$U$16+Q48*$U$17+P48*$U$18+O48*$U$19+N48*$U$20+M48*$U$21+L48*$U$22+K48*$U$23+J48*$U$24+I48*$U$25+H48*$U$26+G48*$U$27+F48*$U$28+E48*$U$29</f>
        <v>6272338.349015913</v>
      </c>
      <c r="AD57" s="8">
        <f>AD48*$U$5+AC48*$U$6+AB48*$U$7+AA48*$U$8+Z48*$U$9+Y48*$U$10+X48*$U$11+W48*$U$12+V48*$U$13+U48*$U$14+T48*$U$15+S48*$U$16+R48*$U$17+Q48*$U$18+P48*$U$19+O48*$U$20+N48*$U$21+M48*$U$22+L48*$U$23+K48*$U$24+J48*$U$25+I48*$U$26+H48*$U$27+G48*$U$28+F48*$U$29+E48*$U$30</f>
        <v>5798040.7055585971</v>
      </c>
      <c r="AE57" s="8">
        <f>AE48*$U$5+AD48*$U$6+AC48*$U$7+AB48*$U$8+AA48*$U$9+Z48*$U$10+Y48*$U$11+X48*$U$12+W48*$U$13+V48*$U$14+U48*$U$15+T48*$U$16+S48*$U$17+R48*$U$18+Q48*$U$19+P48*$U$20+O48*$U$21+N48*$U$22+M48*$U$23+L48*$U$24+K48*$U$25+J48*$U$26+I48*$U$27+H48*$U$28+G48*$U$29+F48*$U$30+E48*$U$31</f>
        <v>5091202.0986508429</v>
      </c>
      <c r="AF57" s="8">
        <f>AF48*$U$5+AE48*$U$6+AD48*$U$7+AC48*$U$8+AB48*$U$9+AA48*$U$10+Z48*$U$11+Y48*$U$12+X48*$U$13+W48*$U$14+V48*$U$15+U48*$U$16+T48*$U$17+S48*$U$18+R48*$U$19+Q48*$U$20+P48*$U$21+O48*$U$22+N48*$U$23+M48*$U$24+L48*$U$25+K48*$U$26+J48*$U$27+I48*$U$28+H48*$U$29+G48*$U$30+F48*$U$31+E48*$U$32</f>
        <v>4636904.5594574939</v>
      </c>
      <c r="AG57" s="8">
        <f>AG48*$U$5+AF48*$U$6+AE48*$U$7+AD48*$U$8+AC48*$U$9+AB48*$U$10+AA48*$U$11+Z48*$U$12+Y48*$U$13+X48*$U$14+W48*$U$15+V48*$U$16+U48*$U$17+T48*$U$18+S48*$U$19+R48*$U$20+Q48*$U$21+P48*$U$22+O48*$U$23+N48*$U$24+M48*$U$25+L48*$U$26+K48*$U$27+J48*$U$28+I48*$U$29+H48*$U$30+G48*$U$31+F48*$U$32+E48*$U$33</f>
        <v>4379679.8637350192</v>
      </c>
      <c r="AH57" s="8">
        <f>AH48*$U$5+AG48*$U$6+AF48*$U$7+AE48*$U$8+AD48*$U$9+AC48*$U$10+AB48*$U$11+AA48*$U$12+Z48*$U$13+Y48*$U$14+X48*$U$15+W48*$U$16+V48*$U$17+U48*$U$18+T48*$U$19+S48*$U$20+R48*$U$21+Q48*$U$22+P48*$U$23+O48*$U$24+N48*$U$25+M48*$U$26+L48*$U$27+K48*$U$28+J48*$U$29+I48*$U$30+H48*$U$31+G48*$U$32+F48*$U$33+E48*$U$34</f>
        <v>4221391.3006650228</v>
      </c>
      <c r="AI57" s="8">
        <f>AI48*$U$5+AH48*$U$6+AG48*$U$7+AF48*$U$8+AE48*$U$9+AD48*$U$10+AC48*$U$11+AB48*$U$12+AA48*$U$13+Z48*$U$14+Y48*$U$15+X48*$U$16+W48*$U$17+V48*$U$18+U48*$U$19+T48*$U$20+S48*$U$21+R48*$U$22+Q48*$U$23+P48*$U$24+O48*$U$25+N48*$U$26+M48*$U$27+L48*$U$28+K48*$U$29+J48*$U$30+I48*$U$31+H48*$U$32+G48*$U$33+F48*$U$34+E48*$U$35</f>
        <v>4114814.7603294398</v>
      </c>
      <c r="AJ57" s="8">
        <f>AJ48*$U$5+AI48*$U$6+AH48*$U$7+AG48*$U$8+AF48*$U$9+AE48*$U$10+AD48*$U$11+AC48*$U$12+AB48*$U$13+AA48*$U$14+Z48*$U$15+Y48*$U$16+X48*$U$17+W48*$U$18+V48*$U$19+U48*$U$20+T48*$U$21+S48*$U$22+R48*$U$23+Q48*$U$24+P48*$U$25+O48*$U$26+N48*$U$27+M48*$U$28+L48*$U$29+K48*$U$30+J48*$U$31+I48*$U$32+H48*$U$33+G48*$U$34+F48*$U$35+E48*$U$36</f>
        <v>4042406.5920439069</v>
      </c>
      <c r="AK57" s="8">
        <f>AK48*$U$5+AJ48*$U$6+AI48*$U$7+AH48*$U$8+AG48*$U$9+AF48*$U$10+AE48*$U$11+AD48*$U$12+AC48*$U$13+AB48*$U$14+AA48*$U$15+Z48*$U$16+Y48*$U$17+X48*$U$18+W48*$U$19+V48*$U$20+U48*$U$21+T48*$U$22+S48*$U$23+R48*$U$24+Q48*$U$25+P48*$U$26+O48*$U$27+N48*$U$28+M48*$U$29+L48*$U$30+K48*$U$31+J48*$U$32+I48*$U$33+H48*$U$34+G48*$U$35+F48*$U$36+E48*$U$37</f>
        <v>3757812.9092193698</v>
      </c>
      <c r="AL57" s="8">
        <f>AL48*$U$5+AK48*$U$6+AJ48*$U$7+AI48*$U$8+AH48*$U$9+AG48*$U$10+AF48*$U$11+AE48*$U$12+AD48*$U$13+AC48*$U$14+AB48*$U$15+AA48*$U$16+Z48*$U$17+Y48*$U$18+X48*$U$19+W48*$U$20+V48*$U$21+U48*$U$22+T48*$U$23+S48*$U$24+R48*$U$25+Q48*$U$26+P48*$U$27+O48*$U$28+N48*$U$29+M48*$U$30+L48*$U$31+K48*$U$32+J48*$U$33+I48*$U$34+H48*$U$35+G48*$U$36+F48*$U$37+E48*$U$38</f>
        <v>3621398.2003073785</v>
      </c>
      <c r="AM57" s="8">
        <f>AM48*$U$5+AL48*$U$6+AK48*$U$7+AJ48*$U$8+AI48*$U$9+AH48*$U$10+AG48*$U$11+AF48*$U$12+AE48*$U$13+AD48*$U$14+AC48*$U$15+AB48*$U$16+AA48*$U$17+Z48*$U$18+Y48*$U$19+X48*$U$20+W48*$U$21+V48*$U$22+U48*$U$23+T48*$U$24+S48*$U$25+R48*$U$26+Q48*$U$27+P48*$U$28+O48*$U$29+N48*$U$30+M48*$U$31+L48*$U$32+K48*$U$33+J48*$U$34+I48*$U$35+H48*$U$36+G48*$U$37+F48*$U$38+E48*$U$39</f>
        <v>3531846.6743655121</v>
      </c>
      <c r="AN57" s="8">
        <f t="shared" ref="AN57:BA57" si="20">AN48*$U$5+AM48*$U$6+AL48*$U$7+AK48*$U$8+AJ48*$U$9+AI48*$U$10+AH48*$U$11+AG48*$U$12+AF48*$U$13+AE48*$U$14+AD48*$U$15+AC48*$U$16+AB48*$U$17+AA48*$U$18+Z48*$U$19+Y48*$U$20+X48*$U$21+W48*$U$22+V48*$U$23+U48*$U$24+T48*$U$25+S48*$U$26+R48*$U$27+Q48*$U$28+P48*$U$29+O48*$U$30+N48*$U$31+M48*$U$32+L48*$U$33+K48*$U$34+J48*$U$35+I48*$U$36+H48*$U$37+G48*$U$38+F48*$U$39+E48*$U$40</f>
        <v>3479946.856236917</v>
      </c>
      <c r="AO57" s="8">
        <f t="shared" si="20"/>
        <v>3437151.1034836997</v>
      </c>
      <c r="AP57" s="8">
        <f t="shared" si="20"/>
        <v>3401247.9550545299</v>
      </c>
      <c r="AQ57" s="8">
        <f t="shared" si="20"/>
        <v>3364641.7978911484</v>
      </c>
      <c r="AR57" s="8">
        <f t="shared" si="20"/>
        <v>3326912.0194337619</v>
      </c>
      <c r="AS57" s="8">
        <f t="shared" si="20"/>
        <v>3292349.2229958554</v>
      </c>
      <c r="AT57" s="8">
        <f t="shared" si="20"/>
        <v>3272189.9332244</v>
      </c>
      <c r="AU57" s="8">
        <f t="shared" si="20"/>
        <v>3246814.321355239</v>
      </c>
      <c r="AV57" s="8">
        <f t="shared" si="20"/>
        <v>3222981.9330632566</v>
      </c>
      <c r="AW57" s="8">
        <f t="shared" si="20"/>
        <v>3195941.3133184486</v>
      </c>
      <c r="AX57" s="8">
        <f t="shared" si="20"/>
        <v>3166651.6944308667</v>
      </c>
      <c r="AY57" s="8">
        <f t="shared" si="20"/>
        <v>3139210.7230635243</v>
      </c>
      <c r="AZ57" s="8">
        <f t="shared" si="20"/>
        <v>3123508.1308229025</v>
      </c>
      <c r="BA57" s="8">
        <f t="shared" si="20"/>
        <v>3102423.0707755191</v>
      </c>
    </row>
    <row r="58" spans="2:53" x14ac:dyDescent="0.2">
      <c r="B58" s="20" t="s">
        <v>9</v>
      </c>
      <c r="C58" s="20" t="s">
        <v>186</v>
      </c>
      <c r="D58" s="23" t="e">
        <f t="shared" si="15"/>
        <v>#REF!</v>
      </c>
      <c r="E58" s="8" t="e">
        <f>E49*$Q$5</f>
        <v>#REF!</v>
      </c>
      <c r="F58" s="8" t="e">
        <f>F49*$Q$5+E49*$Q$6</f>
        <v>#REF!</v>
      </c>
      <c r="G58" s="8" t="e">
        <f>G49*$Q$5+F49*$Q$6+E49*$Q$7</f>
        <v>#REF!</v>
      </c>
      <c r="H58" s="8" t="e">
        <f>H49*$Q$5+G49*$Q$6+F49*$Q$7+E49*$Q$8</f>
        <v>#REF!</v>
      </c>
      <c r="I58" s="8" t="e">
        <f>I49*$Q$5+H49*$Q$6+G49*$Q$7+F49*$Q$8+E49*$Q$9</f>
        <v>#REF!</v>
      </c>
      <c r="J58" s="8" t="e">
        <f>J49*$Q$5+I49*$Q$6+H49*$Q$7+G49*$Q$8+F49*$Q$9+E49*$Q$10</f>
        <v>#REF!</v>
      </c>
      <c r="K58" s="8" t="e">
        <f>K49*$Q$5+J49*$Q$6+I49*$Q$7+H49*$Q$8+G49*$Q$9+F49*$Q$10+E49*$Q$11</f>
        <v>#REF!</v>
      </c>
      <c r="L58" s="8" t="e">
        <f>L49*$Q$5+K49*$Q$6+J49*$Q$7+I49*$Q$8+H49*$Q$9+G49*$Q$10+F49*$Q$11+E49*$Q$12</f>
        <v>#REF!</v>
      </c>
      <c r="M58" s="8" t="e">
        <f>M49*$Q$5+L49*$Q$6+K49*$Q$7+J49*$Q$8+I49*$Q$9+H49*$Q$10+G49*$Q$11+F49*$Q$12+E49*$Q$13</f>
        <v>#REF!</v>
      </c>
      <c r="N58" s="8" t="e">
        <f>N49*$Q$5+M49*$Q$6+L49*$Q$7+K49*$Q$8+J49*$Q$9+I49*$Q$10+H49*$Q$11+G49*$Q$12+F49*$Q$13+E49*$Q$14</f>
        <v>#REF!</v>
      </c>
      <c r="O58" s="8" t="e">
        <f>O49*$Q$5+N49*$Q$6+M49*$Q$7+L49*$Q$8+K49*$Q$9+J49*$Q$10+I49*$Q$11+H49*$Q$12+G49*$Q$13+F49*$Q$14+E49*$Q$15</f>
        <v>#REF!</v>
      </c>
      <c r="P58" s="8" t="e">
        <f>P49*$Q$5+O49*$Q$6+N49*$Q$7+M49*$Q$8+L49*$Q$9+K49*$Q$10+J49*$Q$11+I49*$Q$12+H49*$Q$13+G49*$Q$14+F49*$Q$15+E49*$Q$16</f>
        <v>#REF!</v>
      </c>
      <c r="Q58" s="8" t="e">
        <f>Q49*$Q$5+P49*$Q$6+O49*$Q$7+N49*$Q$8+M49*$Q$9+L49*$Q$10+K49*$Q$11+J49*$Q$12+I49*$Q$13+H49*$Q$14+G49*$Q$15+F49*$Q$16+E49*$Q$17</f>
        <v>#REF!</v>
      </c>
      <c r="R58" s="8" t="e">
        <f>R49*$Q$5+Q49*$Q$6+P49*$Q$7+O49*$Q$8+N49*$Q$9+M49*$Q$10+L49*$Q$11+K49*$Q$12+J49*$Q$13+I49*$Q$14+H49*$Q$15+G49*$Q$16+F49*$Q$17+E49*$Q$18</f>
        <v>#REF!</v>
      </c>
      <c r="S58" s="8" t="e">
        <f>S49*$Q$5+R49*$Q$6+Q49*$Q$7+P49*$Q$8+O49*$Q$9+N49*$Q$10+M49*$Q$11+L49*$Q$12+K49*$Q$13+J49*$Q$14+I49*$Q$15+H49*$Q$16+G49*$Q$17+F49*$Q$18+E49*$Q$19</f>
        <v>#REF!</v>
      </c>
      <c r="T58" s="8" t="e">
        <f>T49*$Q$5+S49*$Q$6+R49*$Q$7+Q49*$Q$8+P49*$Q$9+O49*$Q$10+N49*$Q$11+M49*$Q$12+L49*$Q$13+K49*$Q$14+J49*$Q$15+I49*$Q$16+H49*$Q$17+G49*$Q$18+F49*$Q$19+E49*$Q$20</f>
        <v>#REF!</v>
      </c>
      <c r="U58" s="8" t="e">
        <f>U49*$Q$5+T49*$Q$6+S49*$Q$7+R49*$Q$8+Q49*$Q$9+P49*$Q$10+O49*$Q$11+N49*$Q$12+M49*$Q$13+L49*$Q$14+K49*$Q$15+J49*$Q$16+I49*$Q$17+H49*$Q$18+G49*$Q$19+F49*$Q$20+E49*$Q$21</f>
        <v>#REF!</v>
      </c>
      <c r="V58" s="8" t="e">
        <f>V49*$Q$5+U49*$Q$6+T49*$Q$7+S49*$Q$8+R49*$Q$9+Q49*$Q$10+P49*$Q$11+O49*$Q$12+N49*$Q$13+M49*$Q$14+L49*$Q$15+K49*$Q$16+J49*$Q$17+I49*$Q$18+H49*$Q$19+G49*$Q$20+F49*$Q$21+E49*$Q$22</f>
        <v>#REF!</v>
      </c>
      <c r="W58" s="8" t="e">
        <f>W49*$Q$5+V49*$Q$6+U49*$Q$7+T49*$Q$8+S49*$Q$9+R49*$Q$10+Q49*$Q$11+P49*$Q$12+O49*$Q$13+N49*$Q$14+M49*$Q$15+L49*$Q$16+K49*$Q$17+J49*$Q$18+I49*$Q$19+H49*$Q$20+G49*$Q$21+F49*$Q$22+E49*$Q$23</f>
        <v>#REF!</v>
      </c>
      <c r="X58" s="8" t="e">
        <f>X49*$Q$5+W49*$Q$6+V49*$Q$7+U49*$Q$8+T49*$Q$9+S49*$Q$10+R49*$Q$11+Q49*$Q$12+P49*$Q$13+O49*$Q$14+N49*$Q$15+M49*$Q$16+L49*$Q$17+K49*$Q$18+J49*$Q$19+I49*$Q$20+H49*$Q$21+G49*$Q$22+F49*$Q$23+E49*$Q$24</f>
        <v>#REF!</v>
      </c>
      <c r="Y58" s="8" t="e">
        <f>Y49*$Q$5+X49*$Q$6+W49*$Q$7+V49*$Q$8+U49*$Q$9+T49*$Q$10+S49*$Q$11+R49*$Q$12+Q49*$Q$13+P49*$Q$14+O49*$Q$15+N49*$Q$16+M49*$Q$17+L49*$Q$18+K49*$Q$19+J49*$Q$20+I49*$Q$21+H49*$Q$22+G49*$Q$23+F49*$Q$24+E49*$Q$25</f>
        <v>#REF!</v>
      </c>
      <c r="Z58" s="8" t="e">
        <f>Z49*$Q$5+Y49*$Q$6+X49*$Q$7+W49*$Q$8+V49*$Q$9+U49*$Q$10+T49*$Q$11+S49*$Q$12+R49*$Q$13+Q49*$Q$14+P49*$Q$15+O49*$Q$16+N49*$Q$17+M49*$Q$18+L49*$Q$19+K49*$Q$20+J49*$Q$21+I49*$Q$22+H49*$Q$23+G49*$Q$24+F49*$Q$25+E49*$Q$26</f>
        <v>#REF!</v>
      </c>
      <c r="AA58" s="8" t="e">
        <f>AA49*$Q$5+Z49*$Q$6+Y49*$Q$7+X49*$Q$8+W49*$Q$9+V49*$Q$10+U49*$Q$11+T49*$Q$12+S49*$Q$13+R49*$Q$14+Q49*$Q$15+P49*$Q$16+O49*$Q$17+N49*$Q$18+M49*$Q$19+L49*$Q$20+K49*$Q$21+J49*$Q$22+I49*$Q$23+H49*$Q$24+G49*$Q$25+F49*$Q$26+E49*$Q$27</f>
        <v>#REF!</v>
      </c>
      <c r="AB58" s="8" t="e">
        <f>AB49*$Q$5+AA49*$Q$6+Z49*$Q$7+Y49*$Q$8+X49*$Q$9+W49*$Q$10+V49*$Q$11+U49*$Q$12+T49*$Q$13+S49*$Q$14+R49*$Q$15+Q49*$Q$16+P49*$Q$17+O49*$Q$18+N49*$Q$19+M49*$Q$20+L49*$Q$21+K49*$Q$22+J49*$Q$23+I49*$Q$24+H49*$Q$25+G49*$Q$26+F49*$Q$27+E49*$Q$28</f>
        <v>#REF!</v>
      </c>
      <c r="AC58" s="8" t="e">
        <f>AC49*$Q$5+AB49*$Q$6+AA49*$Q$7+Z49*$Q$8+Y49*$Q$9+X49*$Q$10+W49*$Q$11+V49*$Q$12+U49*$Q$13+T49*$Q$14+S49*$Q$15+R49*$Q$16+Q49*$Q$17+P49*$Q$18+O49*$Q$19+N49*$Q$20+M49*$Q$21+L49*$Q$22+K49*$Q$23+J49*$Q$24+I49*$Q$25+H49*$Q$26+G49*$Q$27+F49*$Q$28+E49*$Q$29</f>
        <v>#REF!</v>
      </c>
      <c r="AD58" s="8" t="e">
        <f>AD49*$Q$5+AC49*$Q$6+AB49*$Q$7+AA49*$Q$8+Z49*$Q$9+Y49*$Q$10+X49*$Q$11+W49*$Q$12+V49*$Q$13+U49*$Q$14+T49*$Q$15+S49*$Q$16+R49*$Q$17+Q49*$Q$18+P49*$Q$19+O49*$Q$20+N49*$Q$21+M49*$Q$22+L49*$Q$23+K49*$Q$24+J49*$Q$25+I49*$Q$26+H49*$Q$27+G49*$Q$28+F49*$Q$29+E49*$Q$30</f>
        <v>#REF!</v>
      </c>
      <c r="AE58" s="8" t="e">
        <f>AE49*$Q$5+AD49*$Q$6+AC49*$Q$7+AB49*$Q$8+AA49*$Q$9+Z49*$Q$10+Y49*$Q$11+X49*$Q$12+W49*$Q$13+V49*$Q$14+U49*$Q$15+T49*$Q$16+S49*$Q$17+R49*$Q$18+Q49*$Q$19+P49*$Q$20+O49*$Q$21+N49*$Q$22+M49*$Q$23+L49*$Q$24+K49*$Q$25+J49*$Q$26+I49*$Q$27+H49*$Q$28+G49*$Q$29+F49*$Q$30+E49*$Q$31</f>
        <v>#REF!</v>
      </c>
      <c r="AF58" s="8" t="e">
        <f>AF49*$Q$5+AE49*$Q$6+AD49*$Q$7+AC49*$Q$8+AB49*$Q$9+AA49*$Q$10+Z49*$Q$11+Y49*$Q$12+X49*$Q$13+W49*$Q$14+V49*$Q$15+U49*$Q$16+T49*$Q$17+S49*$Q$18+R49*$Q$19+Q49*$Q$20+P49*$Q$21+O49*$Q$22+N49*$Q$23+M49*$Q$24+L49*$Q$25+K49*$Q$26+J49*$Q$27+I49*$Q$28+H49*$Q$29+G49*$Q$30+F49*$Q$31+E49*$Q$32</f>
        <v>#REF!</v>
      </c>
      <c r="AG58" s="8" t="e">
        <f>AG49*$Q$5+AF49*$Q$6+AE49*$Q$7+AD49*$Q$8+AC49*$Q$9+AB49*$Q$10+AA49*$Q$11+Z49*$Q$12+Y49*$Q$13+X49*$Q$14+W49*$Q$15+V49*$Q$16+U49*$Q$17+T49*$Q$18+S49*$Q$19+R49*$Q$20+Q49*$Q$21+P49*$Q$22+O49*$Q$23+N49*$Q$24+M49*$Q$25+L49*$Q$26+K49*$Q$27+J49*$Q$28+I49*$Q$29+H49*$Q$30+G49*$Q$31+F49*$Q$32+E49*$Q$33</f>
        <v>#REF!</v>
      </c>
      <c r="AH58" s="8" t="e">
        <f>AH49*$Q$5+AG49*$Q$6+AF49*$Q$7+AE49*$Q$8+AD49*$Q$9+AC49*$Q$10+AB49*$Q$11+AA49*$Q$12+Z49*$Q$13+Y49*$Q$14+X49*$Q$15+W49*$Q$16+V49*$Q$17+U49*$Q$18+T49*$Q$19+S49*$Q$20+R49*$Q$21+Q49*$Q$22+P49*$Q$23+O49*$Q$24+N49*$Q$25+M49*$Q$26+L49*$Q$27+K49*$Q$28+J49*$Q$29+I49*$Q$30+H49*$Q$31+G49*$Q$32+F49*$Q$33+E49*$Q$34</f>
        <v>#REF!</v>
      </c>
      <c r="AI58" s="8" t="e">
        <f>AI49*$Q$5+AH49*$Q$6+AG49*$Q$7+AF49*$Q$8+AE49*$Q$9+AD49*$Q$10+AC49*$Q$11+AB49*$Q$12+AA49*$Q$13+Z49*$Q$14+Y49*$Q$15+X49*$Q$16+W49*$Q$17+V49*$Q$18+U49*$Q$19+T49*$Q$20+S49*$Q$21+R49*$Q$22+Q49*$Q$23+P49*$Q$24+O49*$Q$25+N49*$Q$26+M49*$Q$27+L49*$Q$28+K49*$Q$29+J49*$Q$30+I49*$Q$31+H49*$Q$32+G49*$Q$33+F49*$Q$34+E49*$Q$35</f>
        <v>#REF!</v>
      </c>
      <c r="AJ58" s="8" t="e">
        <f>AJ49*$Q$5+AI49*$Q$6+AH49*$Q$7+AG49*$Q$8+AF49*$Q$9+AE49*$Q$10+AD49*$Q$11+AC49*$Q$12+AB49*$Q$13+AA49*$Q$14+Z49*$Q$15+Y49*$Q$16+X49*$Q$17+W49*$Q$18+V49*$Q$19+U49*$Q$20+T49*$Q$21+S49*$Q$22+R49*$Q$23+Q49*$Q$24+P49*$Q$25+O49*$Q$26+N49*$Q$27+M49*$Q$28+L49*$Q$29+K49*$Q$30+J49*$Q$31+I49*$Q$32+H49*$Q$33+G49*$Q$34+F49*$Q$35+E49*$Q$36</f>
        <v>#REF!</v>
      </c>
      <c r="AK58" s="8" t="e">
        <f>AK49*$Q$5+AJ49*$Q$6+AI49*$Q$7+AH49*$Q$8+AG49*$Q$9+AF49*$Q$10+AE49*$Q$11+AD49*$Q$12+AC49*$Q$13+AB49*$Q$14+AA49*$Q$15+Z49*$Q$16+Y49*$Q$17+X49*$Q$18+W49*$Q$19+V49*$Q$20+U49*$Q$21+T49*$Q$22+S49*$Q$23+R49*$Q$24+Q49*$Q$25+P49*$Q$26+O49*$Q$27+N49*$Q$28+M49*$Q$29+L49*$Q$30+K49*$Q$31+J49*$Q$32+I49*$Q$33+H49*$Q$34+G49*$Q$35+F49*$Q$36+E49*$Q$37</f>
        <v>#REF!</v>
      </c>
      <c r="AL58" s="8" t="e">
        <f>AL49*$Q$5+AK49*$Q$6+AJ49*$Q$7+AI49*$Q$8+AH49*$Q$9+AG49*$Q$10+AF49*$Q$11+AE49*$Q$12+AD49*$Q$13+AC49*$Q$14+AB49*$Q$15+AA49*$Q$16+Z49*$Q$17+Y49*$Q$18+X49*$Q$19+W49*$Q$20+V49*$Q$21+U49*$Q$22+T49*$Q$23+S49*$Q$24+R49*$Q$25+Q49*$Q$26+P49*$Q$27+O49*$Q$28+N49*$Q$29+M49*$Q$30+L49*$Q$31+K49*$Q$32+J49*$Q$33+I49*$Q$34+H49*$Q$35+G49*$Q$36+F49*$Q$37+E49*$Q$38</f>
        <v>#REF!</v>
      </c>
      <c r="AM58" s="8" t="e">
        <f>AM49*$Q$5+AL49*$Q$6+AK49*$Q$7+AJ49*$Q$8+AI49*$Q$9+AH49*$Q$10+AG49*$Q$11+AF49*$Q$12+AE49*$Q$13+AD49*$Q$14+AC49*$Q$15+AB49*$Q$16+AA49*$Q$17+Z49*$Q$18+Y49*$Q$19+X49*$Q$20+W49*$Q$21+V49*$Q$22+U49*$Q$23+T49*$Q$24+S49*$Q$25+R49*$Q$26+Q49*$Q$27+P49*$Q$28+O49*$Q$29+N49*$Q$30+M49*$Q$31+L49*$Q$32+K49*$Q$33+J49*$Q$34+I49*$Q$35+H49*$Q$36+G49*$Q$37+F49*$Q$38+E49*$Q$39</f>
        <v>#REF!</v>
      </c>
      <c r="AN58" s="8" t="e">
        <f t="shared" ref="AN58:BA58" si="21">AN49*$Q$5+AM49*$Q$6+AL49*$Q$7+AK49*$Q$8+AJ49*$Q$9+AI49*$Q$10+AH49*$Q$11+AG49*$Q$12+AF49*$Q$13+AE49*$Q$14+AD49*$Q$15+AC49*$Q$16+AB49*$Q$17+AA49*$Q$18+Z49*$Q$19+Y49*$Q$20+X49*$Q$21+W49*$Q$22+V49*$Q$23+U49*$Q$24+T49*$Q$25+S49*$Q$26+R49*$Q$27+Q49*$Q$28+P49*$Q$29+O49*$Q$30+N49*$Q$31+M49*$Q$32+L49*$Q$33+K49*$Q$34+J49*$Q$35+I49*$Q$36+H49*$Q$37+G49*$Q$38+F49*$Q$39+E49*$Q$40</f>
        <v>#REF!</v>
      </c>
      <c r="AO58" s="8" t="e">
        <f t="shared" si="21"/>
        <v>#REF!</v>
      </c>
      <c r="AP58" s="8" t="e">
        <f t="shared" si="21"/>
        <v>#REF!</v>
      </c>
      <c r="AQ58" s="8" t="e">
        <f t="shared" si="21"/>
        <v>#REF!</v>
      </c>
      <c r="AR58" s="8" t="e">
        <f t="shared" si="21"/>
        <v>#REF!</v>
      </c>
      <c r="AS58" s="8" t="e">
        <f t="shared" si="21"/>
        <v>#REF!</v>
      </c>
      <c r="AT58" s="8" t="e">
        <f t="shared" si="21"/>
        <v>#REF!</v>
      </c>
      <c r="AU58" s="8" t="e">
        <f t="shared" si="21"/>
        <v>#REF!</v>
      </c>
      <c r="AV58" s="8" t="e">
        <f t="shared" si="21"/>
        <v>#REF!</v>
      </c>
      <c r="AW58" s="8" t="e">
        <f t="shared" si="21"/>
        <v>#REF!</v>
      </c>
      <c r="AX58" s="8" t="e">
        <f t="shared" si="21"/>
        <v>#REF!</v>
      </c>
      <c r="AY58" s="8" t="e">
        <f t="shared" si="21"/>
        <v>#REF!</v>
      </c>
      <c r="AZ58" s="8" t="e">
        <f t="shared" si="21"/>
        <v>#REF!</v>
      </c>
      <c r="BA58" s="8" t="e">
        <f t="shared" si="21"/>
        <v>#REF!</v>
      </c>
    </row>
    <row r="59" spans="2:53" x14ac:dyDescent="0.2">
      <c r="B59" s="20"/>
      <c r="C59" s="20" t="s">
        <v>239</v>
      </c>
      <c r="D59" s="23" t="e">
        <f>SUM(D53:D58)</f>
        <v>#REF!</v>
      </c>
      <c r="E59" s="23" t="e">
        <f>SUM(E53:E58)</f>
        <v>#REF!</v>
      </c>
      <c r="F59" s="23" t="e">
        <f t="shared" ref="F59" si="22">SUM(F53:F58)</f>
        <v>#REF!</v>
      </c>
      <c r="G59" s="23" t="e">
        <f t="shared" ref="G59" si="23">SUM(G53:G58)</f>
        <v>#REF!</v>
      </c>
      <c r="H59" s="23" t="e">
        <f t="shared" ref="H59" si="24">SUM(H53:H58)</f>
        <v>#REF!</v>
      </c>
      <c r="I59" s="23" t="e">
        <f t="shared" ref="I59" si="25">SUM(I53:I58)</f>
        <v>#REF!</v>
      </c>
      <c r="J59" s="23" t="e">
        <f t="shared" ref="J59" si="26">SUM(J53:J58)</f>
        <v>#REF!</v>
      </c>
      <c r="K59" s="23" t="e">
        <f t="shared" ref="K59" si="27">SUM(K53:K58)</f>
        <v>#REF!</v>
      </c>
      <c r="L59" s="23" t="e">
        <f t="shared" ref="L59" si="28">SUM(L53:L58)</f>
        <v>#REF!</v>
      </c>
      <c r="M59" s="23" t="e">
        <f t="shared" ref="M59" si="29">SUM(M53:M58)</f>
        <v>#REF!</v>
      </c>
      <c r="N59" s="23" t="e">
        <f t="shared" ref="N59" si="30">SUM(N53:N58)</f>
        <v>#REF!</v>
      </c>
      <c r="O59" s="23" t="e">
        <f t="shared" ref="O59" si="31">SUM(O53:O58)</f>
        <v>#REF!</v>
      </c>
      <c r="P59" s="23" t="e">
        <f t="shared" ref="P59" si="32">SUM(P53:P58)</f>
        <v>#REF!</v>
      </c>
      <c r="Q59" s="23" t="e">
        <f t="shared" ref="Q59" si="33">SUM(Q53:Q58)</f>
        <v>#REF!</v>
      </c>
      <c r="R59" s="23" t="e">
        <f t="shared" ref="R59" si="34">SUM(R53:R58)</f>
        <v>#REF!</v>
      </c>
      <c r="S59" s="23" t="e">
        <f t="shared" ref="S59" si="35">SUM(S53:S58)</f>
        <v>#REF!</v>
      </c>
      <c r="T59" s="23" t="e">
        <f t="shared" ref="T59" si="36">SUM(T53:T58)</f>
        <v>#REF!</v>
      </c>
      <c r="U59" s="23" t="e">
        <f t="shared" ref="U59" si="37">SUM(U53:U58)</f>
        <v>#REF!</v>
      </c>
      <c r="V59" s="23" t="e">
        <f t="shared" ref="V59" si="38">SUM(V53:V58)</f>
        <v>#REF!</v>
      </c>
      <c r="W59" s="23" t="e">
        <f t="shared" ref="W59" si="39">SUM(W53:W58)</f>
        <v>#REF!</v>
      </c>
      <c r="X59" s="23" t="e">
        <f t="shared" ref="X59" si="40">SUM(X53:X58)</f>
        <v>#REF!</v>
      </c>
      <c r="Y59" s="23" t="e">
        <f t="shared" ref="Y59" si="41">SUM(Y53:Y58)</f>
        <v>#REF!</v>
      </c>
      <c r="Z59" s="23" t="e">
        <f t="shared" ref="Z59" si="42">SUM(Z53:Z58)</f>
        <v>#REF!</v>
      </c>
      <c r="AA59" s="23" t="e">
        <f t="shared" ref="AA59" si="43">SUM(AA53:AA58)</f>
        <v>#REF!</v>
      </c>
      <c r="AB59" s="23" t="e">
        <f t="shared" ref="AB59" si="44">SUM(AB53:AB58)</f>
        <v>#REF!</v>
      </c>
      <c r="AC59" s="23" t="e">
        <f t="shared" ref="AC59" si="45">SUM(AC53:AC58)</f>
        <v>#REF!</v>
      </c>
      <c r="AD59" s="23" t="e">
        <f t="shared" ref="AD59" si="46">SUM(AD53:AD58)</f>
        <v>#REF!</v>
      </c>
      <c r="AE59" s="23" t="e">
        <f t="shared" ref="AE59" si="47">SUM(AE53:AE58)</f>
        <v>#REF!</v>
      </c>
      <c r="AF59" s="23" t="e">
        <f t="shared" ref="AF59" si="48">SUM(AF53:AF58)</f>
        <v>#REF!</v>
      </c>
      <c r="AG59" s="23" t="e">
        <f t="shared" ref="AG59" si="49">SUM(AG53:AG58)</f>
        <v>#REF!</v>
      </c>
      <c r="AH59" s="23" t="e">
        <f t="shared" ref="AH59" si="50">SUM(AH53:AH58)</f>
        <v>#REF!</v>
      </c>
      <c r="AI59" s="23" t="e">
        <f t="shared" ref="AI59" si="51">SUM(AI53:AI58)</f>
        <v>#REF!</v>
      </c>
      <c r="AJ59" s="23" t="e">
        <f t="shared" ref="AJ59" si="52">SUM(AJ53:AJ58)</f>
        <v>#REF!</v>
      </c>
      <c r="AK59" s="23" t="e">
        <f t="shared" ref="AK59" si="53">SUM(AK53:AK58)</f>
        <v>#REF!</v>
      </c>
      <c r="AL59" s="23" t="e">
        <f t="shared" ref="AL59" si="54">SUM(AL53:AL58)</f>
        <v>#REF!</v>
      </c>
      <c r="AM59" s="23" t="e">
        <f t="shared" ref="AM59" si="55">SUM(AM53:AM58)</f>
        <v>#REF!</v>
      </c>
      <c r="AN59" s="23" t="e">
        <f t="shared" ref="AN59" si="56">SUM(AN53:AN58)</f>
        <v>#REF!</v>
      </c>
      <c r="AO59" s="23" t="e">
        <f t="shared" ref="AO59" si="57">SUM(AO53:AO58)</f>
        <v>#REF!</v>
      </c>
      <c r="AP59" s="23" t="e">
        <f t="shared" ref="AP59" si="58">SUM(AP53:AP58)</f>
        <v>#REF!</v>
      </c>
      <c r="AQ59" s="23" t="e">
        <f t="shared" ref="AQ59" si="59">SUM(AQ53:AQ58)</f>
        <v>#REF!</v>
      </c>
      <c r="AR59" s="23" t="e">
        <f t="shared" ref="AR59" si="60">SUM(AR53:AR58)</f>
        <v>#REF!</v>
      </c>
      <c r="AS59" s="23" t="e">
        <f t="shared" ref="AS59" si="61">SUM(AS53:AS58)</f>
        <v>#REF!</v>
      </c>
      <c r="AT59" s="23" t="e">
        <f t="shared" ref="AT59" si="62">SUM(AT53:AT58)</f>
        <v>#REF!</v>
      </c>
      <c r="AU59" s="23" t="e">
        <f t="shared" ref="AU59" si="63">SUM(AU53:AU58)</f>
        <v>#REF!</v>
      </c>
      <c r="AV59" s="23" t="e">
        <f t="shared" ref="AV59" si="64">SUM(AV53:AV58)</f>
        <v>#REF!</v>
      </c>
      <c r="AW59" s="23" t="e">
        <f t="shared" ref="AW59" si="65">SUM(AW53:AW58)</f>
        <v>#REF!</v>
      </c>
      <c r="AX59" s="23" t="e">
        <f t="shared" ref="AX59" si="66">SUM(AX53:AX58)</f>
        <v>#REF!</v>
      </c>
      <c r="AY59" s="23" t="e">
        <f t="shared" ref="AY59" si="67">SUM(AY53:AY58)</f>
        <v>#REF!</v>
      </c>
      <c r="AZ59" s="23" t="e">
        <f t="shared" ref="AZ59" si="68">SUM(AZ53:AZ58)</f>
        <v>#REF!</v>
      </c>
      <c r="BA59" s="23" t="e">
        <f t="shared" ref="BA59" si="69">SUM(BA53:BA58)</f>
        <v>#REF!</v>
      </c>
    </row>
    <row r="60" spans="2:53" x14ac:dyDescent="0.2">
      <c r="B60" s="20"/>
      <c r="C60" s="20" t="s">
        <v>233</v>
      </c>
      <c r="D60" s="23" t="e">
        <f>D59</f>
        <v>#REF!</v>
      </c>
      <c r="E60" s="23" t="e">
        <f>E59</f>
        <v>#REF!</v>
      </c>
      <c r="F60" s="23" t="e">
        <f>F59+E60</f>
        <v>#REF!</v>
      </c>
      <c r="G60" s="23" t="e">
        <f t="shared" ref="G60" si="70">G59+F60</f>
        <v>#REF!</v>
      </c>
      <c r="H60" s="23" t="e">
        <f t="shared" ref="H60" si="71">H59+G60</f>
        <v>#REF!</v>
      </c>
      <c r="I60" s="23" t="e">
        <f t="shared" ref="I60" si="72">I59+H60</f>
        <v>#REF!</v>
      </c>
      <c r="J60" s="23" t="e">
        <f t="shared" ref="J60" si="73">J59+I60</f>
        <v>#REF!</v>
      </c>
      <c r="K60" s="23" t="e">
        <f t="shared" ref="K60" si="74">K59+J60</f>
        <v>#REF!</v>
      </c>
      <c r="L60" s="23" t="e">
        <f t="shared" ref="L60" si="75">L59+K60</f>
        <v>#REF!</v>
      </c>
      <c r="M60" s="23" t="e">
        <f t="shared" ref="M60" si="76">M59+L60</f>
        <v>#REF!</v>
      </c>
      <c r="N60" s="23" t="e">
        <f t="shared" ref="N60" si="77">N59+M60</f>
        <v>#REF!</v>
      </c>
      <c r="O60" s="23" t="e">
        <f t="shared" ref="O60" si="78">O59+N60</f>
        <v>#REF!</v>
      </c>
      <c r="P60" s="23" t="e">
        <f t="shared" ref="P60" si="79">P59+O60</f>
        <v>#REF!</v>
      </c>
      <c r="Q60" s="23" t="e">
        <f t="shared" ref="Q60" si="80">Q59+P60</f>
        <v>#REF!</v>
      </c>
      <c r="R60" s="23" t="e">
        <f t="shared" ref="R60" si="81">R59+Q60</f>
        <v>#REF!</v>
      </c>
      <c r="S60" s="23" t="e">
        <f t="shared" ref="S60" si="82">S59+R60</f>
        <v>#REF!</v>
      </c>
      <c r="T60" s="23" t="e">
        <f t="shared" ref="T60" si="83">T59+S60</f>
        <v>#REF!</v>
      </c>
      <c r="U60" s="23" t="e">
        <f t="shared" ref="U60" si="84">U59+T60</f>
        <v>#REF!</v>
      </c>
      <c r="V60" s="23" t="e">
        <f t="shared" ref="V60" si="85">V59+U60</f>
        <v>#REF!</v>
      </c>
      <c r="W60" s="23" t="e">
        <f t="shared" ref="W60" si="86">W59+V60</f>
        <v>#REF!</v>
      </c>
      <c r="X60" s="23" t="e">
        <f t="shared" ref="X60" si="87">X59+W60</f>
        <v>#REF!</v>
      </c>
      <c r="Y60" s="23" t="e">
        <f t="shared" ref="Y60" si="88">Y59+X60</f>
        <v>#REF!</v>
      </c>
      <c r="Z60" s="23" t="e">
        <f t="shared" ref="Z60" si="89">Z59+Y60</f>
        <v>#REF!</v>
      </c>
      <c r="AA60" s="23" t="e">
        <f t="shared" ref="AA60" si="90">AA59+Z60</f>
        <v>#REF!</v>
      </c>
      <c r="AB60" s="23" t="e">
        <f t="shared" ref="AB60" si="91">AB59+AA60</f>
        <v>#REF!</v>
      </c>
      <c r="AC60" s="23" t="e">
        <f t="shared" ref="AC60" si="92">AC59+AB60</f>
        <v>#REF!</v>
      </c>
      <c r="AD60" s="23" t="e">
        <f t="shared" ref="AD60" si="93">AD59+AC60</f>
        <v>#REF!</v>
      </c>
      <c r="AE60" s="23" t="e">
        <f t="shared" ref="AE60" si="94">AE59+AD60</f>
        <v>#REF!</v>
      </c>
      <c r="AF60" s="23" t="e">
        <f t="shared" ref="AF60" si="95">AF59+AE60</f>
        <v>#REF!</v>
      </c>
      <c r="AG60" s="23" t="e">
        <f t="shared" ref="AG60" si="96">AG59+AF60</f>
        <v>#REF!</v>
      </c>
      <c r="AH60" s="23" t="e">
        <f t="shared" ref="AH60" si="97">AH59+AG60</f>
        <v>#REF!</v>
      </c>
      <c r="AI60" s="23" t="e">
        <f t="shared" ref="AI60" si="98">AI59+AH60</f>
        <v>#REF!</v>
      </c>
      <c r="AJ60" s="23" t="e">
        <f t="shared" ref="AJ60" si="99">AJ59+AI60</f>
        <v>#REF!</v>
      </c>
      <c r="AK60" s="23" t="e">
        <f t="shared" ref="AK60" si="100">AK59+AJ60</f>
        <v>#REF!</v>
      </c>
      <c r="AL60" s="23" t="e">
        <f t="shared" ref="AL60" si="101">AL59+AK60</f>
        <v>#REF!</v>
      </c>
      <c r="AM60" s="23" t="e">
        <f t="shared" ref="AM60" si="102">AM59+AL60</f>
        <v>#REF!</v>
      </c>
      <c r="AN60" s="23" t="e">
        <f t="shared" ref="AN60" si="103">AN59+AM60</f>
        <v>#REF!</v>
      </c>
      <c r="AO60" s="23" t="e">
        <f t="shared" ref="AO60" si="104">AO59+AN60</f>
        <v>#REF!</v>
      </c>
      <c r="AP60" s="23" t="e">
        <f t="shared" ref="AP60" si="105">AP59+AO60</f>
        <v>#REF!</v>
      </c>
      <c r="AQ60" s="23" t="e">
        <f t="shared" ref="AQ60" si="106">AQ59+AP60</f>
        <v>#REF!</v>
      </c>
      <c r="AR60" s="23" t="e">
        <f t="shared" ref="AR60" si="107">AR59+AQ60</f>
        <v>#REF!</v>
      </c>
      <c r="AS60" s="23" t="e">
        <f t="shared" ref="AS60" si="108">AS59+AR60</f>
        <v>#REF!</v>
      </c>
      <c r="AT60" s="23" t="e">
        <f t="shared" ref="AT60" si="109">AT59+AS60</f>
        <v>#REF!</v>
      </c>
      <c r="AU60" s="23" t="e">
        <f t="shared" ref="AU60" si="110">AU59+AT60</f>
        <v>#REF!</v>
      </c>
      <c r="AV60" s="23" t="e">
        <f t="shared" ref="AV60" si="111">AV59+AU60</f>
        <v>#REF!</v>
      </c>
      <c r="AW60" s="23" t="e">
        <f t="shared" ref="AW60" si="112">AW59+AV60</f>
        <v>#REF!</v>
      </c>
      <c r="AX60" s="23" t="e">
        <f t="shared" ref="AX60" si="113">AX59+AW60</f>
        <v>#REF!</v>
      </c>
      <c r="AY60" s="23" t="e">
        <f t="shared" ref="AY60" si="114">AY59+AX60</f>
        <v>#REF!</v>
      </c>
      <c r="AZ60" s="23" t="e">
        <f t="shared" ref="AZ60" si="115">AZ59+AY60</f>
        <v>#REF!</v>
      </c>
      <c r="BA60" s="23" t="e">
        <f t="shared" ref="BA60" si="116">BA59+AZ60</f>
        <v>#REF!</v>
      </c>
    </row>
    <row r="61" spans="2:53" x14ac:dyDescent="0.2">
      <c r="C61" s="20" t="s">
        <v>241</v>
      </c>
      <c r="D61" s="23" t="e">
        <f>D59*6.4</f>
        <v>#REF!</v>
      </c>
      <c r="E61" s="23" t="e">
        <f t="shared" ref="E61:AZ61" si="117">E59*6.4</f>
        <v>#REF!</v>
      </c>
      <c r="F61" s="23" t="e">
        <f t="shared" si="117"/>
        <v>#REF!</v>
      </c>
      <c r="G61" s="23" t="e">
        <f t="shared" si="117"/>
        <v>#REF!</v>
      </c>
      <c r="H61" s="23" t="e">
        <f t="shared" si="117"/>
        <v>#REF!</v>
      </c>
      <c r="I61" s="23" t="e">
        <f t="shared" si="117"/>
        <v>#REF!</v>
      </c>
      <c r="J61" s="23" t="e">
        <f t="shared" si="117"/>
        <v>#REF!</v>
      </c>
      <c r="K61" s="23" t="e">
        <f t="shared" si="117"/>
        <v>#REF!</v>
      </c>
      <c r="L61" s="23" t="e">
        <f t="shared" si="117"/>
        <v>#REF!</v>
      </c>
      <c r="M61" s="23" t="e">
        <f t="shared" si="117"/>
        <v>#REF!</v>
      </c>
      <c r="N61" s="23" t="e">
        <f t="shared" si="117"/>
        <v>#REF!</v>
      </c>
      <c r="O61" s="23" t="e">
        <f t="shared" si="117"/>
        <v>#REF!</v>
      </c>
      <c r="P61" s="23" t="e">
        <f t="shared" si="117"/>
        <v>#REF!</v>
      </c>
      <c r="Q61" s="23" t="e">
        <f t="shared" si="117"/>
        <v>#REF!</v>
      </c>
      <c r="R61" s="23" t="e">
        <f t="shared" si="117"/>
        <v>#REF!</v>
      </c>
      <c r="S61" s="23" t="e">
        <f t="shared" si="117"/>
        <v>#REF!</v>
      </c>
      <c r="T61" s="23" t="e">
        <f t="shared" si="117"/>
        <v>#REF!</v>
      </c>
      <c r="U61" s="23" t="e">
        <f t="shared" si="117"/>
        <v>#REF!</v>
      </c>
      <c r="V61" s="23" t="e">
        <f t="shared" si="117"/>
        <v>#REF!</v>
      </c>
      <c r="W61" s="23" t="e">
        <f t="shared" si="117"/>
        <v>#REF!</v>
      </c>
      <c r="X61" s="23" t="e">
        <f t="shared" si="117"/>
        <v>#REF!</v>
      </c>
      <c r="Y61" s="23" t="e">
        <f t="shared" si="117"/>
        <v>#REF!</v>
      </c>
      <c r="Z61" s="23" t="e">
        <f t="shared" si="117"/>
        <v>#REF!</v>
      </c>
      <c r="AA61" s="23" t="e">
        <f t="shared" si="117"/>
        <v>#REF!</v>
      </c>
      <c r="AB61" s="23" t="e">
        <f t="shared" si="117"/>
        <v>#REF!</v>
      </c>
      <c r="AC61" s="23" t="e">
        <f t="shared" si="117"/>
        <v>#REF!</v>
      </c>
      <c r="AD61" s="23" t="e">
        <f t="shared" si="117"/>
        <v>#REF!</v>
      </c>
      <c r="AE61" s="23" t="e">
        <f t="shared" si="117"/>
        <v>#REF!</v>
      </c>
      <c r="AF61" s="23" t="e">
        <f t="shared" si="117"/>
        <v>#REF!</v>
      </c>
      <c r="AG61" s="23" t="e">
        <f t="shared" si="117"/>
        <v>#REF!</v>
      </c>
      <c r="AH61" s="23" t="e">
        <f t="shared" si="117"/>
        <v>#REF!</v>
      </c>
      <c r="AI61" s="23" t="e">
        <f t="shared" si="117"/>
        <v>#REF!</v>
      </c>
      <c r="AJ61" s="23" t="e">
        <f t="shared" si="117"/>
        <v>#REF!</v>
      </c>
      <c r="AK61" s="23" t="e">
        <f t="shared" si="117"/>
        <v>#REF!</v>
      </c>
      <c r="AL61" s="23" t="e">
        <f t="shared" si="117"/>
        <v>#REF!</v>
      </c>
      <c r="AM61" s="23" t="e">
        <f t="shared" si="117"/>
        <v>#REF!</v>
      </c>
      <c r="AN61" s="23" t="e">
        <f t="shared" si="117"/>
        <v>#REF!</v>
      </c>
      <c r="AO61" s="23" t="e">
        <f t="shared" si="117"/>
        <v>#REF!</v>
      </c>
      <c r="AP61" s="23" t="e">
        <f t="shared" si="117"/>
        <v>#REF!</v>
      </c>
      <c r="AQ61" s="23" t="e">
        <f t="shared" si="117"/>
        <v>#REF!</v>
      </c>
      <c r="AR61" s="23" t="e">
        <f t="shared" si="117"/>
        <v>#REF!</v>
      </c>
      <c r="AS61" s="23" t="e">
        <f t="shared" si="117"/>
        <v>#REF!</v>
      </c>
      <c r="AT61" s="23" t="e">
        <f t="shared" si="117"/>
        <v>#REF!</v>
      </c>
      <c r="AU61" s="23" t="e">
        <f t="shared" si="117"/>
        <v>#REF!</v>
      </c>
      <c r="AV61" s="23" t="e">
        <f t="shared" si="117"/>
        <v>#REF!</v>
      </c>
      <c r="AW61" s="23" t="e">
        <f t="shared" si="117"/>
        <v>#REF!</v>
      </c>
      <c r="AX61" s="23" t="e">
        <f t="shared" si="117"/>
        <v>#REF!</v>
      </c>
      <c r="AY61" s="23" t="e">
        <f t="shared" si="117"/>
        <v>#REF!</v>
      </c>
      <c r="AZ61" s="23" t="e">
        <f t="shared" si="117"/>
        <v>#REF!</v>
      </c>
      <c r="BA61" s="23" t="e">
        <f>BA59*6.4</f>
        <v>#REF!</v>
      </c>
    </row>
    <row r="62" spans="2:53" x14ac:dyDescent="0.2">
      <c r="C62" s="20" t="s">
        <v>240</v>
      </c>
      <c r="D62" s="23" t="e">
        <f>D60*6.4</f>
        <v>#REF!</v>
      </c>
      <c r="E62" s="23" t="e">
        <f t="shared" ref="E62:AZ62" si="118">E60*6.4</f>
        <v>#REF!</v>
      </c>
      <c r="F62" s="23" t="e">
        <f t="shared" si="118"/>
        <v>#REF!</v>
      </c>
      <c r="G62" s="23" t="e">
        <f t="shared" si="118"/>
        <v>#REF!</v>
      </c>
      <c r="H62" s="23" t="e">
        <f t="shared" si="118"/>
        <v>#REF!</v>
      </c>
      <c r="I62" s="23" t="e">
        <f t="shared" si="118"/>
        <v>#REF!</v>
      </c>
      <c r="J62" s="23" t="e">
        <f t="shared" si="118"/>
        <v>#REF!</v>
      </c>
      <c r="K62" s="23" t="e">
        <f t="shared" si="118"/>
        <v>#REF!</v>
      </c>
      <c r="L62" s="23" t="e">
        <f t="shared" si="118"/>
        <v>#REF!</v>
      </c>
      <c r="M62" s="23" t="e">
        <f t="shared" si="118"/>
        <v>#REF!</v>
      </c>
      <c r="N62" s="23" t="e">
        <f t="shared" si="118"/>
        <v>#REF!</v>
      </c>
      <c r="O62" s="23" t="e">
        <f t="shared" si="118"/>
        <v>#REF!</v>
      </c>
      <c r="P62" s="23" t="e">
        <f t="shared" si="118"/>
        <v>#REF!</v>
      </c>
      <c r="Q62" s="23" t="e">
        <f t="shared" si="118"/>
        <v>#REF!</v>
      </c>
      <c r="R62" s="23" t="e">
        <f t="shared" si="118"/>
        <v>#REF!</v>
      </c>
      <c r="S62" s="23" t="e">
        <f t="shared" si="118"/>
        <v>#REF!</v>
      </c>
      <c r="T62" s="23" t="e">
        <f t="shared" si="118"/>
        <v>#REF!</v>
      </c>
      <c r="U62" s="23" t="e">
        <f t="shared" si="118"/>
        <v>#REF!</v>
      </c>
      <c r="V62" s="23" t="e">
        <f t="shared" si="118"/>
        <v>#REF!</v>
      </c>
      <c r="W62" s="23" t="e">
        <f t="shared" si="118"/>
        <v>#REF!</v>
      </c>
      <c r="X62" s="23" t="e">
        <f t="shared" si="118"/>
        <v>#REF!</v>
      </c>
      <c r="Y62" s="23" t="e">
        <f t="shared" si="118"/>
        <v>#REF!</v>
      </c>
      <c r="Z62" s="23" t="e">
        <f t="shared" si="118"/>
        <v>#REF!</v>
      </c>
      <c r="AA62" s="23" t="e">
        <f t="shared" si="118"/>
        <v>#REF!</v>
      </c>
      <c r="AB62" s="23" t="e">
        <f t="shared" si="118"/>
        <v>#REF!</v>
      </c>
      <c r="AC62" s="23" t="e">
        <f t="shared" si="118"/>
        <v>#REF!</v>
      </c>
      <c r="AD62" s="23" t="e">
        <f t="shared" si="118"/>
        <v>#REF!</v>
      </c>
      <c r="AE62" s="23" t="e">
        <f t="shared" si="118"/>
        <v>#REF!</v>
      </c>
      <c r="AF62" s="23" t="e">
        <f t="shared" si="118"/>
        <v>#REF!</v>
      </c>
      <c r="AG62" s="23" t="e">
        <f t="shared" si="118"/>
        <v>#REF!</v>
      </c>
      <c r="AH62" s="23" t="e">
        <f t="shared" si="118"/>
        <v>#REF!</v>
      </c>
      <c r="AI62" s="23" t="e">
        <f t="shared" si="118"/>
        <v>#REF!</v>
      </c>
      <c r="AJ62" s="23" t="e">
        <f t="shared" si="118"/>
        <v>#REF!</v>
      </c>
      <c r="AK62" s="23" t="e">
        <f t="shared" si="118"/>
        <v>#REF!</v>
      </c>
      <c r="AL62" s="23" t="e">
        <f t="shared" si="118"/>
        <v>#REF!</v>
      </c>
      <c r="AM62" s="23" t="e">
        <f t="shared" si="118"/>
        <v>#REF!</v>
      </c>
      <c r="AN62" s="23" t="e">
        <f t="shared" si="118"/>
        <v>#REF!</v>
      </c>
      <c r="AO62" s="23" t="e">
        <f t="shared" si="118"/>
        <v>#REF!</v>
      </c>
      <c r="AP62" s="23" t="e">
        <f t="shared" si="118"/>
        <v>#REF!</v>
      </c>
      <c r="AQ62" s="23" t="e">
        <f t="shared" si="118"/>
        <v>#REF!</v>
      </c>
      <c r="AR62" s="23" t="e">
        <f t="shared" si="118"/>
        <v>#REF!</v>
      </c>
      <c r="AS62" s="23" t="e">
        <f t="shared" si="118"/>
        <v>#REF!</v>
      </c>
      <c r="AT62" s="23" t="e">
        <f t="shared" si="118"/>
        <v>#REF!</v>
      </c>
      <c r="AU62" s="23" t="e">
        <f t="shared" si="118"/>
        <v>#REF!</v>
      </c>
      <c r="AV62" s="23" t="e">
        <f t="shared" si="118"/>
        <v>#REF!</v>
      </c>
      <c r="AW62" s="23" t="e">
        <f t="shared" si="118"/>
        <v>#REF!</v>
      </c>
      <c r="AX62" s="23" t="e">
        <f t="shared" si="118"/>
        <v>#REF!</v>
      </c>
      <c r="AY62" s="23" t="e">
        <f t="shared" si="118"/>
        <v>#REF!</v>
      </c>
      <c r="AZ62" s="23" t="e">
        <f t="shared" si="118"/>
        <v>#REF!</v>
      </c>
      <c r="BA62" s="23" t="e">
        <f>BA60*6.4</f>
        <v>#REF!</v>
      </c>
    </row>
    <row r="63" spans="2:53" x14ac:dyDescent="0.2">
      <c r="C63" s="20" t="s">
        <v>166</v>
      </c>
      <c r="E63" s="25"/>
      <c r="F63" s="13" t="e">
        <f t="shared" ref="F63:BA63" si="119">F62/F51</f>
        <v>#REF!</v>
      </c>
      <c r="G63" s="13" t="e">
        <f t="shared" si="119"/>
        <v>#REF!</v>
      </c>
      <c r="H63" s="13" t="e">
        <f t="shared" si="119"/>
        <v>#REF!</v>
      </c>
      <c r="I63" s="13" t="e">
        <f t="shared" si="119"/>
        <v>#REF!</v>
      </c>
      <c r="J63" s="13" t="e">
        <f t="shared" si="119"/>
        <v>#REF!</v>
      </c>
      <c r="K63" s="13" t="e">
        <f t="shared" si="119"/>
        <v>#REF!</v>
      </c>
      <c r="L63" s="13" t="e">
        <f t="shared" si="119"/>
        <v>#REF!</v>
      </c>
      <c r="M63" s="13" t="e">
        <f t="shared" si="119"/>
        <v>#REF!</v>
      </c>
      <c r="N63" s="13" t="e">
        <f t="shared" si="119"/>
        <v>#REF!</v>
      </c>
      <c r="O63" s="13" t="e">
        <f t="shared" si="119"/>
        <v>#REF!</v>
      </c>
      <c r="P63" s="13" t="e">
        <f t="shared" si="119"/>
        <v>#REF!</v>
      </c>
      <c r="Q63" s="13" t="e">
        <f t="shared" si="119"/>
        <v>#REF!</v>
      </c>
      <c r="R63" s="13" t="e">
        <f t="shared" si="119"/>
        <v>#REF!</v>
      </c>
      <c r="S63" s="13" t="e">
        <f t="shared" si="119"/>
        <v>#REF!</v>
      </c>
      <c r="T63" s="13" t="e">
        <f t="shared" si="119"/>
        <v>#REF!</v>
      </c>
      <c r="U63" s="13" t="e">
        <f t="shared" si="119"/>
        <v>#REF!</v>
      </c>
      <c r="V63" s="13" t="e">
        <f t="shared" si="119"/>
        <v>#REF!</v>
      </c>
      <c r="W63" s="13" t="e">
        <f t="shared" si="119"/>
        <v>#REF!</v>
      </c>
      <c r="X63" s="13" t="e">
        <f t="shared" si="119"/>
        <v>#REF!</v>
      </c>
      <c r="Y63" s="13" t="e">
        <f t="shared" si="119"/>
        <v>#REF!</v>
      </c>
      <c r="Z63" s="13" t="e">
        <f t="shared" si="119"/>
        <v>#REF!</v>
      </c>
      <c r="AA63" s="13" t="e">
        <f t="shared" si="119"/>
        <v>#REF!</v>
      </c>
      <c r="AB63" s="13" t="e">
        <f t="shared" si="119"/>
        <v>#REF!</v>
      </c>
      <c r="AC63" s="13" t="e">
        <f t="shared" si="119"/>
        <v>#REF!</v>
      </c>
      <c r="AD63" s="13" t="e">
        <f t="shared" si="119"/>
        <v>#REF!</v>
      </c>
      <c r="AE63" s="13" t="e">
        <f t="shared" si="119"/>
        <v>#REF!</v>
      </c>
      <c r="AF63" s="13" t="e">
        <f t="shared" si="119"/>
        <v>#REF!</v>
      </c>
      <c r="AG63" s="13" t="e">
        <f t="shared" si="119"/>
        <v>#REF!</v>
      </c>
      <c r="AH63" s="13" t="e">
        <f t="shared" si="119"/>
        <v>#REF!</v>
      </c>
      <c r="AI63" s="13" t="e">
        <f t="shared" si="119"/>
        <v>#REF!</v>
      </c>
      <c r="AJ63" s="13" t="e">
        <f t="shared" si="119"/>
        <v>#REF!</v>
      </c>
      <c r="AK63" s="13" t="e">
        <f t="shared" si="119"/>
        <v>#REF!</v>
      </c>
      <c r="AL63" s="13" t="e">
        <f t="shared" si="119"/>
        <v>#REF!</v>
      </c>
      <c r="AM63" s="13" t="e">
        <f t="shared" si="119"/>
        <v>#REF!</v>
      </c>
      <c r="AN63" s="13" t="e">
        <f t="shared" si="119"/>
        <v>#REF!</v>
      </c>
      <c r="AO63" s="13" t="e">
        <f t="shared" si="119"/>
        <v>#REF!</v>
      </c>
      <c r="AP63" s="13" t="e">
        <f t="shared" si="119"/>
        <v>#REF!</v>
      </c>
      <c r="AQ63" s="13" t="e">
        <f t="shared" si="119"/>
        <v>#REF!</v>
      </c>
      <c r="AR63" s="13" t="e">
        <f t="shared" si="119"/>
        <v>#REF!</v>
      </c>
      <c r="AS63" s="13" t="e">
        <f t="shared" si="119"/>
        <v>#REF!</v>
      </c>
      <c r="AT63" s="13" t="e">
        <f t="shared" si="119"/>
        <v>#REF!</v>
      </c>
      <c r="AU63" s="13" t="e">
        <f t="shared" si="119"/>
        <v>#REF!</v>
      </c>
      <c r="AV63" s="13" t="e">
        <f t="shared" si="119"/>
        <v>#REF!</v>
      </c>
      <c r="AW63" s="13" t="e">
        <f t="shared" si="119"/>
        <v>#REF!</v>
      </c>
      <c r="AX63" s="13" t="e">
        <f t="shared" si="119"/>
        <v>#REF!</v>
      </c>
      <c r="AY63" s="13" t="e">
        <f t="shared" si="119"/>
        <v>#REF!</v>
      </c>
      <c r="AZ63" s="13" t="e">
        <f t="shared" si="119"/>
        <v>#REF!</v>
      </c>
      <c r="BA63" s="13" t="e">
        <f t="shared" si="119"/>
        <v>#REF!</v>
      </c>
    </row>
    <row r="65" spans="3:5" x14ac:dyDescent="0.2">
      <c r="C65" s="20" t="s">
        <v>234</v>
      </c>
      <c r="D65" s="8">
        <f>D44+D45+D46+D47+D48+D49</f>
        <v>12000000</v>
      </c>
      <c r="E65" t="s">
        <v>236</v>
      </c>
    </row>
    <row r="66" spans="3:5" x14ac:dyDescent="0.2">
      <c r="C66" s="20" t="s">
        <v>235</v>
      </c>
      <c r="D66" s="23" t="e">
        <f>D53+D54+D55+D56+D57+D58</f>
        <v>#REF!</v>
      </c>
      <c r="E66" t="s">
        <v>238</v>
      </c>
    </row>
    <row r="67" spans="3:5" x14ac:dyDescent="0.2">
      <c r="C67" s="20" t="s">
        <v>235</v>
      </c>
      <c r="D67" s="24" t="e">
        <f>D66*6.4</f>
        <v>#REF!</v>
      </c>
      <c r="E67" t="s">
        <v>237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30EF7-76A3-4753-B0C2-873CD825425D}">
  <sheetPr>
    <tabColor rgb="FFFFC000"/>
  </sheetPr>
  <dimension ref="A1:O45"/>
  <sheetViews>
    <sheetView topLeftCell="C1" zoomScaleNormal="100" workbookViewId="0">
      <selection activeCell="E27" sqref="E27:E28"/>
    </sheetView>
  </sheetViews>
  <sheetFormatPr defaultRowHeight="14.25" x14ac:dyDescent="0.2"/>
  <cols>
    <col min="1" max="1" width="19.25" customWidth="1"/>
    <col min="2" max="2" width="25.125" bestFit="1" customWidth="1"/>
    <col min="3" max="4" width="25.5" bestFit="1" customWidth="1"/>
    <col min="5" max="6" width="19.25" customWidth="1"/>
    <col min="10" max="15" width="13.875" customWidth="1"/>
    <col min="17" max="17" width="27.75" bestFit="1" customWidth="1"/>
    <col min="18" max="18" width="23.5" bestFit="1" customWidth="1"/>
    <col min="19" max="19" width="20.5" bestFit="1" customWidth="1"/>
    <col min="20" max="20" width="22.75" bestFit="1" customWidth="1"/>
  </cols>
  <sheetData>
    <row r="1" spans="1:15" x14ac:dyDescent="0.2">
      <c r="A1" t="s">
        <v>39</v>
      </c>
      <c r="J1" t="s">
        <v>365</v>
      </c>
      <c r="L1" s="27" t="s">
        <v>376</v>
      </c>
      <c r="M1" s="28" t="s">
        <v>377</v>
      </c>
    </row>
    <row r="2" spans="1:15" x14ac:dyDescent="0.2">
      <c r="A2" s="6" t="s">
        <v>364</v>
      </c>
      <c r="B2" s="6" t="s">
        <v>363</v>
      </c>
      <c r="C2" s="6" t="s">
        <v>362</v>
      </c>
      <c r="D2" s="6" t="s">
        <v>361</v>
      </c>
      <c r="E2" s="6" t="s">
        <v>360</v>
      </c>
      <c r="F2" s="6" t="s">
        <v>359</v>
      </c>
      <c r="J2" s="6" t="s">
        <v>358</v>
      </c>
      <c r="K2" s="7" t="s">
        <v>357</v>
      </c>
      <c r="L2" s="7" t="s">
        <v>356</v>
      </c>
      <c r="M2" s="7" t="s">
        <v>355</v>
      </c>
      <c r="N2" s="7" t="s">
        <v>354</v>
      </c>
      <c r="O2" s="7" t="s">
        <v>353</v>
      </c>
    </row>
    <row r="4" spans="1:15" x14ac:dyDescent="0.2">
      <c r="A4" t="s">
        <v>242</v>
      </c>
      <c r="B4" t="s">
        <v>352</v>
      </c>
      <c r="C4" t="s">
        <v>709</v>
      </c>
      <c r="D4" t="s">
        <v>710</v>
      </c>
      <c r="E4" t="s">
        <v>351</v>
      </c>
      <c r="J4" s="27" t="s">
        <v>350</v>
      </c>
      <c r="K4" t="s">
        <v>107</v>
      </c>
      <c r="L4" t="s">
        <v>104</v>
      </c>
      <c r="M4" t="s">
        <v>349</v>
      </c>
      <c r="N4" t="s">
        <v>106</v>
      </c>
      <c r="O4" t="s">
        <v>120</v>
      </c>
    </row>
    <row r="5" spans="1:15" x14ac:dyDescent="0.2">
      <c r="B5" t="s">
        <v>348</v>
      </c>
      <c r="E5" t="s">
        <v>347</v>
      </c>
      <c r="K5" t="s">
        <v>141</v>
      </c>
      <c r="L5" t="s">
        <v>133</v>
      </c>
      <c r="M5" t="s">
        <v>88</v>
      </c>
      <c r="N5" t="s">
        <v>115</v>
      </c>
      <c r="O5" t="s">
        <v>117</v>
      </c>
    </row>
    <row r="6" spans="1:15" x14ac:dyDescent="0.2">
      <c r="A6" t="s">
        <v>715</v>
      </c>
      <c r="B6" t="s">
        <v>346</v>
      </c>
      <c r="C6" t="s">
        <v>344</v>
      </c>
      <c r="D6" t="s">
        <v>315</v>
      </c>
      <c r="E6" t="s">
        <v>345</v>
      </c>
      <c r="J6" t="s">
        <v>114</v>
      </c>
      <c r="K6" t="s">
        <v>112</v>
      </c>
      <c r="L6" t="s">
        <v>138</v>
      </c>
      <c r="M6" t="s">
        <v>89</v>
      </c>
      <c r="N6" t="s">
        <v>116</v>
      </c>
      <c r="O6" t="s">
        <v>142</v>
      </c>
    </row>
    <row r="7" spans="1:15" x14ac:dyDescent="0.2">
      <c r="C7" t="s">
        <v>339</v>
      </c>
      <c r="E7" t="s">
        <v>343</v>
      </c>
      <c r="J7" t="s">
        <v>337</v>
      </c>
      <c r="K7" t="s">
        <v>113</v>
      </c>
      <c r="L7" t="s">
        <v>139</v>
      </c>
      <c r="M7" t="s">
        <v>90</v>
      </c>
      <c r="N7" t="s">
        <v>330</v>
      </c>
      <c r="O7" t="s">
        <v>118</v>
      </c>
    </row>
    <row r="8" spans="1:15" x14ac:dyDescent="0.2">
      <c r="B8" t="s">
        <v>340</v>
      </c>
      <c r="C8" t="s">
        <v>334</v>
      </c>
      <c r="D8" t="s">
        <v>303</v>
      </c>
      <c r="E8" t="s">
        <v>338</v>
      </c>
      <c r="J8" t="s">
        <v>332</v>
      </c>
      <c r="K8" t="s">
        <v>342</v>
      </c>
      <c r="L8" t="s">
        <v>134</v>
      </c>
      <c r="M8" t="s">
        <v>91</v>
      </c>
      <c r="N8" t="s">
        <v>325</v>
      </c>
      <c r="O8" t="s">
        <v>119</v>
      </c>
    </row>
    <row r="9" spans="1:15" x14ac:dyDescent="0.2">
      <c r="E9" t="s">
        <v>333</v>
      </c>
      <c r="J9" t="s">
        <v>327</v>
      </c>
      <c r="K9" t="s">
        <v>336</v>
      </c>
      <c r="L9" t="s">
        <v>135</v>
      </c>
      <c r="M9" t="s">
        <v>92</v>
      </c>
      <c r="N9" t="s">
        <v>319</v>
      </c>
      <c r="O9" t="s">
        <v>121</v>
      </c>
    </row>
    <row r="10" spans="1:15" x14ac:dyDescent="0.2">
      <c r="B10" t="s">
        <v>329</v>
      </c>
      <c r="C10" t="s">
        <v>322</v>
      </c>
      <c r="D10" t="s">
        <v>291</v>
      </c>
      <c r="E10" t="s">
        <v>328</v>
      </c>
      <c r="J10" t="s">
        <v>321</v>
      </c>
      <c r="K10" t="s">
        <v>331</v>
      </c>
      <c r="L10" t="s">
        <v>136</v>
      </c>
      <c r="M10" t="s">
        <v>326</v>
      </c>
      <c r="N10" t="s">
        <v>150</v>
      </c>
      <c r="O10" t="s">
        <v>324</v>
      </c>
    </row>
    <row r="11" spans="1:15" x14ac:dyDescent="0.2">
      <c r="B11" t="s">
        <v>323</v>
      </c>
      <c r="C11" t="s">
        <v>316</v>
      </c>
      <c r="D11" t="s">
        <v>284</v>
      </c>
      <c r="J11" t="s">
        <v>313</v>
      </c>
      <c r="K11" t="s">
        <v>713</v>
      </c>
      <c r="M11" t="s">
        <v>320</v>
      </c>
      <c r="N11" t="s">
        <v>307</v>
      </c>
      <c r="O11" t="s">
        <v>318</v>
      </c>
    </row>
    <row r="12" spans="1:15" x14ac:dyDescent="0.2">
      <c r="B12" t="s">
        <v>317</v>
      </c>
      <c r="C12" t="s">
        <v>310</v>
      </c>
      <c r="D12" t="s">
        <v>278</v>
      </c>
      <c r="E12" t="s">
        <v>314</v>
      </c>
      <c r="L12" s="27" t="s">
        <v>137</v>
      </c>
      <c r="N12" t="s">
        <v>299</v>
      </c>
      <c r="O12" s="27" t="s">
        <v>311</v>
      </c>
    </row>
    <row r="13" spans="1:15" x14ac:dyDescent="0.2">
      <c r="C13" t="s">
        <v>304</v>
      </c>
      <c r="D13" t="s">
        <v>274</v>
      </c>
      <c r="E13" t="s">
        <v>309</v>
      </c>
      <c r="J13" t="s">
        <v>301</v>
      </c>
      <c r="K13" t="s">
        <v>109</v>
      </c>
      <c r="L13" s="27" t="s">
        <v>140</v>
      </c>
      <c r="M13" s="27" t="s">
        <v>308</v>
      </c>
      <c r="O13" t="s">
        <v>306</v>
      </c>
    </row>
    <row r="14" spans="1:15" x14ac:dyDescent="0.2">
      <c r="B14" t="s">
        <v>305</v>
      </c>
      <c r="C14" t="s">
        <v>296</v>
      </c>
      <c r="D14" t="s">
        <v>269</v>
      </c>
      <c r="E14" t="s">
        <v>302</v>
      </c>
      <c r="J14" t="s">
        <v>122</v>
      </c>
      <c r="K14" t="s">
        <v>312</v>
      </c>
      <c r="L14" s="27" t="s">
        <v>108</v>
      </c>
      <c r="M14" t="s">
        <v>300</v>
      </c>
      <c r="N14" t="s">
        <v>288</v>
      </c>
      <c r="O14" t="s">
        <v>298</v>
      </c>
    </row>
    <row r="15" spans="1:15" x14ac:dyDescent="0.2">
      <c r="B15" t="s">
        <v>297</v>
      </c>
      <c r="C15" t="s">
        <v>292</v>
      </c>
      <c r="E15" t="s">
        <v>295</v>
      </c>
      <c r="K15" t="s">
        <v>110</v>
      </c>
      <c r="L15" s="27" t="s">
        <v>149</v>
      </c>
      <c r="M15" s="27" t="s">
        <v>294</v>
      </c>
      <c r="N15" t="s">
        <v>282</v>
      </c>
    </row>
    <row r="16" spans="1:15" x14ac:dyDescent="0.2">
      <c r="B16" t="s">
        <v>293</v>
      </c>
      <c r="C16" t="s">
        <v>285</v>
      </c>
      <c r="D16" t="s">
        <v>262</v>
      </c>
      <c r="E16" t="s">
        <v>93</v>
      </c>
      <c r="J16" t="s">
        <v>123</v>
      </c>
      <c r="K16" t="s">
        <v>111</v>
      </c>
      <c r="M16" t="s">
        <v>289</v>
      </c>
      <c r="N16" t="s">
        <v>276</v>
      </c>
      <c r="O16" t="s">
        <v>287</v>
      </c>
    </row>
    <row r="17" spans="2:15" x14ac:dyDescent="0.2">
      <c r="B17" t="s">
        <v>286</v>
      </c>
      <c r="C17" t="s">
        <v>279</v>
      </c>
      <c r="E17" t="s">
        <v>94</v>
      </c>
      <c r="J17" t="s">
        <v>124</v>
      </c>
      <c r="N17" t="s">
        <v>271</v>
      </c>
      <c r="O17" t="s">
        <v>281</v>
      </c>
    </row>
    <row r="18" spans="2:15" x14ac:dyDescent="0.2">
      <c r="B18" t="s">
        <v>280</v>
      </c>
      <c r="D18" t="s">
        <v>711</v>
      </c>
      <c r="E18" t="s">
        <v>95</v>
      </c>
      <c r="K18" t="s">
        <v>290</v>
      </c>
      <c r="M18" t="s">
        <v>277</v>
      </c>
    </row>
    <row r="19" spans="2:15" x14ac:dyDescent="0.2">
      <c r="B19" t="s">
        <v>275</v>
      </c>
      <c r="C19" t="s">
        <v>712</v>
      </c>
      <c r="E19" t="s">
        <v>96</v>
      </c>
      <c r="J19" t="s">
        <v>103</v>
      </c>
      <c r="K19" t="s">
        <v>283</v>
      </c>
      <c r="M19" t="s">
        <v>272</v>
      </c>
    </row>
    <row r="20" spans="2:15" x14ac:dyDescent="0.2">
      <c r="B20" t="s">
        <v>270</v>
      </c>
      <c r="E20" t="s">
        <v>268</v>
      </c>
      <c r="J20" t="s">
        <v>266</v>
      </c>
    </row>
    <row r="21" spans="2:15" x14ac:dyDescent="0.2">
      <c r="E21" t="s">
        <v>243</v>
      </c>
      <c r="J21" t="s">
        <v>127</v>
      </c>
      <c r="K21" t="s">
        <v>273</v>
      </c>
      <c r="M21" t="s">
        <v>264</v>
      </c>
    </row>
    <row r="22" spans="2:15" x14ac:dyDescent="0.2">
      <c r="B22" t="s">
        <v>263</v>
      </c>
      <c r="J22" s="28" t="s">
        <v>259</v>
      </c>
      <c r="K22" t="s">
        <v>267</v>
      </c>
    </row>
    <row r="23" spans="2:15" x14ac:dyDescent="0.2">
      <c r="B23" t="s">
        <v>260</v>
      </c>
      <c r="E23" t="s">
        <v>97</v>
      </c>
      <c r="J23" t="s">
        <v>125</v>
      </c>
      <c r="K23" t="s">
        <v>265</v>
      </c>
    </row>
    <row r="24" spans="2:15" x14ac:dyDescent="0.2">
      <c r="E24" t="s">
        <v>98</v>
      </c>
      <c r="J24" t="s">
        <v>126</v>
      </c>
      <c r="K24" t="s">
        <v>261</v>
      </c>
    </row>
    <row r="25" spans="2:15" x14ac:dyDescent="0.2">
      <c r="E25" t="s">
        <v>99</v>
      </c>
      <c r="J25" t="s">
        <v>258</v>
      </c>
    </row>
    <row r="26" spans="2:15" x14ac:dyDescent="0.2">
      <c r="J26" t="s">
        <v>256</v>
      </c>
      <c r="K26" s="28" t="s">
        <v>250</v>
      </c>
    </row>
    <row r="27" spans="2:15" x14ac:dyDescent="0.2">
      <c r="E27" t="s">
        <v>100</v>
      </c>
      <c r="J27" s="27" t="s">
        <v>255</v>
      </c>
    </row>
    <row r="28" spans="2:15" x14ac:dyDescent="0.2">
      <c r="E28" t="s">
        <v>60</v>
      </c>
      <c r="J28" t="s">
        <v>254</v>
      </c>
    </row>
    <row r="29" spans="2:15" x14ac:dyDescent="0.2">
      <c r="E29" t="s">
        <v>249</v>
      </c>
      <c r="J29" t="s">
        <v>132</v>
      </c>
    </row>
    <row r="30" spans="2:15" x14ac:dyDescent="0.2">
      <c r="J30" t="s">
        <v>252</v>
      </c>
    </row>
    <row r="31" spans="2:15" x14ac:dyDescent="0.2">
      <c r="J31" s="27" t="s">
        <v>128</v>
      </c>
    </row>
    <row r="32" spans="2:15" x14ac:dyDescent="0.2">
      <c r="J32" t="s">
        <v>129</v>
      </c>
    </row>
    <row r="33" spans="10:10" x14ac:dyDescent="0.2">
      <c r="J33" t="s">
        <v>130</v>
      </c>
    </row>
    <row r="34" spans="10:10" x14ac:dyDescent="0.2">
      <c r="J34" s="28" t="s">
        <v>248</v>
      </c>
    </row>
    <row r="35" spans="10:10" x14ac:dyDescent="0.2">
      <c r="J35" s="27" t="s">
        <v>131</v>
      </c>
    </row>
    <row r="38" spans="10:10" x14ac:dyDescent="0.2">
      <c r="J38" t="s">
        <v>102</v>
      </c>
    </row>
    <row r="39" spans="10:10" x14ac:dyDescent="0.2">
      <c r="J39" s="27" t="s">
        <v>101</v>
      </c>
    </row>
    <row r="40" spans="10:10" x14ac:dyDescent="0.2">
      <c r="J40" t="s">
        <v>105</v>
      </c>
    </row>
    <row r="41" spans="10:10" x14ac:dyDescent="0.2">
      <c r="J41" t="s">
        <v>247</v>
      </c>
    </row>
    <row r="42" spans="10:10" x14ac:dyDescent="0.2">
      <c r="J42" t="s">
        <v>246</v>
      </c>
    </row>
    <row r="44" spans="10:10" x14ac:dyDescent="0.2">
      <c r="J44" t="s">
        <v>245</v>
      </c>
    </row>
    <row r="45" spans="10:10" x14ac:dyDescent="0.2">
      <c r="J45" s="27" t="s">
        <v>244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7E1F6-99AB-4513-B39B-B3436F5881AE}">
  <sheetPr>
    <tabColor rgb="FFFFC000"/>
  </sheetPr>
  <dimension ref="A1:V120"/>
  <sheetViews>
    <sheetView topLeftCell="A108" zoomScaleNormal="100" workbookViewId="0">
      <selection activeCell="N78" sqref="N78"/>
    </sheetView>
  </sheetViews>
  <sheetFormatPr defaultRowHeight="13.5" x14ac:dyDescent="0.15"/>
  <cols>
    <col min="1" max="2" width="9.875" style="46" customWidth="1"/>
    <col min="3" max="3" width="2.5" style="47" customWidth="1"/>
    <col min="4" max="4" width="38.25" style="49" customWidth="1"/>
    <col min="5" max="5" width="22.75" style="49" customWidth="1"/>
    <col min="6" max="6" width="20.5" style="49" bestFit="1" customWidth="1"/>
    <col min="7" max="11" width="22.25" style="49" customWidth="1"/>
    <col min="12" max="12" width="2.5" style="47" customWidth="1"/>
    <col min="13" max="13" width="27.75" style="49" bestFit="1" customWidth="1"/>
    <col min="14" max="14" width="23.5" style="49" bestFit="1" customWidth="1"/>
    <col min="15" max="15" width="20.5" style="49" bestFit="1" customWidth="1"/>
    <col min="16" max="16" width="22.75" style="49" bestFit="1" customWidth="1"/>
    <col min="17" max="17" width="37.5" style="49" customWidth="1"/>
    <col min="18" max="18" width="2.5" style="47" customWidth="1"/>
    <col min="19" max="20" width="9.875" style="46" customWidth="1"/>
    <col min="21" max="16384" width="9" style="49"/>
  </cols>
  <sheetData>
    <row r="1" spans="1:20" s="45" customFormat="1" ht="14.25" x14ac:dyDescent="0.15">
      <c r="A1" s="42"/>
      <c r="B1" s="42"/>
      <c r="C1" s="43"/>
      <c r="D1" s="44" t="s">
        <v>65</v>
      </c>
      <c r="E1" s="44"/>
      <c r="F1" s="44"/>
      <c r="G1" s="44"/>
      <c r="H1" s="44"/>
      <c r="I1" s="44"/>
      <c r="J1" s="44"/>
      <c r="K1" s="44"/>
      <c r="L1" s="44"/>
      <c r="M1" s="44" t="s">
        <v>374</v>
      </c>
      <c r="N1" s="44"/>
      <c r="O1" s="44"/>
      <c r="P1" s="44"/>
      <c r="Q1" s="44"/>
      <c r="R1" s="43"/>
      <c r="S1" s="42"/>
      <c r="T1" s="42"/>
    </row>
    <row r="2" spans="1:20" x14ac:dyDescent="0.15">
      <c r="D2" s="48" t="s">
        <v>373</v>
      </c>
      <c r="E2" s="48" t="s">
        <v>372</v>
      </c>
      <c r="F2" s="48" t="s">
        <v>371</v>
      </c>
      <c r="G2" s="48" t="s">
        <v>689</v>
      </c>
      <c r="H2" s="48" t="s">
        <v>368</v>
      </c>
      <c r="I2" s="48" t="s">
        <v>690</v>
      </c>
      <c r="J2" s="48" t="s">
        <v>370</v>
      </c>
      <c r="K2" s="48" t="s">
        <v>369</v>
      </c>
      <c r="M2" s="48"/>
      <c r="N2" s="48"/>
      <c r="O2" s="48"/>
      <c r="P2" s="48"/>
      <c r="Q2" s="48"/>
    </row>
    <row r="3" spans="1:20" x14ac:dyDescent="0.15">
      <c r="A3" s="46" t="s">
        <v>665</v>
      </c>
      <c r="B3" s="46" t="s">
        <v>0</v>
      </c>
      <c r="D3" s="50"/>
      <c r="E3" s="50"/>
      <c r="F3" s="50"/>
      <c r="G3" s="50"/>
      <c r="H3" s="50"/>
      <c r="I3" s="50"/>
      <c r="J3" s="50"/>
      <c r="K3" s="50"/>
      <c r="M3" s="50"/>
      <c r="N3" s="50"/>
      <c r="O3" s="50"/>
      <c r="P3" s="50"/>
      <c r="Q3" s="50"/>
      <c r="S3" s="46" t="s">
        <v>665</v>
      </c>
      <c r="T3" s="46" t="s">
        <v>0</v>
      </c>
    </row>
    <row r="4" spans="1:20" x14ac:dyDescent="0.15">
      <c r="B4" s="46" t="s">
        <v>692</v>
      </c>
      <c r="D4" s="51" t="s">
        <v>101</v>
      </c>
      <c r="E4" s="49" t="s">
        <v>319</v>
      </c>
      <c r="F4" s="51" t="s">
        <v>350</v>
      </c>
      <c r="I4" s="49" t="s">
        <v>297</v>
      </c>
      <c r="M4" s="51" t="s">
        <v>350</v>
      </c>
      <c r="N4" s="51" t="s">
        <v>101</v>
      </c>
      <c r="P4" s="49" t="s">
        <v>107</v>
      </c>
      <c r="Q4" s="49" t="s">
        <v>343</v>
      </c>
      <c r="T4" s="46" t="s">
        <v>692</v>
      </c>
    </row>
    <row r="5" spans="1:20" x14ac:dyDescent="0.15">
      <c r="D5" s="49" t="s">
        <v>352</v>
      </c>
      <c r="E5" s="49" t="s">
        <v>320</v>
      </c>
      <c r="F5" s="51" t="s">
        <v>242</v>
      </c>
      <c r="P5" s="49" t="s">
        <v>342</v>
      </c>
      <c r="Q5" s="49" t="s">
        <v>98</v>
      </c>
    </row>
    <row r="6" spans="1:20" x14ac:dyDescent="0.15">
      <c r="D6" s="49" t="s">
        <v>348</v>
      </c>
      <c r="E6" s="49" t="s">
        <v>330</v>
      </c>
      <c r="I6" s="49" t="s">
        <v>275</v>
      </c>
      <c r="M6" s="49" t="s">
        <v>319</v>
      </c>
      <c r="P6" s="49" t="s">
        <v>336</v>
      </c>
    </row>
    <row r="7" spans="1:20" x14ac:dyDescent="0.15">
      <c r="D7" s="49" t="s">
        <v>346</v>
      </c>
      <c r="E7" s="49" t="s">
        <v>325</v>
      </c>
      <c r="F7" s="49" t="s">
        <v>107</v>
      </c>
      <c r="M7" s="49" t="s">
        <v>330</v>
      </c>
      <c r="P7" s="49" t="s">
        <v>331</v>
      </c>
      <c r="Q7" s="49" t="s">
        <v>314</v>
      </c>
    </row>
    <row r="8" spans="1:20" x14ac:dyDescent="0.15">
      <c r="F8" s="49" t="s">
        <v>141</v>
      </c>
      <c r="I8" s="49" t="s">
        <v>293</v>
      </c>
      <c r="Q8" s="49" t="s">
        <v>309</v>
      </c>
    </row>
    <row r="9" spans="1:20" x14ac:dyDescent="0.15">
      <c r="D9" s="49" t="s">
        <v>351</v>
      </c>
      <c r="E9" s="49" t="s">
        <v>344</v>
      </c>
      <c r="F9" s="49" t="s">
        <v>342</v>
      </c>
      <c r="M9" s="49" t="s">
        <v>114</v>
      </c>
      <c r="Q9" s="49" t="s">
        <v>302</v>
      </c>
    </row>
    <row r="10" spans="1:20" x14ac:dyDescent="0.15">
      <c r="D10" s="49" t="s">
        <v>347</v>
      </c>
      <c r="F10" s="49" t="s">
        <v>336</v>
      </c>
      <c r="M10" s="49" t="s">
        <v>337</v>
      </c>
    </row>
    <row r="11" spans="1:20" x14ac:dyDescent="0.15">
      <c r="D11" s="49" t="s">
        <v>345</v>
      </c>
      <c r="F11" s="49" t="s">
        <v>331</v>
      </c>
      <c r="M11" s="49" t="s">
        <v>332</v>
      </c>
    </row>
    <row r="12" spans="1:20" x14ac:dyDescent="0.15">
      <c r="D12" s="49" t="s">
        <v>343</v>
      </c>
      <c r="E12" s="49" t="s">
        <v>244</v>
      </c>
      <c r="F12" s="49" t="s">
        <v>713</v>
      </c>
      <c r="M12" s="49" t="s">
        <v>327</v>
      </c>
    </row>
    <row r="13" spans="1:20" x14ac:dyDescent="0.15">
      <c r="D13" s="49" t="s">
        <v>338</v>
      </c>
      <c r="E13" s="49" t="s">
        <v>246</v>
      </c>
      <c r="F13" s="49" t="s">
        <v>112</v>
      </c>
      <c r="M13" s="49" t="s">
        <v>321</v>
      </c>
    </row>
    <row r="14" spans="1:20" x14ac:dyDescent="0.15">
      <c r="D14" s="49" t="s">
        <v>333</v>
      </c>
      <c r="E14" s="49" t="s">
        <v>247</v>
      </c>
      <c r="M14" s="49" t="s">
        <v>313</v>
      </c>
    </row>
    <row r="15" spans="1:20" x14ac:dyDescent="0.15">
      <c r="D15" s="49" t="s">
        <v>328</v>
      </c>
      <c r="E15" s="49" t="s">
        <v>105</v>
      </c>
      <c r="F15" s="49" t="s">
        <v>694</v>
      </c>
    </row>
    <row r="16" spans="1:20" x14ac:dyDescent="0.15">
      <c r="D16" s="49" t="s">
        <v>314</v>
      </c>
    </row>
    <row r="17" spans="4:6" x14ac:dyDescent="0.15">
      <c r="D17" s="49" t="s">
        <v>309</v>
      </c>
      <c r="E17" s="49" t="s">
        <v>125</v>
      </c>
      <c r="F17" s="49" t="s">
        <v>103</v>
      </c>
    </row>
    <row r="18" spans="4:6" x14ac:dyDescent="0.15">
      <c r="D18" s="49" t="s">
        <v>302</v>
      </c>
      <c r="F18" s="49" t="s">
        <v>126</v>
      </c>
    </row>
    <row r="19" spans="4:6" x14ac:dyDescent="0.15">
      <c r="D19" s="49" t="s">
        <v>295</v>
      </c>
      <c r="E19" s="49" t="s">
        <v>300</v>
      </c>
      <c r="F19" s="49" t="s">
        <v>258</v>
      </c>
    </row>
    <row r="20" spans="4:6" x14ac:dyDescent="0.15">
      <c r="D20" s="49" t="s">
        <v>93</v>
      </c>
      <c r="E20" s="51" t="s">
        <v>294</v>
      </c>
      <c r="F20" s="49" t="s">
        <v>256</v>
      </c>
    </row>
    <row r="21" spans="4:6" x14ac:dyDescent="0.15">
      <c r="D21" s="49" t="s">
        <v>94</v>
      </c>
      <c r="E21" s="49" t="s">
        <v>289</v>
      </c>
      <c r="F21" s="51" t="s">
        <v>255</v>
      </c>
    </row>
    <row r="22" spans="4:6" x14ac:dyDescent="0.15">
      <c r="D22" s="49" t="s">
        <v>95</v>
      </c>
      <c r="F22" s="49" t="s">
        <v>254</v>
      </c>
    </row>
    <row r="23" spans="4:6" x14ac:dyDescent="0.15">
      <c r="D23" s="49" t="s">
        <v>96</v>
      </c>
      <c r="E23" s="49" t="s">
        <v>303</v>
      </c>
      <c r="F23" s="49" t="s">
        <v>132</v>
      </c>
    </row>
    <row r="24" spans="4:6" x14ac:dyDescent="0.15">
      <c r="D24" s="49" t="s">
        <v>268</v>
      </c>
    </row>
    <row r="25" spans="4:6" x14ac:dyDescent="0.15">
      <c r="D25" s="49" t="s">
        <v>243</v>
      </c>
      <c r="E25" s="49" t="s">
        <v>349</v>
      </c>
      <c r="F25" s="49" t="s">
        <v>103</v>
      </c>
    </row>
    <row r="26" spans="4:6" x14ac:dyDescent="0.15">
      <c r="D26" s="49" t="s">
        <v>98</v>
      </c>
      <c r="E26" s="49" t="s">
        <v>88</v>
      </c>
      <c r="F26" s="49" t="s">
        <v>252</v>
      </c>
    </row>
    <row r="27" spans="4:6" x14ac:dyDescent="0.15">
      <c r="F27" s="49" t="s">
        <v>266</v>
      </c>
    </row>
    <row r="28" spans="4:6" x14ac:dyDescent="0.15">
      <c r="D28" s="49" t="s">
        <v>114</v>
      </c>
      <c r="E28" s="49" t="s">
        <v>89</v>
      </c>
    </row>
    <row r="29" spans="4:6" x14ac:dyDescent="0.15">
      <c r="D29" s="49" t="s">
        <v>337</v>
      </c>
      <c r="E29" s="49" t="s">
        <v>90</v>
      </c>
      <c r="F29" s="49" t="s">
        <v>109</v>
      </c>
    </row>
    <row r="30" spans="4:6" x14ac:dyDescent="0.15">
      <c r="D30" s="49" t="s">
        <v>332</v>
      </c>
      <c r="E30" s="49" t="s">
        <v>91</v>
      </c>
      <c r="F30" s="49" t="s">
        <v>312</v>
      </c>
    </row>
    <row r="31" spans="4:6" x14ac:dyDescent="0.15">
      <c r="D31" s="49" t="s">
        <v>327</v>
      </c>
      <c r="E31" s="49" t="s">
        <v>92</v>
      </c>
      <c r="F31" s="49" t="s">
        <v>110</v>
      </c>
    </row>
    <row r="32" spans="4:6" x14ac:dyDescent="0.15">
      <c r="D32" s="49" t="s">
        <v>321</v>
      </c>
      <c r="E32" s="49" t="s">
        <v>326</v>
      </c>
      <c r="F32" s="49" t="s">
        <v>111</v>
      </c>
    </row>
    <row r="33" spans="4:6" x14ac:dyDescent="0.15">
      <c r="D33" s="49" t="s">
        <v>313</v>
      </c>
      <c r="F33" s="49" t="s">
        <v>290</v>
      </c>
    </row>
    <row r="34" spans="4:6" x14ac:dyDescent="0.15">
      <c r="D34" s="49" t="s">
        <v>116</v>
      </c>
      <c r="F34" s="49" t="s">
        <v>283</v>
      </c>
    </row>
    <row r="36" spans="4:6" x14ac:dyDescent="0.15">
      <c r="D36" s="49" t="s">
        <v>102</v>
      </c>
      <c r="F36" s="49" t="s">
        <v>273</v>
      </c>
    </row>
    <row r="37" spans="4:6" x14ac:dyDescent="0.15">
      <c r="D37" s="49" t="s">
        <v>277</v>
      </c>
      <c r="F37" s="49" t="s">
        <v>267</v>
      </c>
    </row>
    <row r="38" spans="4:6" x14ac:dyDescent="0.15">
      <c r="F38" s="49" t="s">
        <v>265</v>
      </c>
    </row>
    <row r="39" spans="4:6" x14ac:dyDescent="0.15">
      <c r="F39" s="49" t="s">
        <v>261</v>
      </c>
    </row>
    <row r="40" spans="4:6" x14ac:dyDescent="0.15">
      <c r="D40" s="49" t="s">
        <v>340</v>
      </c>
    </row>
    <row r="41" spans="4:6" x14ac:dyDescent="0.15">
      <c r="D41" s="49" t="s">
        <v>329</v>
      </c>
      <c r="F41" s="49" t="s">
        <v>123</v>
      </c>
    </row>
    <row r="42" spans="4:6" x14ac:dyDescent="0.15">
      <c r="D42" s="49" t="s">
        <v>323</v>
      </c>
      <c r="F42" s="49" t="s">
        <v>124</v>
      </c>
    </row>
    <row r="43" spans="4:6" x14ac:dyDescent="0.15">
      <c r="F43" s="49" t="s">
        <v>127</v>
      </c>
    </row>
    <row r="44" spans="4:6" x14ac:dyDescent="0.15">
      <c r="D44" s="49" t="s">
        <v>317</v>
      </c>
    </row>
    <row r="51" spans="1:22" x14ac:dyDescent="0.15">
      <c r="A51" s="46" t="s">
        <v>12</v>
      </c>
      <c r="B51" s="46" t="s">
        <v>2</v>
      </c>
      <c r="D51" s="47"/>
      <c r="E51" s="47"/>
      <c r="F51" s="47"/>
      <c r="G51" s="47"/>
      <c r="H51" s="47"/>
      <c r="I51" s="47"/>
      <c r="J51" s="47"/>
      <c r="K51" s="47"/>
      <c r="M51" s="47"/>
      <c r="N51" s="47"/>
      <c r="O51" s="47"/>
      <c r="P51" s="47"/>
      <c r="Q51" s="47"/>
      <c r="S51" s="46" t="s">
        <v>12</v>
      </c>
      <c r="T51" s="46" t="s">
        <v>2</v>
      </c>
    </row>
    <row r="52" spans="1:22" x14ac:dyDescent="0.15">
      <c r="B52" s="46" t="s">
        <v>695</v>
      </c>
      <c r="E52" s="49" t="s">
        <v>99</v>
      </c>
      <c r="F52" s="49" t="s">
        <v>104</v>
      </c>
      <c r="J52" s="49" t="s">
        <v>120</v>
      </c>
      <c r="K52" s="52" t="s">
        <v>691</v>
      </c>
      <c r="M52" s="51" t="s">
        <v>244</v>
      </c>
      <c r="N52" s="49" t="s">
        <v>102</v>
      </c>
      <c r="O52" s="49" t="s">
        <v>116</v>
      </c>
      <c r="P52" s="49" t="s">
        <v>126</v>
      </c>
      <c r="Q52" s="49" t="s">
        <v>351</v>
      </c>
      <c r="T52" s="46" t="s">
        <v>695</v>
      </c>
    </row>
    <row r="53" spans="1:22" x14ac:dyDescent="0.15">
      <c r="D53" s="49" t="s">
        <v>259</v>
      </c>
      <c r="E53" s="49" t="s">
        <v>245</v>
      </c>
      <c r="F53" s="49" t="s">
        <v>133</v>
      </c>
      <c r="J53" s="49" t="s">
        <v>121</v>
      </c>
      <c r="K53" s="52" t="s">
        <v>699</v>
      </c>
      <c r="M53" s="49" t="s">
        <v>246</v>
      </c>
      <c r="N53" s="49" t="s">
        <v>247</v>
      </c>
      <c r="P53" s="49" t="s">
        <v>258</v>
      </c>
      <c r="Q53" s="49" t="s">
        <v>347</v>
      </c>
    </row>
    <row r="54" spans="1:22" x14ac:dyDescent="0.15">
      <c r="F54" s="49" t="s">
        <v>138</v>
      </c>
      <c r="J54" s="49" t="s">
        <v>324</v>
      </c>
      <c r="O54" s="49" t="s">
        <v>125</v>
      </c>
      <c r="P54" s="49" t="s">
        <v>256</v>
      </c>
      <c r="Q54" s="49" t="s">
        <v>345</v>
      </c>
    </row>
    <row r="55" spans="1:22" x14ac:dyDescent="0.15">
      <c r="D55" s="49" t="s">
        <v>301</v>
      </c>
      <c r="E55" s="49" t="s">
        <v>700</v>
      </c>
      <c r="F55" s="49" t="s">
        <v>139</v>
      </c>
      <c r="K55" s="49" t="s">
        <v>339</v>
      </c>
      <c r="M55" s="49" t="s">
        <v>301</v>
      </c>
      <c r="N55" s="49" t="s">
        <v>105</v>
      </c>
      <c r="P55" s="51" t="s">
        <v>255</v>
      </c>
      <c r="Q55" s="49" t="s">
        <v>338</v>
      </c>
    </row>
    <row r="56" spans="1:22" ht="14.25" x14ac:dyDescent="0.2">
      <c r="F56" s="49" t="s">
        <v>134</v>
      </c>
      <c r="H56"/>
      <c r="J56" s="49" t="s">
        <v>117</v>
      </c>
      <c r="K56" s="49" t="s">
        <v>334</v>
      </c>
      <c r="M56" s="49" t="s">
        <v>122</v>
      </c>
      <c r="O56" s="49" t="s">
        <v>104</v>
      </c>
      <c r="P56" s="49" t="s">
        <v>254</v>
      </c>
    </row>
    <row r="57" spans="1:22" ht="14.25" x14ac:dyDescent="0.2">
      <c r="D57" s="52" t="s">
        <v>693</v>
      </c>
      <c r="E57" s="49" t="s">
        <v>115</v>
      </c>
      <c r="F57" s="49" t="s">
        <v>135</v>
      </c>
      <c r="H57"/>
      <c r="J57" s="49" t="s">
        <v>142</v>
      </c>
      <c r="N57" s="49" t="s">
        <v>260</v>
      </c>
      <c r="O57" s="49" t="s">
        <v>133</v>
      </c>
      <c r="Q57" s="49" t="s">
        <v>295</v>
      </c>
    </row>
    <row r="58" spans="1:22" ht="14.25" x14ac:dyDescent="0.2">
      <c r="D58" s="49" t="s">
        <v>122</v>
      </c>
      <c r="E58" s="49" t="s">
        <v>150</v>
      </c>
      <c r="F58" s="49" t="s">
        <v>136</v>
      </c>
      <c r="H58"/>
      <c r="J58" s="49" t="s">
        <v>118</v>
      </c>
      <c r="K58" s="49" t="s">
        <v>284</v>
      </c>
      <c r="M58" s="49" t="s">
        <v>718</v>
      </c>
      <c r="P58" s="49" t="s">
        <v>252</v>
      </c>
      <c r="Q58" s="49" t="s">
        <v>93</v>
      </c>
    </row>
    <row r="59" spans="1:22" ht="14.25" x14ac:dyDescent="0.2">
      <c r="D59" s="49" t="s">
        <v>263</v>
      </c>
      <c r="E59" s="49" t="s">
        <v>299</v>
      </c>
      <c r="H59"/>
      <c r="K59" s="49" t="s">
        <v>278</v>
      </c>
      <c r="N59" s="49" t="s">
        <v>277</v>
      </c>
      <c r="O59" s="49" t="s">
        <v>138</v>
      </c>
      <c r="P59" s="49" t="s">
        <v>266</v>
      </c>
    </row>
    <row r="60" spans="1:22" ht="14.25" x14ac:dyDescent="0.2">
      <c r="E60" s="49" t="s">
        <v>106</v>
      </c>
      <c r="F60" s="51" t="s">
        <v>140</v>
      </c>
      <c r="J60" s="49" t="s">
        <v>119</v>
      </c>
      <c r="K60" s="49" t="s">
        <v>274</v>
      </c>
      <c r="N60"/>
      <c r="O60" s="49" t="s">
        <v>139</v>
      </c>
      <c r="Q60" s="49" t="s">
        <v>94</v>
      </c>
      <c r="V60" s="46"/>
    </row>
    <row r="61" spans="1:22" x14ac:dyDescent="0.15">
      <c r="D61" s="49" t="s">
        <v>305</v>
      </c>
      <c r="F61" s="51" t="s">
        <v>108</v>
      </c>
      <c r="J61" s="49" t="s">
        <v>318</v>
      </c>
      <c r="K61" s="49" t="s">
        <v>269</v>
      </c>
      <c r="M61" s="49" t="s">
        <v>89</v>
      </c>
      <c r="P61" s="49" t="s">
        <v>109</v>
      </c>
      <c r="Q61" s="49" t="s">
        <v>95</v>
      </c>
      <c r="V61" s="46"/>
    </row>
    <row r="62" spans="1:22" x14ac:dyDescent="0.15">
      <c r="E62" s="51" t="s">
        <v>131</v>
      </c>
      <c r="F62" s="51" t="s">
        <v>149</v>
      </c>
      <c r="M62" s="49" t="s">
        <v>90</v>
      </c>
      <c r="O62" s="49" t="s">
        <v>103</v>
      </c>
      <c r="P62" s="49" t="s">
        <v>312</v>
      </c>
      <c r="V62" s="46"/>
    </row>
    <row r="63" spans="1:22" x14ac:dyDescent="0.15">
      <c r="D63" s="51" t="s">
        <v>311</v>
      </c>
      <c r="J63" s="49" t="s">
        <v>306</v>
      </c>
      <c r="K63" s="49" t="s">
        <v>315</v>
      </c>
      <c r="M63" s="49" t="s">
        <v>91</v>
      </c>
      <c r="O63" s="49" t="s">
        <v>123</v>
      </c>
      <c r="P63" s="49" t="s">
        <v>110</v>
      </c>
      <c r="Q63" s="49" t="s">
        <v>96</v>
      </c>
      <c r="V63" s="46"/>
    </row>
    <row r="64" spans="1:22" x14ac:dyDescent="0.15">
      <c r="E64" s="49" t="s">
        <v>322</v>
      </c>
      <c r="F64" s="49" t="s">
        <v>264</v>
      </c>
      <c r="J64" s="49" t="s">
        <v>298</v>
      </c>
      <c r="M64" s="49" t="s">
        <v>92</v>
      </c>
      <c r="O64" s="49" t="s">
        <v>124</v>
      </c>
      <c r="P64" s="49" t="s">
        <v>111</v>
      </c>
      <c r="Q64" s="49" t="s">
        <v>268</v>
      </c>
      <c r="V64" s="46"/>
    </row>
    <row r="65" spans="4:22" x14ac:dyDescent="0.15">
      <c r="D65" s="49" t="s">
        <v>270</v>
      </c>
      <c r="E65" s="49" t="s">
        <v>316</v>
      </c>
      <c r="K65" s="52" t="s">
        <v>714</v>
      </c>
      <c r="M65" s="49" t="s">
        <v>326</v>
      </c>
      <c r="O65" s="49" t="s">
        <v>127</v>
      </c>
      <c r="Q65" s="49" t="s">
        <v>243</v>
      </c>
      <c r="V65" s="46"/>
    </row>
    <row r="66" spans="4:22" x14ac:dyDescent="0.15">
      <c r="E66" s="49" t="s">
        <v>310</v>
      </c>
      <c r="F66" s="51" t="s">
        <v>128</v>
      </c>
      <c r="J66" s="49" t="s">
        <v>100</v>
      </c>
      <c r="P66" s="53" t="s">
        <v>259</v>
      </c>
    </row>
    <row r="67" spans="4:22" x14ac:dyDescent="0.15">
      <c r="D67" s="51" t="s">
        <v>308</v>
      </c>
      <c r="E67" s="49" t="s">
        <v>304</v>
      </c>
      <c r="F67" s="49" t="s">
        <v>129</v>
      </c>
      <c r="K67" s="49" t="s">
        <v>262</v>
      </c>
      <c r="M67" s="49" t="s">
        <v>99</v>
      </c>
      <c r="O67" s="49" t="s">
        <v>134</v>
      </c>
      <c r="Q67" s="49" t="s">
        <v>328</v>
      </c>
      <c r="V67" s="46"/>
    </row>
    <row r="68" spans="4:22" x14ac:dyDescent="0.15">
      <c r="E68" s="49" t="s">
        <v>296</v>
      </c>
      <c r="F68" s="49" t="s">
        <v>130</v>
      </c>
      <c r="J68" s="49" t="s">
        <v>288</v>
      </c>
      <c r="V68" s="46"/>
    </row>
    <row r="69" spans="4:22" ht="14.25" x14ac:dyDescent="0.2">
      <c r="D69" s="49" t="s">
        <v>698</v>
      </c>
      <c r="E69" s="49" t="s">
        <v>292</v>
      </c>
      <c r="F69" s="53" t="s">
        <v>248</v>
      </c>
      <c r="J69" s="49" t="s">
        <v>282</v>
      </c>
      <c r="K69" s="49" t="s">
        <v>291</v>
      </c>
      <c r="M69" s="49" t="s">
        <v>88</v>
      </c>
      <c r="O69" s="51" t="s">
        <v>137</v>
      </c>
      <c r="P69"/>
      <c r="V69" s="46"/>
    </row>
    <row r="70" spans="4:22" x14ac:dyDescent="0.15">
      <c r="E70" s="49" t="s">
        <v>285</v>
      </c>
      <c r="J70" s="49" t="s">
        <v>276</v>
      </c>
      <c r="M70" s="49" t="s">
        <v>320</v>
      </c>
      <c r="P70" s="49" t="s">
        <v>290</v>
      </c>
      <c r="V70" s="46"/>
    </row>
    <row r="71" spans="4:22" x14ac:dyDescent="0.15">
      <c r="D71" s="49" t="s">
        <v>286</v>
      </c>
      <c r="E71" s="49" t="s">
        <v>279</v>
      </c>
      <c r="J71" s="49" t="s">
        <v>271</v>
      </c>
      <c r="M71" s="49" t="s">
        <v>349</v>
      </c>
      <c r="O71" s="51" t="s">
        <v>131</v>
      </c>
      <c r="P71" s="49" t="s">
        <v>283</v>
      </c>
      <c r="V71" s="46"/>
    </row>
    <row r="72" spans="4:22" x14ac:dyDescent="0.15">
      <c r="O72" s="46"/>
      <c r="V72" s="46"/>
    </row>
    <row r="73" spans="4:22" x14ac:dyDescent="0.15">
      <c r="D73" s="49" t="s">
        <v>280</v>
      </c>
      <c r="J73" s="49" t="s">
        <v>287</v>
      </c>
      <c r="M73" s="49" t="s">
        <v>245</v>
      </c>
      <c r="P73" s="49" t="s">
        <v>273</v>
      </c>
      <c r="V73" s="46"/>
    </row>
    <row r="74" spans="4:22" x14ac:dyDescent="0.15">
      <c r="M74" s="49" t="s">
        <v>300</v>
      </c>
      <c r="P74" s="49" t="s">
        <v>267</v>
      </c>
      <c r="V74" s="46"/>
    </row>
    <row r="75" spans="4:22" ht="14.25" x14ac:dyDescent="0.2">
      <c r="D75" t="s">
        <v>260</v>
      </c>
      <c r="J75" s="49" t="s">
        <v>281</v>
      </c>
      <c r="M75" s="51" t="s">
        <v>294</v>
      </c>
      <c r="P75" s="49" t="s">
        <v>265</v>
      </c>
      <c r="V75" s="46"/>
    </row>
    <row r="76" spans="4:22" x14ac:dyDescent="0.15">
      <c r="M76" s="49" t="s">
        <v>289</v>
      </c>
      <c r="P76" s="49" t="s">
        <v>261</v>
      </c>
      <c r="V76" s="46"/>
    </row>
    <row r="77" spans="4:22" x14ac:dyDescent="0.15">
      <c r="J77" s="49" t="s">
        <v>249</v>
      </c>
      <c r="O77" s="46"/>
    </row>
    <row r="78" spans="4:22" x14ac:dyDescent="0.15">
      <c r="P78" s="49" t="s">
        <v>112</v>
      </c>
      <c r="V78" s="46"/>
    </row>
    <row r="79" spans="4:22" x14ac:dyDescent="0.15">
      <c r="P79" s="49" t="s">
        <v>113</v>
      </c>
      <c r="V79" s="46"/>
    </row>
    <row r="80" spans="4:22" x14ac:dyDescent="0.15">
      <c r="V80" s="46"/>
    </row>
    <row r="81" spans="1:22" x14ac:dyDescent="0.15">
      <c r="P81" s="49" t="s">
        <v>713</v>
      </c>
      <c r="V81" s="46"/>
    </row>
    <row r="82" spans="1:22" x14ac:dyDescent="0.15">
      <c r="V82" s="46"/>
    </row>
    <row r="94" spans="1:22" x14ac:dyDescent="0.15">
      <c r="A94" s="46" t="s">
        <v>668</v>
      </c>
      <c r="B94" s="46" t="s">
        <v>674</v>
      </c>
      <c r="D94" s="47"/>
      <c r="E94" s="47"/>
      <c r="F94" s="47"/>
      <c r="G94" s="47"/>
      <c r="H94" s="47"/>
      <c r="I94" s="47"/>
      <c r="J94" s="47"/>
      <c r="K94" s="47"/>
      <c r="M94" s="47"/>
      <c r="N94" s="47"/>
      <c r="O94" s="47"/>
      <c r="P94" s="47"/>
      <c r="Q94" s="47"/>
      <c r="S94" s="46" t="s">
        <v>668</v>
      </c>
      <c r="T94" s="46" t="s">
        <v>674</v>
      </c>
    </row>
    <row r="95" spans="1:22" x14ac:dyDescent="0.15">
      <c r="B95" s="46" t="s">
        <v>667</v>
      </c>
      <c r="H95" s="49" t="s">
        <v>701</v>
      </c>
      <c r="M95" s="49" t="s">
        <v>288</v>
      </c>
      <c r="N95" s="49" t="s">
        <v>141</v>
      </c>
      <c r="O95" s="51" t="s">
        <v>308</v>
      </c>
      <c r="P95" s="49" t="s">
        <v>128</v>
      </c>
      <c r="Q95" s="49" t="s">
        <v>249</v>
      </c>
      <c r="T95" s="46" t="s">
        <v>667</v>
      </c>
      <c r="U95" s="46"/>
    </row>
    <row r="96" spans="1:22" x14ac:dyDescent="0.15">
      <c r="M96" s="49" t="s">
        <v>282</v>
      </c>
      <c r="P96" s="49" t="s">
        <v>129</v>
      </c>
      <c r="Q96" s="49" t="s">
        <v>333</v>
      </c>
      <c r="U96" s="46"/>
    </row>
    <row r="97" spans="1:21" x14ac:dyDescent="0.15">
      <c r="M97" s="49" t="s">
        <v>276</v>
      </c>
      <c r="N97" s="49" t="s">
        <v>115</v>
      </c>
      <c r="O97" s="49" t="s">
        <v>119</v>
      </c>
      <c r="P97" s="49" t="s">
        <v>130</v>
      </c>
    </row>
    <row r="98" spans="1:21" x14ac:dyDescent="0.15">
      <c r="M98" s="49" t="s">
        <v>271</v>
      </c>
      <c r="N98" s="49" t="s">
        <v>299</v>
      </c>
      <c r="O98" s="49" t="s">
        <v>287</v>
      </c>
      <c r="P98" s="53" t="s">
        <v>248</v>
      </c>
      <c r="U98" s="46"/>
    </row>
    <row r="99" spans="1:21" x14ac:dyDescent="0.15">
      <c r="O99" s="49" t="s">
        <v>120</v>
      </c>
    </row>
    <row r="100" spans="1:21" x14ac:dyDescent="0.15">
      <c r="M100" s="49" t="s">
        <v>106</v>
      </c>
      <c r="N100" s="51" t="s">
        <v>108</v>
      </c>
      <c r="O100" s="49" t="s">
        <v>121</v>
      </c>
      <c r="P100" s="49" t="s">
        <v>132</v>
      </c>
    </row>
    <row r="101" spans="1:21" x14ac:dyDescent="0.15">
      <c r="O101" s="49" t="s">
        <v>117</v>
      </c>
    </row>
    <row r="102" spans="1:21" x14ac:dyDescent="0.15">
      <c r="N102" s="51" t="s">
        <v>149</v>
      </c>
      <c r="O102" s="49" t="s">
        <v>318</v>
      </c>
      <c r="P102" s="49" t="s">
        <v>264</v>
      </c>
    </row>
    <row r="103" spans="1:21" x14ac:dyDescent="0.15">
      <c r="O103" s="49" t="s">
        <v>118</v>
      </c>
    </row>
    <row r="107" spans="1:21" x14ac:dyDescent="0.15">
      <c r="A107" s="46" t="s">
        <v>665</v>
      </c>
      <c r="B107" s="46" t="s">
        <v>675</v>
      </c>
      <c r="D107" s="47"/>
      <c r="E107" s="47"/>
      <c r="F107" s="47"/>
      <c r="G107" s="47"/>
      <c r="H107" s="47"/>
      <c r="I107" s="47"/>
      <c r="J107" s="47"/>
      <c r="K107" s="47"/>
      <c r="M107" s="47"/>
      <c r="N107" s="47"/>
      <c r="O107" s="47"/>
      <c r="P107" s="47"/>
      <c r="Q107" s="47"/>
      <c r="S107" s="46" t="s">
        <v>665</v>
      </c>
      <c r="T107" s="46" t="s">
        <v>675</v>
      </c>
    </row>
    <row r="108" spans="1:21" x14ac:dyDescent="0.15">
      <c r="B108" s="46" t="s">
        <v>696</v>
      </c>
      <c r="M108" s="49" t="s">
        <v>135</v>
      </c>
      <c r="N108" s="49" t="s">
        <v>150</v>
      </c>
      <c r="O108" s="49" t="s">
        <v>306</v>
      </c>
      <c r="T108" s="46" t="s">
        <v>696</v>
      </c>
    </row>
    <row r="109" spans="1:21" x14ac:dyDescent="0.15">
      <c r="N109" s="49" t="s">
        <v>367</v>
      </c>
      <c r="O109" s="49" t="s">
        <v>298</v>
      </c>
    </row>
    <row r="110" spans="1:21" x14ac:dyDescent="0.15">
      <c r="O110" s="51" t="s">
        <v>311</v>
      </c>
    </row>
    <row r="112" spans="1:21" x14ac:dyDescent="0.15">
      <c r="O112" s="49" t="s">
        <v>325</v>
      </c>
    </row>
    <row r="114" spans="1:21" x14ac:dyDescent="0.15">
      <c r="O114" s="49" t="s">
        <v>142</v>
      </c>
      <c r="U114" s="46"/>
    </row>
    <row r="118" spans="1:21" x14ac:dyDescent="0.15">
      <c r="A118" s="46" t="s">
        <v>668</v>
      </c>
      <c r="B118" s="46" t="s">
        <v>676</v>
      </c>
      <c r="D118" s="47"/>
      <c r="E118" s="47"/>
      <c r="F118" s="47"/>
      <c r="G118" s="47"/>
      <c r="H118" s="47"/>
      <c r="I118" s="47"/>
      <c r="J118" s="47"/>
      <c r="K118" s="47"/>
      <c r="M118" s="47"/>
      <c r="N118" s="47"/>
      <c r="O118" s="47"/>
      <c r="P118" s="47"/>
      <c r="Q118" s="47"/>
      <c r="S118" s="46" t="s">
        <v>668</v>
      </c>
      <c r="T118" s="46" t="s">
        <v>676</v>
      </c>
    </row>
    <row r="119" spans="1:21" x14ac:dyDescent="0.15">
      <c r="B119" s="46" t="s">
        <v>697</v>
      </c>
      <c r="M119" s="49" t="s">
        <v>136</v>
      </c>
      <c r="O119" s="49" t="s">
        <v>281</v>
      </c>
      <c r="P119" s="53" t="s">
        <v>250</v>
      </c>
      <c r="T119" s="46" t="s">
        <v>697</v>
      </c>
    </row>
    <row r="120" spans="1:21" x14ac:dyDescent="0.15">
      <c r="O120" s="49" t="s">
        <v>307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86ED4-4896-4234-A148-B3B97E01CAE8}">
  <sheetPr>
    <tabColor rgb="FF00B0F0"/>
  </sheetPr>
  <dimension ref="B3:AO117"/>
  <sheetViews>
    <sheetView zoomScaleNormal="100" workbookViewId="0">
      <selection activeCell="H22" sqref="H22"/>
    </sheetView>
  </sheetViews>
  <sheetFormatPr defaultRowHeight="14.25" x14ac:dyDescent="0.2"/>
  <cols>
    <col min="2" max="2" width="14.125" bestFit="1" customWidth="1"/>
    <col min="10" max="10" width="2.5" style="29" customWidth="1"/>
    <col min="14" max="14" width="50.625" bestFit="1" customWidth="1"/>
    <col min="18" max="18" width="15" bestFit="1" customWidth="1"/>
    <col min="24" max="24" width="2.5" style="29" customWidth="1"/>
    <col min="27" max="27" width="13" bestFit="1" customWidth="1"/>
    <col min="31" max="31" width="2.5" style="29" customWidth="1"/>
    <col min="41" max="41" width="2.5" style="29" customWidth="1"/>
  </cols>
  <sheetData>
    <row r="3" spans="2:39" x14ac:dyDescent="0.2">
      <c r="B3" s="6" t="s">
        <v>607</v>
      </c>
      <c r="C3">
        <v>114</v>
      </c>
      <c r="F3" s="6" t="s">
        <v>606</v>
      </c>
      <c r="G3">
        <v>11</v>
      </c>
      <c r="L3" s="6" t="s">
        <v>605</v>
      </c>
      <c r="M3" s="6" t="s">
        <v>604</v>
      </c>
      <c r="N3" s="7" t="s">
        <v>603</v>
      </c>
      <c r="O3" s="7" t="s">
        <v>602</v>
      </c>
      <c r="P3" s="7" t="s">
        <v>601</v>
      </c>
      <c r="Q3" s="7" t="s">
        <v>600</v>
      </c>
      <c r="R3" s="7" t="s">
        <v>599</v>
      </c>
      <c r="S3" s="7" t="s">
        <v>598</v>
      </c>
      <c r="U3" t="s">
        <v>597</v>
      </c>
      <c r="V3" t="s">
        <v>108</v>
      </c>
      <c r="Z3" t="s">
        <v>596</v>
      </c>
      <c r="AB3">
        <f>SUM(AB4:AB15)</f>
        <v>144</v>
      </c>
      <c r="AG3" t="s">
        <v>548</v>
      </c>
    </row>
    <row r="4" spans="2:39" x14ac:dyDescent="0.2">
      <c r="B4" s="6" t="s">
        <v>595</v>
      </c>
      <c r="C4">
        <v>19</v>
      </c>
      <c r="F4" s="6" t="s">
        <v>594</v>
      </c>
      <c r="G4">
        <v>13</v>
      </c>
      <c r="L4">
        <v>19</v>
      </c>
      <c r="N4" t="s">
        <v>593</v>
      </c>
      <c r="O4" s="2" t="s">
        <v>380</v>
      </c>
      <c r="Q4" t="s">
        <v>383</v>
      </c>
      <c r="S4" t="s">
        <v>493</v>
      </c>
      <c r="V4" t="s">
        <v>357</v>
      </c>
      <c r="AA4" t="s">
        <v>159</v>
      </c>
      <c r="AB4">
        <v>12</v>
      </c>
    </row>
    <row r="5" spans="2:39" x14ac:dyDescent="0.2">
      <c r="F5" s="6" t="s">
        <v>592</v>
      </c>
      <c r="G5">
        <v>55</v>
      </c>
      <c r="H5" t="s">
        <v>591</v>
      </c>
      <c r="L5">
        <v>29</v>
      </c>
      <c r="N5" t="s">
        <v>123</v>
      </c>
      <c r="O5" s="5" t="s">
        <v>381</v>
      </c>
      <c r="Q5" t="s">
        <v>383</v>
      </c>
      <c r="R5" t="s">
        <v>382</v>
      </c>
      <c r="S5" t="s">
        <v>493</v>
      </c>
      <c r="V5" t="s">
        <v>590</v>
      </c>
      <c r="AA5" t="s">
        <v>524</v>
      </c>
      <c r="AB5">
        <v>12</v>
      </c>
      <c r="AI5">
        <v>9</v>
      </c>
      <c r="AJ5">
        <v>11</v>
      </c>
      <c r="AK5">
        <v>14</v>
      </c>
      <c r="AL5">
        <v>18</v>
      </c>
      <c r="AM5">
        <v>24</v>
      </c>
    </row>
    <row r="6" spans="2:39" x14ac:dyDescent="0.2">
      <c r="B6" s="6" t="s">
        <v>589</v>
      </c>
      <c r="C6">
        <f>G7+G8+G9+55</f>
        <v>347</v>
      </c>
      <c r="D6">
        <f>SUM(C6:C11)</f>
        <v>590</v>
      </c>
      <c r="L6">
        <v>30</v>
      </c>
      <c r="N6" t="s">
        <v>124</v>
      </c>
      <c r="O6" s="5" t="s">
        <v>381</v>
      </c>
      <c r="R6" t="s">
        <v>382</v>
      </c>
      <c r="S6" t="s">
        <v>493</v>
      </c>
      <c r="V6" t="s">
        <v>516</v>
      </c>
      <c r="AA6" t="s">
        <v>151</v>
      </c>
      <c r="AB6">
        <v>12</v>
      </c>
      <c r="AI6" t="s">
        <v>529</v>
      </c>
      <c r="AJ6" t="s">
        <v>528</v>
      </c>
      <c r="AK6" t="s">
        <v>177</v>
      </c>
      <c r="AL6" t="s">
        <v>176</v>
      </c>
      <c r="AM6" t="s">
        <v>527</v>
      </c>
    </row>
    <row r="7" spans="2:39" x14ac:dyDescent="0.2">
      <c r="B7" s="6" t="s">
        <v>588</v>
      </c>
      <c r="C7">
        <v>144</v>
      </c>
      <c r="F7" s="6" t="s">
        <v>587</v>
      </c>
      <c r="G7">
        <v>33</v>
      </c>
      <c r="L7">
        <v>33</v>
      </c>
      <c r="N7" t="s">
        <v>586</v>
      </c>
      <c r="O7" s="2" t="s">
        <v>380</v>
      </c>
      <c r="P7" t="s">
        <v>383</v>
      </c>
      <c r="S7" t="s">
        <v>493</v>
      </c>
      <c r="V7" t="s">
        <v>356</v>
      </c>
      <c r="AA7" t="s">
        <v>152</v>
      </c>
      <c r="AB7">
        <v>12</v>
      </c>
      <c r="AG7" t="s">
        <v>134</v>
      </c>
      <c r="AH7">
        <v>1</v>
      </c>
      <c r="AI7">
        <v>1</v>
      </c>
      <c r="AJ7" s="31">
        <f>AI7</f>
        <v>1</v>
      </c>
      <c r="AK7" s="31">
        <f>AJ7</f>
        <v>1</v>
      </c>
      <c r="AL7" s="31">
        <f>AK7</f>
        <v>1</v>
      </c>
      <c r="AM7" s="31">
        <f>AL7</f>
        <v>1</v>
      </c>
    </row>
    <row r="8" spans="2:39" x14ac:dyDescent="0.2">
      <c r="B8" s="6" t="s">
        <v>489</v>
      </c>
      <c r="C8">
        <v>66</v>
      </c>
      <c r="F8" s="6" t="s">
        <v>585</v>
      </c>
      <c r="G8">
        <v>39</v>
      </c>
      <c r="L8">
        <v>34</v>
      </c>
      <c r="N8" s="28" t="s">
        <v>259</v>
      </c>
      <c r="O8" s="2" t="s">
        <v>380</v>
      </c>
      <c r="Q8" t="s">
        <v>383</v>
      </c>
      <c r="S8" t="s">
        <v>493</v>
      </c>
      <c r="V8" t="s">
        <v>357</v>
      </c>
      <c r="AA8" t="s">
        <v>153</v>
      </c>
      <c r="AB8">
        <v>12</v>
      </c>
      <c r="AG8" t="s">
        <v>135</v>
      </c>
      <c r="AH8">
        <v>1</v>
      </c>
      <c r="AI8">
        <v>0</v>
      </c>
      <c r="AJ8" s="31">
        <f t="shared" ref="AJ8:AK11" si="0">AI8</f>
        <v>0</v>
      </c>
      <c r="AK8" s="31">
        <f t="shared" si="0"/>
        <v>0</v>
      </c>
      <c r="AL8">
        <v>1</v>
      </c>
      <c r="AM8" s="31">
        <f t="shared" ref="AM8:AM15" si="1">AL8</f>
        <v>1</v>
      </c>
    </row>
    <row r="9" spans="2:39" x14ac:dyDescent="0.2">
      <c r="B9" s="6" t="s">
        <v>553</v>
      </c>
      <c r="C9">
        <v>21</v>
      </c>
      <c r="F9" s="6" t="s">
        <v>584</v>
      </c>
      <c r="G9">
        <v>220</v>
      </c>
      <c r="L9">
        <v>43</v>
      </c>
      <c r="N9" t="s">
        <v>583</v>
      </c>
      <c r="O9" s="2" t="s">
        <v>380</v>
      </c>
      <c r="P9" t="s">
        <v>383</v>
      </c>
      <c r="R9" t="s">
        <v>382</v>
      </c>
      <c r="S9" t="s">
        <v>493</v>
      </c>
      <c r="AA9" t="s">
        <v>154</v>
      </c>
      <c r="AB9">
        <v>12</v>
      </c>
      <c r="AG9" t="s">
        <v>136</v>
      </c>
      <c r="AH9">
        <v>1</v>
      </c>
      <c r="AI9">
        <v>0</v>
      </c>
      <c r="AJ9" s="31">
        <f t="shared" si="0"/>
        <v>0</v>
      </c>
      <c r="AK9" s="31">
        <f t="shared" si="0"/>
        <v>0</v>
      </c>
      <c r="AL9">
        <v>1</v>
      </c>
      <c r="AM9" s="31">
        <f t="shared" si="1"/>
        <v>1</v>
      </c>
    </row>
    <row r="10" spans="2:39" x14ac:dyDescent="0.2">
      <c r="B10" s="6" t="s">
        <v>582</v>
      </c>
      <c r="C10">
        <v>7</v>
      </c>
      <c r="L10">
        <v>48</v>
      </c>
      <c r="N10" s="27" t="s">
        <v>131</v>
      </c>
      <c r="O10" s="2" t="s">
        <v>380</v>
      </c>
      <c r="P10" t="s">
        <v>383</v>
      </c>
      <c r="S10" t="s">
        <v>493</v>
      </c>
      <c r="V10" t="s">
        <v>581</v>
      </c>
      <c r="AA10" t="s">
        <v>155</v>
      </c>
      <c r="AB10">
        <v>12</v>
      </c>
      <c r="AG10" t="s">
        <v>137</v>
      </c>
      <c r="AH10">
        <v>1</v>
      </c>
      <c r="AI10">
        <v>1</v>
      </c>
      <c r="AJ10" s="31">
        <f t="shared" si="0"/>
        <v>1</v>
      </c>
      <c r="AK10" s="31">
        <f t="shared" si="0"/>
        <v>1</v>
      </c>
      <c r="AL10" s="31">
        <f>AK10</f>
        <v>1</v>
      </c>
      <c r="AM10" s="31">
        <f t="shared" si="1"/>
        <v>1</v>
      </c>
    </row>
    <row r="11" spans="2:39" x14ac:dyDescent="0.2">
      <c r="B11" s="6" t="s">
        <v>580</v>
      </c>
      <c r="C11">
        <v>5</v>
      </c>
      <c r="F11" s="6" t="s">
        <v>579</v>
      </c>
      <c r="G11" t="s">
        <v>578</v>
      </c>
      <c r="H11">
        <f>189*15</f>
        <v>2835</v>
      </c>
      <c r="L11">
        <v>50</v>
      </c>
      <c r="N11" t="s">
        <v>133</v>
      </c>
      <c r="O11" s="2" t="s">
        <v>380</v>
      </c>
      <c r="P11" t="s">
        <v>383</v>
      </c>
      <c r="R11" t="s">
        <v>382</v>
      </c>
      <c r="S11" t="s">
        <v>493</v>
      </c>
      <c r="V11" t="s">
        <v>577</v>
      </c>
      <c r="AA11" t="s">
        <v>156</v>
      </c>
      <c r="AB11">
        <v>12</v>
      </c>
      <c r="AG11" t="s">
        <v>576</v>
      </c>
      <c r="AH11">
        <v>1</v>
      </c>
      <c r="AI11">
        <v>0</v>
      </c>
      <c r="AJ11" s="31">
        <f t="shared" si="0"/>
        <v>0</v>
      </c>
      <c r="AK11" s="31">
        <f t="shared" si="0"/>
        <v>0</v>
      </c>
      <c r="AL11">
        <v>1</v>
      </c>
      <c r="AM11" s="31">
        <f t="shared" si="1"/>
        <v>1</v>
      </c>
    </row>
    <row r="12" spans="2:39" x14ac:dyDescent="0.2">
      <c r="F12" s="6" t="s">
        <v>575</v>
      </c>
      <c r="G12">
        <f>292+50</f>
        <v>342</v>
      </c>
      <c r="L12">
        <v>53</v>
      </c>
      <c r="N12" t="s">
        <v>134</v>
      </c>
      <c r="O12" s="2" t="s">
        <v>380</v>
      </c>
      <c r="P12" t="s">
        <v>383</v>
      </c>
      <c r="R12" t="s">
        <v>382</v>
      </c>
      <c r="S12" t="s">
        <v>493</v>
      </c>
      <c r="V12" t="s">
        <v>115</v>
      </c>
      <c r="AA12" t="s">
        <v>157</v>
      </c>
      <c r="AB12">
        <v>12</v>
      </c>
      <c r="AG12" t="s">
        <v>574</v>
      </c>
      <c r="AH12">
        <v>5</v>
      </c>
      <c r="AI12">
        <v>1</v>
      </c>
      <c r="AJ12">
        <v>5</v>
      </c>
      <c r="AK12" s="31">
        <f t="shared" ref="AK12:AL14" si="2">AJ12</f>
        <v>5</v>
      </c>
      <c r="AL12" s="31">
        <f t="shared" si="2"/>
        <v>5</v>
      </c>
      <c r="AM12" s="31">
        <f t="shared" si="1"/>
        <v>5</v>
      </c>
    </row>
    <row r="13" spans="2:39" x14ac:dyDescent="0.2">
      <c r="B13" s="6" t="s">
        <v>573</v>
      </c>
      <c r="C13">
        <v>20</v>
      </c>
      <c r="D13">
        <f>SUM(C13:C19)</f>
        <v>134</v>
      </c>
      <c r="L13">
        <v>56</v>
      </c>
      <c r="N13" s="27" t="s">
        <v>137</v>
      </c>
      <c r="O13" s="2" t="s">
        <v>380</v>
      </c>
      <c r="P13" t="s">
        <v>383</v>
      </c>
      <c r="S13" t="s">
        <v>493</v>
      </c>
      <c r="V13" t="s">
        <v>116</v>
      </c>
      <c r="AA13" t="s">
        <v>158</v>
      </c>
      <c r="AB13">
        <v>12</v>
      </c>
      <c r="AG13" t="s">
        <v>572</v>
      </c>
      <c r="AH13">
        <v>3</v>
      </c>
      <c r="AI13">
        <v>1</v>
      </c>
      <c r="AJ13">
        <v>3</v>
      </c>
      <c r="AK13" s="31">
        <f t="shared" si="2"/>
        <v>3</v>
      </c>
      <c r="AL13" s="31">
        <f t="shared" si="2"/>
        <v>3</v>
      </c>
      <c r="AM13" s="31">
        <f t="shared" si="1"/>
        <v>3</v>
      </c>
    </row>
    <row r="14" spans="2:39" x14ac:dyDescent="0.2">
      <c r="B14" s="6" t="s">
        <v>571</v>
      </c>
      <c r="C14">
        <v>55</v>
      </c>
      <c r="F14" s="6" t="s">
        <v>570</v>
      </c>
      <c r="G14">
        <v>55</v>
      </c>
      <c r="L14">
        <v>57</v>
      </c>
      <c r="N14" s="27" t="s">
        <v>140</v>
      </c>
      <c r="O14" s="2" t="s">
        <v>380</v>
      </c>
      <c r="P14" t="s">
        <v>383</v>
      </c>
      <c r="S14" t="s">
        <v>493</v>
      </c>
      <c r="AA14" t="s">
        <v>569</v>
      </c>
      <c r="AB14">
        <v>12</v>
      </c>
      <c r="AG14" t="s">
        <v>568</v>
      </c>
      <c r="AH14">
        <v>1</v>
      </c>
      <c r="AI14">
        <v>0</v>
      </c>
      <c r="AJ14">
        <v>1</v>
      </c>
      <c r="AK14" s="31">
        <f t="shared" si="2"/>
        <v>1</v>
      </c>
      <c r="AL14" s="31">
        <f t="shared" si="2"/>
        <v>1</v>
      </c>
      <c r="AM14" s="31">
        <f t="shared" si="1"/>
        <v>1</v>
      </c>
    </row>
    <row r="15" spans="2:39" x14ac:dyDescent="0.2">
      <c r="B15" s="6" t="s">
        <v>567</v>
      </c>
      <c r="C15">
        <v>20</v>
      </c>
      <c r="F15" s="6" t="s">
        <v>566</v>
      </c>
      <c r="G15" t="s">
        <v>565</v>
      </c>
      <c r="H15">
        <f>55*10</f>
        <v>550</v>
      </c>
      <c r="L15">
        <v>58</v>
      </c>
      <c r="N15" s="27" t="s">
        <v>108</v>
      </c>
      <c r="O15" s="2" t="s">
        <v>380</v>
      </c>
      <c r="P15" t="s">
        <v>383</v>
      </c>
      <c r="S15" t="s">
        <v>493</v>
      </c>
      <c r="V15" t="s">
        <v>106</v>
      </c>
      <c r="AA15" t="s">
        <v>564</v>
      </c>
      <c r="AB15">
        <v>12</v>
      </c>
      <c r="AG15" t="s">
        <v>108</v>
      </c>
      <c r="AH15">
        <v>8</v>
      </c>
      <c r="AI15">
        <v>1</v>
      </c>
      <c r="AJ15">
        <v>3</v>
      </c>
      <c r="AK15">
        <v>5</v>
      </c>
      <c r="AL15">
        <v>8</v>
      </c>
      <c r="AM15" s="31">
        <f t="shared" si="1"/>
        <v>8</v>
      </c>
    </row>
    <row r="16" spans="2:39" x14ac:dyDescent="0.2">
      <c r="B16" s="6" t="s">
        <v>563</v>
      </c>
      <c r="C16">
        <v>2</v>
      </c>
      <c r="F16" s="6" t="s">
        <v>562</v>
      </c>
      <c r="G16" t="s">
        <v>561</v>
      </c>
      <c r="H16">
        <f>55*2</f>
        <v>110</v>
      </c>
      <c r="L16">
        <v>59</v>
      </c>
      <c r="N16" s="27" t="s">
        <v>149</v>
      </c>
      <c r="O16" s="30" t="s">
        <v>379</v>
      </c>
      <c r="P16" t="s">
        <v>383</v>
      </c>
      <c r="S16" t="s">
        <v>493</v>
      </c>
      <c r="AG16" t="s">
        <v>516</v>
      </c>
      <c r="AH16">
        <v>30</v>
      </c>
      <c r="AI16">
        <v>5</v>
      </c>
      <c r="AJ16">
        <v>10</v>
      </c>
      <c r="AK16">
        <v>15</v>
      </c>
      <c r="AL16">
        <v>20</v>
      </c>
      <c r="AM16">
        <v>30</v>
      </c>
    </row>
    <row r="17" spans="2:39" x14ac:dyDescent="0.2">
      <c r="B17" s="6" t="s">
        <v>560</v>
      </c>
      <c r="C17">
        <v>1</v>
      </c>
      <c r="L17">
        <v>62</v>
      </c>
      <c r="N17" t="s">
        <v>112</v>
      </c>
      <c r="O17" s="2" t="s">
        <v>380</v>
      </c>
      <c r="S17" t="s">
        <v>493</v>
      </c>
      <c r="V17" t="s">
        <v>559</v>
      </c>
      <c r="AG17" t="s">
        <v>558</v>
      </c>
      <c r="AH17">
        <v>10</v>
      </c>
      <c r="AI17">
        <v>3</v>
      </c>
      <c r="AJ17">
        <v>4</v>
      </c>
      <c r="AK17">
        <v>5</v>
      </c>
      <c r="AL17">
        <v>8</v>
      </c>
      <c r="AM17">
        <v>10</v>
      </c>
    </row>
    <row r="18" spans="2:39" x14ac:dyDescent="0.2">
      <c r="B18" s="6" t="s">
        <v>557</v>
      </c>
      <c r="C18">
        <v>13</v>
      </c>
      <c r="F18" s="6" t="s">
        <v>556</v>
      </c>
      <c r="G18">
        <v>24</v>
      </c>
      <c r="L18">
        <v>63</v>
      </c>
      <c r="N18" t="s">
        <v>113</v>
      </c>
      <c r="O18" s="2" t="s">
        <v>380</v>
      </c>
      <c r="P18" t="s">
        <v>383</v>
      </c>
      <c r="S18" t="s">
        <v>493</v>
      </c>
      <c r="V18" t="s">
        <v>555</v>
      </c>
      <c r="AH18">
        <f t="shared" ref="AH18:AM18" si="3">SUM(AH7:AH17)</f>
        <v>62</v>
      </c>
      <c r="AI18">
        <f t="shared" si="3"/>
        <v>13</v>
      </c>
      <c r="AJ18">
        <f t="shared" si="3"/>
        <v>28</v>
      </c>
      <c r="AK18">
        <f t="shared" si="3"/>
        <v>36</v>
      </c>
      <c r="AL18">
        <f t="shared" si="3"/>
        <v>50</v>
      </c>
      <c r="AM18">
        <f t="shared" si="3"/>
        <v>62</v>
      </c>
    </row>
    <row r="19" spans="2:39" x14ac:dyDescent="0.2">
      <c r="B19" s="6" t="s">
        <v>554</v>
      </c>
      <c r="C19">
        <v>23</v>
      </c>
      <c r="L19">
        <v>71</v>
      </c>
      <c r="N19" t="s">
        <v>290</v>
      </c>
      <c r="O19" s="30" t="s">
        <v>379</v>
      </c>
      <c r="S19" t="s">
        <v>493</v>
      </c>
      <c r="V19" t="s">
        <v>288</v>
      </c>
      <c r="Z19" t="s">
        <v>553</v>
      </c>
      <c r="AA19" t="s">
        <v>552</v>
      </c>
      <c r="AB19" t="s">
        <v>551</v>
      </c>
    </row>
    <row r="20" spans="2:39" x14ac:dyDescent="0.2">
      <c r="L20">
        <v>72</v>
      </c>
      <c r="N20" t="s">
        <v>283</v>
      </c>
      <c r="O20" s="30" t="s">
        <v>379</v>
      </c>
      <c r="S20" t="s">
        <v>493</v>
      </c>
      <c r="V20" t="s">
        <v>282</v>
      </c>
      <c r="AA20" t="s">
        <v>550</v>
      </c>
      <c r="AB20" t="s">
        <v>549</v>
      </c>
      <c r="AI20">
        <f>AI18/AI5</f>
        <v>1.4444444444444444</v>
      </c>
      <c r="AJ20">
        <f>AJ18/AJ5</f>
        <v>2.5454545454545454</v>
      </c>
      <c r="AK20">
        <f>AK18/AK5</f>
        <v>2.5714285714285716</v>
      </c>
      <c r="AL20">
        <f>AL18/AL5</f>
        <v>2.7777777777777777</v>
      </c>
      <c r="AM20">
        <f>AM18/AM5</f>
        <v>2.5833333333333335</v>
      </c>
    </row>
    <row r="21" spans="2:39" x14ac:dyDescent="0.2">
      <c r="B21" s="6" t="s">
        <v>548</v>
      </c>
      <c r="C21">
        <v>62</v>
      </c>
      <c r="L21">
        <v>73</v>
      </c>
      <c r="N21" t="s">
        <v>273</v>
      </c>
      <c r="O21" s="30" t="s">
        <v>379</v>
      </c>
      <c r="S21" t="s">
        <v>493</v>
      </c>
      <c r="V21" t="s">
        <v>276</v>
      </c>
      <c r="AA21" t="s">
        <v>488</v>
      </c>
      <c r="AB21" t="s">
        <v>547</v>
      </c>
    </row>
    <row r="22" spans="2:39" x14ac:dyDescent="0.2">
      <c r="L22">
        <v>74</v>
      </c>
      <c r="N22" t="s">
        <v>267</v>
      </c>
      <c r="O22" s="30" t="s">
        <v>379</v>
      </c>
      <c r="S22" t="s">
        <v>493</v>
      </c>
      <c r="V22" t="s">
        <v>271</v>
      </c>
      <c r="AA22" t="s">
        <v>546</v>
      </c>
      <c r="AB22" t="s">
        <v>545</v>
      </c>
      <c r="AI22">
        <f>AI20/AL20</f>
        <v>0.52</v>
      </c>
    </row>
    <row r="23" spans="2:39" x14ac:dyDescent="0.2">
      <c r="B23" s="6" t="s">
        <v>544</v>
      </c>
      <c r="C23">
        <v>2</v>
      </c>
      <c r="L23">
        <v>75</v>
      </c>
      <c r="N23" t="s">
        <v>265</v>
      </c>
      <c r="O23" s="2" t="s">
        <v>380</v>
      </c>
      <c r="R23" t="s">
        <v>382</v>
      </c>
      <c r="S23" t="s">
        <v>493</v>
      </c>
      <c r="V23" t="s">
        <v>120</v>
      </c>
      <c r="AA23" t="s">
        <v>543</v>
      </c>
      <c r="AB23" t="s">
        <v>542</v>
      </c>
    </row>
    <row r="24" spans="2:39" x14ac:dyDescent="0.2">
      <c r="B24" s="6" t="s">
        <v>541</v>
      </c>
      <c r="C24" t="s">
        <v>540</v>
      </c>
      <c r="L24">
        <v>76</v>
      </c>
      <c r="N24" t="s">
        <v>261</v>
      </c>
      <c r="O24" s="3" t="s">
        <v>413</v>
      </c>
      <c r="S24" t="s">
        <v>493</v>
      </c>
      <c r="V24" t="s">
        <v>398</v>
      </c>
      <c r="AA24" t="s">
        <v>539</v>
      </c>
      <c r="AB24" t="s">
        <v>538</v>
      </c>
    </row>
    <row r="25" spans="2:39" x14ac:dyDescent="0.2">
      <c r="L25">
        <v>77</v>
      </c>
      <c r="N25" s="28" t="s">
        <v>143</v>
      </c>
      <c r="O25" s="2" t="s">
        <v>380</v>
      </c>
      <c r="S25" t="s">
        <v>493</v>
      </c>
      <c r="AA25" t="s">
        <v>537</v>
      </c>
      <c r="AB25" t="s">
        <v>536</v>
      </c>
      <c r="AG25" t="s">
        <v>147</v>
      </c>
    </row>
    <row r="26" spans="2:39" x14ac:dyDescent="0.2">
      <c r="L26">
        <v>78</v>
      </c>
      <c r="N26" s="27" t="s">
        <v>257</v>
      </c>
      <c r="O26" s="2" t="s">
        <v>380</v>
      </c>
      <c r="Q26" t="s">
        <v>383</v>
      </c>
      <c r="R26" t="s">
        <v>382</v>
      </c>
      <c r="S26" t="s">
        <v>493</v>
      </c>
      <c r="AA26" t="s">
        <v>535</v>
      </c>
      <c r="AB26" t="s">
        <v>534</v>
      </c>
    </row>
    <row r="27" spans="2:39" x14ac:dyDescent="0.2">
      <c r="L27">
        <v>79</v>
      </c>
      <c r="N27" s="28" t="s">
        <v>145</v>
      </c>
      <c r="O27" s="2" t="s">
        <v>380</v>
      </c>
      <c r="S27" t="s">
        <v>493</v>
      </c>
      <c r="AA27" t="s">
        <v>533</v>
      </c>
      <c r="AB27" t="s">
        <v>532</v>
      </c>
      <c r="AH27">
        <v>9</v>
      </c>
      <c r="AI27">
        <v>11</v>
      </c>
      <c r="AJ27">
        <v>14</v>
      </c>
      <c r="AK27">
        <v>18</v>
      </c>
      <c r="AL27">
        <v>24</v>
      </c>
    </row>
    <row r="28" spans="2:39" x14ac:dyDescent="0.2">
      <c r="L28">
        <v>80</v>
      </c>
      <c r="N28" s="28" t="s">
        <v>144</v>
      </c>
      <c r="O28" s="2" t="s">
        <v>380</v>
      </c>
      <c r="S28" t="s">
        <v>493</v>
      </c>
      <c r="AA28" t="s">
        <v>531</v>
      </c>
      <c r="AB28" t="s">
        <v>530</v>
      </c>
      <c r="AH28" t="s">
        <v>529</v>
      </c>
      <c r="AI28" t="s">
        <v>528</v>
      </c>
      <c r="AJ28" t="s">
        <v>177</v>
      </c>
      <c r="AK28" t="s">
        <v>176</v>
      </c>
      <c r="AL28" t="s">
        <v>527</v>
      </c>
    </row>
    <row r="29" spans="2:39" x14ac:dyDescent="0.2">
      <c r="L29">
        <v>81</v>
      </c>
      <c r="N29" s="28" t="s">
        <v>253</v>
      </c>
      <c r="O29" s="2" t="s">
        <v>380</v>
      </c>
      <c r="S29" t="s">
        <v>493</v>
      </c>
      <c r="AA29" t="s">
        <v>526</v>
      </c>
      <c r="AB29" t="s">
        <v>525</v>
      </c>
      <c r="AG29" t="s">
        <v>524</v>
      </c>
      <c r="AH29">
        <v>11</v>
      </c>
      <c r="AI29">
        <f t="shared" ref="AI29:AL30" si="4">AH29</f>
        <v>11</v>
      </c>
      <c r="AJ29">
        <f t="shared" si="4"/>
        <v>11</v>
      </c>
      <c r="AK29">
        <f t="shared" si="4"/>
        <v>11</v>
      </c>
      <c r="AL29">
        <f t="shared" si="4"/>
        <v>11</v>
      </c>
    </row>
    <row r="30" spans="2:39" x14ac:dyDescent="0.2">
      <c r="L30">
        <v>82</v>
      </c>
      <c r="N30" s="28" t="s">
        <v>251</v>
      </c>
      <c r="O30" s="2" t="s">
        <v>380</v>
      </c>
      <c r="S30" t="s">
        <v>493</v>
      </c>
      <c r="AA30" t="s">
        <v>523</v>
      </c>
      <c r="AB30" t="s">
        <v>522</v>
      </c>
      <c r="AG30" t="s">
        <v>151</v>
      </c>
      <c r="AH30">
        <v>13</v>
      </c>
      <c r="AI30">
        <f t="shared" si="4"/>
        <v>13</v>
      </c>
      <c r="AJ30">
        <f t="shared" si="4"/>
        <v>13</v>
      </c>
      <c r="AK30">
        <f t="shared" si="4"/>
        <v>13</v>
      </c>
      <c r="AL30">
        <f t="shared" si="4"/>
        <v>13</v>
      </c>
    </row>
    <row r="31" spans="2:39" x14ac:dyDescent="0.2">
      <c r="L31">
        <v>83</v>
      </c>
      <c r="N31" s="28" t="s">
        <v>250</v>
      </c>
      <c r="O31" s="2" t="s">
        <v>380</v>
      </c>
      <c r="S31" t="s">
        <v>493</v>
      </c>
      <c r="AA31" t="s">
        <v>521</v>
      </c>
      <c r="AB31" t="s">
        <v>520</v>
      </c>
      <c r="AG31" t="s">
        <v>153</v>
      </c>
      <c r="AH31">
        <f>SUM(AH32:AH37)</f>
        <v>22</v>
      </c>
      <c r="AI31">
        <f>SUM(AI32:AI37)</f>
        <v>29</v>
      </c>
      <c r="AJ31">
        <f>SUM(AJ32:AJ37)</f>
        <v>39</v>
      </c>
      <c r="AK31">
        <f>SUM(AK32:AK37)</f>
        <v>43</v>
      </c>
      <c r="AL31">
        <f>SUM(AL32:AL37)</f>
        <v>55</v>
      </c>
    </row>
    <row r="32" spans="2:39" x14ac:dyDescent="0.2">
      <c r="L32">
        <v>84</v>
      </c>
      <c r="N32" s="28" t="s">
        <v>146</v>
      </c>
      <c r="O32" s="2" t="s">
        <v>380</v>
      </c>
      <c r="S32" t="s">
        <v>493</v>
      </c>
      <c r="AA32" t="s">
        <v>519</v>
      </c>
      <c r="AB32" t="s">
        <v>518</v>
      </c>
      <c r="AG32" t="s">
        <v>517</v>
      </c>
      <c r="AH32">
        <v>5</v>
      </c>
      <c r="AI32">
        <v>7</v>
      </c>
      <c r="AJ32">
        <v>9</v>
      </c>
      <c r="AK32">
        <f>AJ32</f>
        <v>9</v>
      </c>
      <c r="AL32">
        <v>12</v>
      </c>
    </row>
    <row r="33" spans="12:38" x14ac:dyDescent="0.2">
      <c r="L33">
        <v>85</v>
      </c>
      <c r="M33" t="s">
        <v>516</v>
      </c>
      <c r="N33" t="s">
        <v>245</v>
      </c>
      <c r="O33" s="5" t="s">
        <v>381</v>
      </c>
      <c r="Q33" t="s">
        <v>383</v>
      </c>
      <c r="S33" t="s">
        <v>493</v>
      </c>
      <c r="AA33" t="s">
        <v>515</v>
      </c>
      <c r="AB33" t="s">
        <v>514</v>
      </c>
      <c r="AG33" t="s">
        <v>513</v>
      </c>
      <c r="AH33">
        <v>5</v>
      </c>
      <c r="AI33">
        <v>6</v>
      </c>
      <c r="AJ33">
        <v>8</v>
      </c>
      <c r="AK33">
        <f>AJ33</f>
        <v>8</v>
      </c>
      <c r="AL33">
        <v>11</v>
      </c>
    </row>
    <row r="34" spans="12:38" x14ac:dyDescent="0.2">
      <c r="L34">
        <v>88</v>
      </c>
      <c r="N34" t="s">
        <v>300</v>
      </c>
      <c r="O34" s="2" t="s">
        <v>380</v>
      </c>
      <c r="Q34" t="s">
        <v>383</v>
      </c>
      <c r="S34" t="s">
        <v>493</v>
      </c>
      <c r="AA34" t="s">
        <v>512</v>
      </c>
      <c r="AB34" t="s">
        <v>511</v>
      </c>
      <c r="AG34" t="s">
        <v>510</v>
      </c>
      <c r="AH34">
        <v>5</v>
      </c>
      <c r="AI34">
        <v>6</v>
      </c>
      <c r="AJ34">
        <v>8</v>
      </c>
      <c r="AK34">
        <f>AJ34</f>
        <v>8</v>
      </c>
      <c r="AL34">
        <v>11</v>
      </c>
    </row>
    <row r="35" spans="12:38" x14ac:dyDescent="0.2">
      <c r="L35">
        <v>89</v>
      </c>
      <c r="M35" t="s">
        <v>509</v>
      </c>
      <c r="N35" t="s">
        <v>288</v>
      </c>
      <c r="O35" s="5" t="s">
        <v>381</v>
      </c>
      <c r="S35" t="s">
        <v>493</v>
      </c>
      <c r="AA35" t="s">
        <v>508</v>
      </c>
      <c r="AB35" t="s">
        <v>507</v>
      </c>
      <c r="AG35" t="s">
        <v>506</v>
      </c>
      <c r="AH35">
        <v>5</v>
      </c>
      <c r="AI35">
        <v>6</v>
      </c>
      <c r="AJ35">
        <v>8</v>
      </c>
      <c r="AK35">
        <f>AJ35</f>
        <v>8</v>
      </c>
      <c r="AL35">
        <v>11</v>
      </c>
    </row>
    <row r="36" spans="12:38" x14ac:dyDescent="0.2">
      <c r="L36">
        <v>90</v>
      </c>
      <c r="N36" t="s">
        <v>282</v>
      </c>
      <c r="O36" s="5" t="s">
        <v>381</v>
      </c>
      <c r="R36" t="s">
        <v>382</v>
      </c>
      <c r="S36" t="s">
        <v>493</v>
      </c>
      <c r="AA36" t="s">
        <v>505</v>
      </c>
      <c r="AB36" t="s">
        <v>504</v>
      </c>
      <c r="AG36" t="s">
        <v>503</v>
      </c>
      <c r="AH36">
        <v>1</v>
      </c>
      <c r="AI36">
        <v>2</v>
      </c>
      <c r="AJ36">
        <v>3</v>
      </c>
      <c r="AK36">
        <v>5</v>
      </c>
      <c r="AL36">
        <v>5</v>
      </c>
    </row>
    <row r="37" spans="12:38" x14ac:dyDescent="0.2">
      <c r="L37">
        <v>91</v>
      </c>
      <c r="N37" t="s">
        <v>276</v>
      </c>
      <c r="O37" s="5" t="s">
        <v>381</v>
      </c>
      <c r="S37" t="s">
        <v>493</v>
      </c>
      <c r="AA37" t="s">
        <v>502</v>
      </c>
      <c r="AB37" t="s">
        <v>501</v>
      </c>
      <c r="AG37" t="s">
        <v>500</v>
      </c>
      <c r="AH37">
        <v>1</v>
      </c>
      <c r="AI37">
        <v>2</v>
      </c>
      <c r="AJ37">
        <v>3</v>
      </c>
      <c r="AK37">
        <v>5</v>
      </c>
      <c r="AL37">
        <f>AK37</f>
        <v>5</v>
      </c>
    </row>
    <row r="38" spans="12:38" x14ac:dyDescent="0.2">
      <c r="L38">
        <v>92</v>
      </c>
      <c r="N38" t="s">
        <v>271</v>
      </c>
      <c r="O38" s="5" t="s">
        <v>381</v>
      </c>
      <c r="S38" t="s">
        <v>493</v>
      </c>
      <c r="AA38" t="s">
        <v>499</v>
      </c>
      <c r="AB38" t="s">
        <v>498</v>
      </c>
      <c r="AI38">
        <v>7</v>
      </c>
      <c r="AJ38">
        <v>10</v>
      </c>
      <c r="AK38">
        <v>4</v>
      </c>
      <c r="AL38">
        <v>12</v>
      </c>
    </row>
    <row r="39" spans="12:38" x14ac:dyDescent="0.2">
      <c r="L39">
        <v>98</v>
      </c>
      <c r="N39" t="s">
        <v>324</v>
      </c>
      <c r="O39" s="5" t="s">
        <v>381</v>
      </c>
      <c r="P39" t="s">
        <v>383</v>
      </c>
      <c r="R39" t="s">
        <v>382</v>
      </c>
      <c r="S39" t="s">
        <v>493</v>
      </c>
      <c r="AA39" t="s">
        <v>497</v>
      </c>
      <c r="AB39" t="s">
        <v>496</v>
      </c>
    </row>
    <row r="40" spans="12:38" x14ac:dyDescent="0.2">
      <c r="L40">
        <v>103</v>
      </c>
      <c r="M40" t="s">
        <v>495</v>
      </c>
      <c r="N40" s="27" t="s">
        <v>308</v>
      </c>
      <c r="O40" s="3" t="s">
        <v>413</v>
      </c>
      <c r="S40" t="s">
        <v>493</v>
      </c>
      <c r="AB40" t="s">
        <v>494</v>
      </c>
    </row>
    <row r="41" spans="12:38" x14ac:dyDescent="0.2">
      <c r="L41">
        <v>110</v>
      </c>
      <c r="N41" t="s">
        <v>325</v>
      </c>
      <c r="O41" s="30" t="s">
        <v>379</v>
      </c>
      <c r="S41" t="s">
        <v>493</v>
      </c>
    </row>
    <row r="42" spans="12:38" x14ac:dyDescent="0.2">
      <c r="L42">
        <v>1</v>
      </c>
      <c r="M42" t="s">
        <v>492</v>
      </c>
      <c r="N42" t="s">
        <v>491</v>
      </c>
      <c r="O42" s="2" t="s">
        <v>380</v>
      </c>
      <c r="S42" t="s">
        <v>403</v>
      </c>
    </row>
    <row r="43" spans="12:38" x14ac:dyDescent="0.2">
      <c r="L43">
        <v>2</v>
      </c>
      <c r="N43" t="s">
        <v>490</v>
      </c>
      <c r="O43" s="2" t="s">
        <v>380</v>
      </c>
      <c r="S43" t="s">
        <v>403</v>
      </c>
    </row>
    <row r="44" spans="12:38" x14ac:dyDescent="0.2">
      <c r="L44">
        <v>3</v>
      </c>
      <c r="N44" t="s">
        <v>88</v>
      </c>
      <c r="O44" s="2" t="s">
        <v>380</v>
      </c>
      <c r="S44" t="s">
        <v>403</v>
      </c>
      <c r="Z44" t="s">
        <v>489</v>
      </c>
      <c r="AA44" t="s">
        <v>488</v>
      </c>
      <c r="AB44" t="s">
        <v>487</v>
      </c>
    </row>
    <row r="45" spans="12:38" x14ac:dyDescent="0.2">
      <c r="L45">
        <v>4</v>
      </c>
      <c r="N45" t="s">
        <v>486</v>
      </c>
      <c r="O45" s="30" t="s">
        <v>379</v>
      </c>
      <c r="S45" t="s">
        <v>403</v>
      </c>
      <c r="AA45" t="s">
        <v>485</v>
      </c>
      <c r="AB45" t="s">
        <v>484</v>
      </c>
    </row>
    <row r="46" spans="12:38" x14ac:dyDescent="0.2">
      <c r="L46">
        <v>5</v>
      </c>
      <c r="N46" t="s">
        <v>483</v>
      </c>
      <c r="O46" s="30" t="s">
        <v>379</v>
      </c>
      <c r="S46" t="s">
        <v>403</v>
      </c>
      <c r="AA46" t="s">
        <v>482</v>
      </c>
      <c r="AB46" t="s">
        <v>481</v>
      </c>
    </row>
    <row r="47" spans="12:38" x14ac:dyDescent="0.2">
      <c r="L47">
        <v>6</v>
      </c>
      <c r="N47" t="s">
        <v>480</v>
      </c>
      <c r="O47" s="30" t="s">
        <v>379</v>
      </c>
      <c r="S47" t="s">
        <v>403</v>
      </c>
      <c r="AA47" t="s">
        <v>479</v>
      </c>
      <c r="AB47" t="s">
        <v>478</v>
      </c>
    </row>
    <row r="48" spans="12:38" x14ac:dyDescent="0.2">
      <c r="L48">
        <v>7</v>
      </c>
      <c r="N48" t="s">
        <v>477</v>
      </c>
      <c r="O48" s="2" t="s">
        <v>380</v>
      </c>
      <c r="S48" t="s">
        <v>403</v>
      </c>
      <c r="AA48" t="s">
        <v>476</v>
      </c>
      <c r="AB48" t="s">
        <v>475</v>
      </c>
    </row>
    <row r="49" spans="12:28" x14ac:dyDescent="0.2">
      <c r="L49">
        <v>8</v>
      </c>
      <c r="N49" t="s">
        <v>90</v>
      </c>
      <c r="O49" s="2" t="s">
        <v>380</v>
      </c>
      <c r="S49" t="s">
        <v>403</v>
      </c>
      <c r="AA49" t="s">
        <v>474</v>
      </c>
      <c r="AB49" t="s">
        <v>473</v>
      </c>
    </row>
    <row r="50" spans="12:28" x14ac:dyDescent="0.2">
      <c r="L50">
        <v>9</v>
      </c>
      <c r="M50" t="s">
        <v>472</v>
      </c>
      <c r="N50" t="s">
        <v>89</v>
      </c>
      <c r="O50" s="2" t="s">
        <v>380</v>
      </c>
      <c r="S50" t="s">
        <v>403</v>
      </c>
      <c r="AA50" t="s">
        <v>471</v>
      </c>
      <c r="AB50" t="s">
        <v>470</v>
      </c>
    </row>
    <row r="51" spans="12:28" x14ac:dyDescent="0.2">
      <c r="L51">
        <v>10</v>
      </c>
      <c r="N51" t="s">
        <v>90</v>
      </c>
      <c r="O51" s="2" t="s">
        <v>380</v>
      </c>
      <c r="S51" t="s">
        <v>403</v>
      </c>
      <c r="AA51" t="s">
        <v>469</v>
      </c>
      <c r="AB51" t="s">
        <v>468</v>
      </c>
    </row>
    <row r="52" spans="12:28" x14ac:dyDescent="0.2">
      <c r="L52">
        <v>11</v>
      </c>
      <c r="N52" t="s">
        <v>91</v>
      </c>
      <c r="O52" s="2" t="s">
        <v>380</v>
      </c>
      <c r="S52" t="s">
        <v>403</v>
      </c>
      <c r="AA52" t="s">
        <v>467</v>
      </c>
      <c r="AB52" t="s">
        <v>466</v>
      </c>
    </row>
    <row r="53" spans="12:28" x14ac:dyDescent="0.2">
      <c r="L53">
        <v>12</v>
      </c>
      <c r="N53" t="s">
        <v>92</v>
      </c>
      <c r="O53" s="3" t="s">
        <v>413</v>
      </c>
      <c r="S53" t="s">
        <v>403</v>
      </c>
      <c r="AA53" t="s">
        <v>465</v>
      </c>
      <c r="AB53" t="s">
        <v>464</v>
      </c>
    </row>
    <row r="54" spans="12:28" x14ac:dyDescent="0.2">
      <c r="L54">
        <v>13</v>
      </c>
      <c r="N54" t="s">
        <v>326</v>
      </c>
      <c r="O54" s="3" t="s">
        <v>413</v>
      </c>
      <c r="S54" t="s">
        <v>403</v>
      </c>
      <c r="AA54" t="s">
        <v>463</v>
      </c>
      <c r="AB54" t="s">
        <v>462</v>
      </c>
    </row>
    <row r="55" spans="12:28" x14ac:dyDescent="0.2">
      <c r="L55">
        <v>14</v>
      </c>
      <c r="M55" t="s">
        <v>101</v>
      </c>
      <c r="N55" t="s">
        <v>102</v>
      </c>
      <c r="O55" s="2" t="s">
        <v>380</v>
      </c>
      <c r="S55" t="s">
        <v>403</v>
      </c>
      <c r="AA55" t="s">
        <v>461</v>
      </c>
      <c r="AB55" t="s">
        <v>460</v>
      </c>
    </row>
    <row r="56" spans="12:28" x14ac:dyDescent="0.2">
      <c r="L56">
        <v>15</v>
      </c>
      <c r="N56" t="s">
        <v>459</v>
      </c>
      <c r="O56" s="3" t="s">
        <v>413</v>
      </c>
      <c r="S56" t="s">
        <v>403</v>
      </c>
      <c r="AA56" t="s">
        <v>458</v>
      </c>
      <c r="AB56" t="s">
        <v>457</v>
      </c>
    </row>
    <row r="57" spans="12:28" x14ac:dyDescent="0.2">
      <c r="L57">
        <v>16</v>
      </c>
      <c r="N57" t="s">
        <v>456</v>
      </c>
      <c r="O57" s="3" t="s">
        <v>413</v>
      </c>
      <c r="S57" t="s">
        <v>403</v>
      </c>
      <c r="AA57" t="s">
        <v>455</v>
      </c>
      <c r="AB57" t="s">
        <v>454</v>
      </c>
    </row>
    <row r="58" spans="12:28" x14ac:dyDescent="0.2">
      <c r="L58">
        <v>17</v>
      </c>
      <c r="N58" t="s">
        <v>453</v>
      </c>
      <c r="O58" s="2" t="s">
        <v>380</v>
      </c>
      <c r="S58" t="s">
        <v>403</v>
      </c>
      <c r="AA58" t="s">
        <v>452</v>
      </c>
      <c r="AB58" t="s">
        <v>451</v>
      </c>
    </row>
    <row r="59" spans="12:28" x14ac:dyDescent="0.2">
      <c r="L59">
        <v>18</v>
      </c>
      <c r="N59" t="s">
        <v>450</v>
      </c>
      <c r="O59" s="30" t="s">
        <v>379</v>
      </c>
      <c r="S59" t="s">
        <v>403</v>
      </c>
      <c r="AA59" t="s">
        <v>449</v>
      </c>
      <c r="AB59" t="s">
        <v>448</v>
      </c>
    </row>
    <row r="60" spans="12:28" x14ac:dyDescent="0.2">
      <c r="L60">
        <v>20</v>
      </c>
      <c r="M60" t="s">
        <v>350</v>
      </c>
      <c r="N60" s="27" t="s">
        <v>350</v>
      </c>
      <c r="O60" s="2" t="s">
        <v>380</v>
      </c>
      <c r="R60" t="s">
        <v>382</v>
      </c>
      <c r="S60" t="s">
        <v>403</v>
      </c>
      <c r="AA60" t="s">
        <v>447</v>
      </c>
      <c r="AB60" t="s">
        <v>446</v>
      </c>
    </row>
    <row r="61" spans="12:28" x14ac:dyDescent="0.2">
      <c r="L61">
        <v>21</v>
      </c>
      <c r="N61" t="s">
        <v>445</v>
      </c>
      <c r="O61" s="30" t="s">
        <v>379</v>
      </c>
      <c r="P61" t="s">
        <v>383</v>
      </c>
      <c r="S61" t="s">
        <v>403</v>
      </c>
      <c r="AA61" t="s">
        <v>444</v>
      </c>
      <c r="AB61" t="s">
        <v>443</v>
      </c>
    </row>
    <row r="62" spans="12:28" x14ac:dyDescent="0.2">
      <c r="L62">
        <v>22</v>
      </c>
      <c r="N62" t="s">
        <v>114</v>
      </c>
      <c r="O62" s="2" t="s">
        <v>380</v>
      </c>
      <c r="S62" t="s">
        <v>403</v>
      </c>
      <c r="AA62" t="s">
        <v>442</v>
      </c>
      <c r="AB62" t="s">
        <v>441</v>
      </c>
    </row>
    <row r="63" spans="12:28" x14ac:dyDescent="0.2">
      <c r="L63">
        <v>23</v>
      </c>
      <c r="N63" t="s">
        <v>440</v>
      </c>
      <c r="O63" s="30" t="s">
        <v>379</v>
      </c>
      <c r="S63" t="s">
        <v>403</v>
      </c>
      <c r="AA63" t="s">
        <v>439</v>
      </c>
      <c r="AB63" t="s">
        <v>438</v>
      </c>
    </row>
    <row r="64" spans="12:28" x14ac:dyDescent="0.2">
      <c r="L64">
        <v>24</v>
      </c>
      <c r="N64" t="s">
        <v>337</v>
      </c>
      <c r="O64" s="3" t="s">
        <v>413</v>
      </c>
      <c r="S64" t="s">
        <v>403</v>
      </c>
      <c r="AA64" t="s">
        <v>437</v>
      </c>
      <c r="AB64" t="s">
        <v>436</v>
      </c>
    </row>
    <row r="65" spans="12:27" x14ac:dyDescent="0.2">
      <c r="L65">
        <v>25</v>
      </c>
      <c r="N65" t="s">
        <v>332</v>
      </c>
      <c r="O65" s="30" t="s">
        <v>379</v>
      </c>
      <c r="Q65" t="s">
        <v>383</v>
      </c>
      <c r="S65" t="s">
        <v>403</v>
      </c>
      <c r="AA65" t="s">
        <v>435</v>
      </c>
    </row>
    <row r="66" spans="12:27" x14ac:dyDescent="0.2">
      <c r="L66">
        <v>26</v>
      </c>
      <c r="N66" t="s">
        <v>313</v>
      </c>
      <c r="O66" s="30" t="s">
        <v>379</v>
      </c>
      <c r="Q66" t="s">
        <v>383</v>
      </c>
      <c r="S66" t="s">
        <v>403</v>
      </c>
      <c r="AA66" t="s">
        <v>434</v>
      </c>
    </row>
    <row r="67" spans="12:27" x14ac:dyDescent="0.2">
      <c r="L67">
        <v>27</v>
      </c>
      <c r="N67" t="s">
        <v>301</v>
      </c>
      <c r="O67" s="30" t="s">
        <v>379</v>
      </c>
      <c r="S67" t="s">
        <v>403</v>
      </c>
      <c r="AA67" t="s">
        <v>433</v>
      </c>
    </row>
    <row r="68" spans="12:27" x14ac:dyDescent="0.2">
      <c r="L68">
        <v>28</v>
      </c>
      <c r="N68" t="s">
        <v>122</v>
      </c>
      <c r="O68" s="30" t="s">
        <v>379</v>
      </c>
      <c r="S68" t="s">
        <v>403</v>
      </c>
      <c r="AA68" t="s">
        <v>432</v>
      </c>
    </row>
    <row r="69" spans="12:27" x14ac:dyDescent="0.2">
      <c r="L69">
        <v>31</v>
      </c>
      <c r="M69" t="s">
        <v>431</v>
      </c>
      <c r="N69" t="s">
        <v>103</v>
      </c>
      <c r="O69" s="2" t="s">
        <v>380</v>
      </c>
      <c r="S69" t="s">
        <v>403</v>
      </c>
      <c r="AA69" t="s">
        <v>430</v>
      </c>
    </row>
    <row r="70" spans="12:27" x14ac:dyDescent="0.2">
      <c r="L70">
        <v>32</v>
      </c>
      <c r="N70" t="s">
        <v>266</v>
      </c>
      <c r="O70" s="2" t="s">
        <v>380</v>
      </c>
      <c r="P70" t="s">
        <v>383</v>
      </c>
      <c r="S70" t="s">
        <v>403</v>
      </c>
      <c r="AA70" t="s">
        <v>429</v>
      </c>
    </row>
    <row r="71" spans="12:27" x14ac:dyDescent="0.2">
      <c r="L71">
        <v>35</v>
      </c>
      <c r="N71" t="s">
        <v>125</v>
      </c>
      <c r="O71" s="2" t="s">
        <v>380</v>
      </c>
      <c r="Q71" t="s">
        <v>383</v>
      </c>
      <c r="R71" t="s">
        <v>382</v>
      </c>
      <c r="S71" t="s">
        <v>403</v>
      </c>
      <c r="AA71" t="s">
        <v>428</v>
      </c>
    </row>
    <row r="72" spans="12:27" x14ac:dyDescent="0.2">
      <c r="L72">
        <v>36</v>
      </c>
      <c r="N72" t="s">
        <v>126</v>
      </c>
      <c r="O72" s="2" t="s">
        <v>380</v>
      </c>
      <c r="Q72" t="s">
        <v>383</v>
      </c>
      <c r="R72" t="s">
        <v>382</v>
      </c>
      <c r="S72" t="s">
        <v>403</v>
      </c>
      <c r="AA72" t="s">
        <v>427</v>
      </c>
    </row>
    <row r="73" spans="12:27" x14ac:dyDescent="0.2">
      <c r="L73">
        <v>37</v>
      </c>
      <c r="N73" t="s">
        <v>258</v>
      </c>
      <c r="O73" s="5" t="s">
        <v>381</v>
      </c>
      <c r="R73" t="s">
        <v>382</v>
      </c>
      <c r="S73" t="s">
        <v>403</v>
      </c>
      <c r="AA73" t="s">
        <v>426</v>
      </c>
    </row>
    <row r="74" spans="12:27" x14ac:dyDescent="0.2">
      <c r="L74">
        <v>38</v>
      </c>
      <c r="N74" t="s">
        <v>256</v>
      </c>
      <c r="O74" s="30" t="s">
        <v>379</v>
      </c>
      <c r="S74" t="s">
        <v>403</v>
      </c>
      <c r="AA74" t="s">
        <v>425</v>
      </c>
    </row>
    <row r="75" spans="12:27" x14ac:dyDescent="0.2">
      <c r="L75">
        <v>39</v>
      </c>
      <c r="N75" s="27" t="s">
        <v>255</v>
      </c>
      <c r="O75" s="2" t="s">
        <v>380</v>
      </c>
      <c r="S75" t="s">
        <v>403</v>
      </c>
      <c r="AA75" t="s">
        <v>424</v>
      </c>
    </row>
    <row r="76" spans="12:27" x14ac:dyDescent="0.2">
      <c r="L76">
        <v>40</v>
      </c>
      <c r="N76" t="s">
        <v>254</v>
      </c>
      <c r="O76" s="2" t="s">
        <v>380</v>
      </c>
      <c r="S76" t="s">
        <v>403</v>
      </c>
      <c r="AA76" t="s">
        <v>423</v>
      </c>
    </row>
    <row r="77" spans="12:27" x14ac:dyDescent="0.2">
      <c r="L77">
        <v>42</v>
      </c>
      <c r="N77" t="s">
        <v>252</v>
      </c>
      <c r="O77" s="2" t="s">
        <v>380</v>
      </c>
      <c r="Q77" t="s">
        <v>383</v>
      </c>
      <c r="S77" t="s">
        <v>403</v>
      </c>
      <c r="AA77" t="s">
        <v>422</v>
      </c>
    </row>
    <row r="78" spans="12:27" x14ac:dyDescent="0.2">
      <c r="L78">
        <v>49</v>
      </c>
      <c r="M78" t="s">
        <v>421</v>
      </c>
      <c r="N78" t="s">
        <v>104</v>
      </c>
      <c r="O78" s="2" t="s">
        <v>380</v>
      </c>
      <c r="S78" t="s">
        <v>403</v>
      </c>
      <c r="AA78" t="s">
        <v>420</v>
      </c>
    </row>
    <row r="79" spans="12:27" x14ac:dyDescent="0.2">
      <c r="L79">
        <v>51</v>
      </c>
      <c r="N79" t="s">
        <v>138</v>
      </c>
      <c r="O79" s="2" t="s">
        <v>380</v>
      </c>
      <c r="P79" t="s">
        <v>383</v>
      </c>
      <c r="R79" t="s">
        <v>382</v>
      </c>
      <c r="S79" t="s">
        <v>403</v>
      </c>
      <c r="AA79" t="s">
        <v>419</v>
      </c>
    </row>
    <row r="80" spans="12:27" x14ac:dyDescent="0.2">
      <c r="L80">
        <v>52</v>
      </c>
      <c r="N80" t="s">
        <v>139</v>
      </c>
      <c r="O80" s="2" t="s">
        <v>380</v>
      </c>
      <c r="S80" t="s">
        <v>403</v>
      </c>
      <c r="AA80" t="s">
        <v>418</v>
      </c>
    </row>
    <row r="81" spans="12:27" x14ac:dyDescent="0.2">
      <c r="L81">
        <v>60</v>
      </c>
      <c r="M81" t="s">
        <v>357</v>
      </c>
      <c r="N81" t="s">
        <v>107</v>
      </c>
      <c r="O81" s="2" t="s">
        <v>380</v>
      </c>
      <c r="S81" t="s">
        <v>403</v>
      </c>
      <c r="AA81" t="s">
        <v>417</v>
      </c>
    </row>
    <row r="82" spans="12:27" x14ac:dyDescent="0.2">
      <c r="L82">
        <v>61</v>
      </c>
      <c r="N82" t="s">
        <v>141</v>
      </c>
      <c r="O82" s="2" t="s">
        <v>380</v>
      </c>
      <c r="S82" t="s">
        <v>403</v>
      </c>
      <c r="AA82" t="s">
        <v>416</v>
      </c>
    </row>
    <row r="83" spans="12:27" x14ac:dyDescent="0.2">
      <c r="L83">
        <v>64</v>
      </c>
      <c r="N83" t="s">
        <v>342</v>
      </c>
      <c r="O83" s="2" t="s">
        <v>380</v>
      </c>
      <c r="Q83" t="s">
        <v>383</v>
      </c>
      <c r="R83" t="s">
        <v>382</v>
      </c>
      <c r="S83" t="s">
        <v>403</v>
      </c>
      <c r="AA83" t="s">
        <v>415</v>
      </c>
    </row>
    <row r="84" spans="12:27" x14ac:dyDescent="0.2">
      <c r="L84">
        <v>65</v>
      </c>
      <c r="N84" t="s">
        <v>336</v>
      </c>
      <c r="O84" s="2" t="s">
        <v>380</v>
      </c>
      <c r="Q84" t="s">
        <v>383</v>
      </c>
      <c r="S84" t="s">
        <v>403</v>
      </c>
      <c r="AA84" t="s">
        <v>414</v>
      </c>
    </row>
    <row r="85" spans="12:27" x14ac:dyDescent="0.2">
      <c r="L85">
        <v>66</v>
      </c>
      <c r="N85" t="s">
        <v>331</v>
      </c>
      <c r="O85" s="3" t="s">
        <v>413</v>
      </c>
      <c r="S85" t="s">
        <v>403</v>
      </c>
      <c r="AA85" t="s">
        <v>412</v>
      </c>
    </row>
    <row r="86" spans="12:27" x14ac:dyDescent="0.2">
      <c r="L86">
        <v>67</v>
      </c>
      <c r="N86" t="s">
        <v>109</v>
      </c>
      <c r="O86" s="30" t="s">
        <v>379</v>
      </c>
      <c r="S86" t="s">
        <v>403</v>
      </c>
      <c r="AA86" t="s">
        <v>411</v>
      </c>
    </row>
    <row r="87" spans="12:27" x14ac:dyDescent="0.2">
      <c r="L87">
        <v>68</v>
      </c>
      <c r="N87" t="s">
        <v>312</v>
      </c>
      <c r="O87" s="30" t="s">
        <v>379</v>
      </c>
      <c r="S87" t="s">
        <v>403</v>
      </c>
      <c r="AA87" t="s">
        <v>410</v>
      </c>
    </row>
    <row r="88" spans="12:27" x14ac:dyDescent="0.2">
      <c r="L88">
        <v>69</v>
      </c>
      <c r="N88" t="s">
        <v>110</v>
      </c>
      <c r="O88" s="30" t="s">
        <v>379</v>
      </c>
      <c r="S88" t="s">
        <v>403</v>
      </c>
      <c r="AA88" t="s">
        <v>409</v>
      </c>
    </row>
    <row r="89" spans="12:27" x14ac:dyDescent="0.2">
      <c r="L89">
        <v>70</v>
      </c>
      <c r="N89" t="s">
        <v>111</v>
      </c>
      <c r="O89" s="30" t="s">
        <v>379</v>
      </c>
      <c r="S89" t="s">
        <v>403</v>
      </c>
      <c r="AA89" t="s">
        <v>408</v>
      </c>
    </row>
    <row r="90" spans="12:27" x14ac:dyDescent="0.2">
      <c r="L90">
        <v>86</v>
      </c>
      <c r="N90" s="27" t="s">
        <v>244</v>
      </c>
      <c r="O90" s="30" t="s">
        <v>379</v>
      </c>
      <c r="P90" t="s">
        <v>383</v>
      </c>
      <c r="Q90" t="s">
        <v>383</v>
      </c>
      <c r="S90" t="s">
        <v>403</v>
      </c>
      <c r="AA90" t="s">
        <v>407</v>
      </c>
    </row>
    <row r="91" spans="12:27" x14ac:dyDescent="0.2">
      <c r="L91">
        <v>87</v>
      </c>
      <c r="N91" t="s">
        <v>246</v>
      </c>
      <c r="O91" s="30" t="s">
        <v>379</v>
      </c>
      <c r="S91" t="s">
        <v>403</v>
      </c>
      <c r="AA91" t="s">
        <v>406</v>
      </c>
    </row>
    <row r="92" spans="12:27" x14ac:dyDescent="0.2">
      <c r="L92">
        <v>106</v>
      </c>
      <c r="N92" t="s">
        <v>116</v>
      </c>
      <c r="O92" s="30" t="s">
        <v>379</v>
      </c>
      <c r="S92" t="s">
        <v>403</v>
      </c>
      <c r="AA92" t="s">
        <v>405</v>
      </c>
    </row>
    <row r="93" spans="12:27" x14ac:dyDescent="0.2">
      <c r="L93">
        <v>109</v>
      </c>
      <c r="N93" t="s">
        <v>330</v>
      </c>
      <c r="O93" s="30" t="s">
        <v>379</v>
      </c>
      <c r="S93" t="s">
        <v>403</v>
      </c>
      <c r="AA93" t="s">
        <v>404</v>
      </c>
    </row>
    <row r="94" spans="12:27" x14ac:dyDescent="0.2">
      <c r="L94">
        <v>111</v>
      </c>
      <c r="N94" t="s">
        <v>319</v>
      </c>
      <c r="O94" s="30" t="s">
        <v>379</v>
      </c>
      <c r="S94" t="s">
        <v>403</v>
      </c>
      <c r="AA94" t="s">
        <v>402</v>
      </c>
    </row>
    <row r="95" spans="12:27" x14ac:dyDescent="0.2">
      <c r="L95">
        <v>47</v>
      </c>
      <c r="N95" s="27" t="s">
        <v>148</v>
      </c>
      <c r="O95" s="5" t="s">
        <v>381</v>
      </c>
      <c r="P95" t="s">
        <v>383</v>
      </c>
      <c r="R95" t="s">
        <v>382</v>
      </c>
      <c r="S95" t="s">
        <v>393</v>
      </c>
      <c r="AA95" t="s">
        <v>401</v>
      </c>
    </row>
    <row r="96" spans="12:27" x14ac:dyDescent="0.2">
      <c r="L96">
        <v>95</v>
      </c>
      <c r="N96" t="s">
        <v>142</v>
      </c>
      <c r="O96" s="5" t="s">
        <v>381</v>
      </c>
      <c r="S96" t="s">
        <v>393</v>
      </c>
      <c r="AA96" t="s">
        <v>400</v>
      </c>
    </row>
    <row r="97" spans="12:27" x14ac:dyDescent="0.2">
      <c r="L97">
        <v>96</v>
      </c>
      <c r="N97" t="s">
        <v>118</v>
      </c>
      <c r="O97" s="5" t="s">
        <v>381</v>
      </c>
      <c r="R97" t="s">
        <v>382</v>
      </c>
      <c r="S97" t="s">
        <v>393</v>
      </c>
      <c r="AA97" t="s">
        <v>399</v>
      </c>
    </row>
    <row r="98" spans="12:27" x14ac:dyDescent="0.2">
      <c r="L98">
        <v>101</v>
      </c>
      <c r="N98" t="s">
        <v>398</v>
      </c>
      <c r="O98" s="30" t="s">
        <v>379</v>
      </c>
      <c r="Q98" t="s">
        <v>383</v>
      </c>
      <c r="S98" t="s">
        <v>393</v>
      </c>
      <c r="AA98" t="s">
        <v>397</v>
      </c>
    </row>
    <row r="99" spans="12:27" x14ac:dyDescent="0.2">
      <c r="L99">
        <v>102</v>
      </c>
      <c r="N99" t="s">
        <v>281</v>
      </c>
      <c r="O99" s="5" t="s">
        <v>381</v>
      </c>
      <c r="S99" t="s">
        <v>393</v>
      </c>
      <c r="AA99" t="s">
        <v>396</v>
      </c>
    </row>
    <row r="100" spans="12:27" x14ac:dyDescent="0.2">
      <c r="L100">
        <v>107</v>
      </c>
      <c r="N100" t="s">
        <v>341</v>
      </c>
      <c r="O100" s="2" t="s">
        <v>380</v>
      </c>
      <c r="S100" t="s">
        <v>393</v>
      </c>
      <c r="AA100" t="s">
        <v>395</v>
      </c>
    </row>
    <row r="101" spans="12:27" x14ac:dyDescent="0.2">
      <c r="L101">
        <v>108</v>
      </c>
      <c r="N101" t="s">
        <v>335</v>
      </c>
      <c r="O101" s="2" t="s">
        <v>380</v>
      </c>
      <c r="S101" t="s">
        <v>393</v>
      </c>
      <c r="AA101" t="s">
        <v>394</v>
      </c>
    </row>
    <row r="102" spans="12:27" x14ac:dyDescent="0.2">
      <c r="L102">
        <v>113</v>
      </c>
      <c r="N102" t="s">
        <v>307</v>
      </c>
      <c r="O102" s="2" t="s">
        <v>380</v>
      </c>
      <c r="S102" t="s">
        <v>393</v>
      </c>
      <c r="AA102" t="s">
        <v>392</v>
      </c>
    </row>
    <row r="103" spans="12:27" x14ac:dyDescent="0.2">
      <c r="L103">
        <v>41</v>
      </c>
      <c r="N103" t="s">
        <v>132</v>
      </c>
      <c r="O103" s="2" t="s">
        <v>380</v>
      </c>
      <c r="P103" t="s">
        <v>383</v>
      </c>
      <c r="R103" t="s">
        <v>382</v>
      </c>
      <c r="S103" t="s">
        <v>378</v>
      </c>
      <c r="AA103" t="s">
        <v>391</v>
      </c>
    </row>
    <row r="104" spans="12:27" x14ac:dyDescent="0.2">
      <c r="L104">
        <v>44</v>
      </c>
      <c r="N104" t="s">
        <v>129</v>
      </c>
      <c r="O104" s="2" t="s">
        <v>380</v>
      </c>
      <c r="P104" t="s">
        <v>383</v>
      </c>
      <c r="Q104" t="s">
        <v>383</v>
      </c>
      <c r="R104" t="s">
        <v>382</v>
      </c>
      <c r="S104" t="s">
        <v>378</v>
      </c>
      <c r="AA104" t="s">
        <v>390</v>
      </c>
    </row>
    <row r="105" spans="12:27" x14ac:dyDescent="0.2">
      <c r="L105">
        <v>45</v>
      </c>
      <c r="N105" t="s">
        <v>130</v>
      </c>
      <c r="O105" s="2" t="s">
        <v>380</v>
      </c>
      <c r="R105" t="s">
        <v>382</v>
      </c>
      <c r="S105" t="s">
        <v>378</v>
      </c>
      <c r="AA105" t="s">
        <v>389</v>
      </c>
    </row>
    <row r="106" spans="12:27" x14ac:dyDescent="0.2">
      <c r="L106">
        <v>46</v>
      </c>
      <c r="N106" s="28" t="s">
        <v>248</v>
      </c>
      <c r="O106" s="2" t="s">
        <v>380</v>
      </c>
      <c r="P106" t="s">
        <v>383</v>
      </c>
      <c r="R106" t="s">
        <v>382</v>
      </c>
      <c r="S106" t="s">
        <v>378</v>
      </c>
      <c r="AA106" t="s">
        <v>388</v>
      </c>
    </row>
    <row r="107" spans="12:27" x14ac:dyDescent="0.2">
      <c r="L107">
        <v>54</v>
      </c>
      <c r="N107" t="s">
        <v>135</v>
      </c>
      <c r="O107" s="2" t="s">
        <v>380</v>
      </c>
      <c r="S107" t="s">
        <v>378</v>
      </c>
      <c r="AA107" t="s">
        <v>387</v>
      </c>
    </row>
    <row r="108" spans="12:27" x14ac:dyDescent="0.2">
      <c r="L108">
        <v>55</v>
      </c>
      <c r="N108" t="s">
        <v>136</v>
      </c>
      <c r="O108" s="2" t="s">
        <v>380</v>
      </c>
      <c r="P108" t="s">
        <v>383</v>
      </c>
      <c r="S108" t="s">
        <v>378</v>
      </c>
      <c r="AA108" t="s">
        <v>386</v>
      </c>
    </row>
    <row r="109" spans="12:27" x14ac:dyDescent="0.2">
      <c r="L109">
        <v>93</v>
      </c>
      <c r="N109" t="s">
        <v>120</v>
      </c>
      <c r="O109" s="5" t="s">
        <v>381</v>
      </c>
      <c r="Q109" t="s">
        <v>383</v>
      </c>
      <c r="S109" t="s">
        <v>378</v>
      </c>
      <c r="AA109" t="s">
        <v>385</v>
      </c>
    </row>
    <row r="110" spans="12:27" x14ac:dyDescent="0.2">
      <c r="L110">
        <v>94</v>
      </c>
      <c r="N110" t="s">
        <v>117</v>
      </c>
      <c r="O110" s="5" t="s">
        <v>381</v>
      </c>
      <c r="R110" t="s">
        <v>382</v>
      </c>
      <c r="S110" t="s">
        <v>378</v>
      </c>
    </row>
    <row r="111" spans="12:27" x14ac:dyDescent="0.2">
      <c r="L111">
        <v>97</v>
      </c>
      <c r="N111" t="s">
        <v>384</v>
      </c>
      <c r="O111" s="5" t="s">
        <v>381</v>
      </c>
      <c r="P111" t="s">
        <v>383</v>
      </c>
      <c r="Q111" t="s">
        <v>383</v>
      </c>
      <c r="R111" t="s">
        <v>382</v>
      </c>
      <c r="S111" t="s">
        <v>378</v>
      </c>
    </row>
    <row r="112" spans="12:27" x14ac:dyDescent="0.2">
      <c r="L112">
        <v>99</v>
      </c>
      <c r="N112" t="s">
        <v>318</v>
      </c>
      <c r="O112" s="5" t="s">
        <v>381</v>
      </c>
      <c r="S112" t="s">
        <v>378</v>
      </c>
    </row>
    <row r="113" spans="12:19" x14ac:dyDescent="0.2">
      <c r="L113">
        <v>100</v>
      </c>
      <c r="N113" t="s">
        <v>287</v>
      </c>
      <c r="O113" s="5" t="s">
        <v>381</v>
      </c>
      <c r="S113" t="s">
        <v>378</v>
      </c>
    </row>
    <row r="114" spans="12:19" x14ac:dyDescent="0.2">
      <c r="L114">
        <v>104</v>
      </c>
      <c r="N114" t="s">
        <v>106</v>
      </c>
      <c r="O114" s="2" t="s">
        <v>380</v>
      </c>
      <c r="S114" t="s">
        <v>378</v>
      </c>
    </row>
    <row r="115" spans="12:19" x14ac:dyDescent="0.2">
      <c r="L115">
        <v>105</v>
      </c>
      <c r="N115" t="s">
        <v>115</v>
      </c>
      <c r="O115" s="30" t="s">
        <v>379</v>
      </c>
      <c r="S115" t="s">
        <v>378</v>
      </c>
    </row>
    <row r="116" spans="12:19" x14ac:dyDescent="0.2">
      <c r="L116">
        <v>112</v>
      </c>
      <c r="N116" t="s">
        <v>150</v>
      </c>
      <c r="O116" s="30" t="s">
        <v>379</v>
      </c>
      <c r="S116" t="s">
        <v>378</v>
      </c>
    </row>
    <row r="117" spans="12:19" x14ac:dyDescent="0.2">
      <c r="L117">
        <v>114</v>
      </c>
      <c r="N117" t="s">
        <v>299</v>
      </c>
      <c r="O117" s="30" t="s">
        <v>379</v>
      </c>
      <c r="S117" t="s">
        <v>378</v>
      </c>
    </row>
  </sheetData>
  <autoFilter ref="L3:S117" xr:uid="{AEBA926C-4274-4082-AB7D-8A96C65B438C}">
    <sortState xmlns:xlrd2="http://schemas.microsoft.com/office/spreadsheetml/2017/richdata2" ref="L4:S117">
      <sortCondition ref="S3:S117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4F06A-E13B-4EAA-A093-7136D9E294DD}">
  <sheetPr>
    <tabColor rgb="FF00B0F0"/>
  </sheetPr>
  <dimension ref="B3:U49"/>
  <sheetViews>
    <sheetView zoomScale="115" zoomScaleNormal="115" workbookViewId="0">
      <selection activeCell="D17" sqref="D17"/>
    </sheetView>
  </sheetViews>
  <sheetFormatPr defaultRowHeight="14.25" x14ac:dyDescent="0.2"/>
  <cols>
    <col min="3" max="9" width="15.875" bestFit="1" customWidth="1"/>
  </cols>
  <sheetData>
    <row r="3" spans="2:21" x14ac:dyDescent="0.2">
      <c r="C3" s="20" t="s">
        <v>642</v>
      </c>
      <c r="D3" s="20" t="s">
        <v>641</v>
      </c>
      <c r="E3" s="20" t="s">
        <v>640</v>
      </c>
      <c r="F3" s="20" t="s">
        <v>639</v>
      </c>
      <c r="G3" s="20" t="s">
        <v>638</v>
      </c>
      <c r="H3" s="20" t="s">
        <v>637</v>
      </c>
      <c r="I3" s="20" t="s">
        <v>636</v>
      </c>
    </row>
    <row r="4" spans="2:21" x14ac:dyDescent="0.2">
      <c r="C4" s="20" t="s">
        <v>1</v>
      </c>
      <c r="D4" s="20" t="s">
        <v>3</v>
      </c>
      <c r="E4" s="20" t="s">
        <v>1</v>
      </c>
      <c r="F4" s="20" t="s">
        <v>12</v>
      </c>
      <c r="G4" s="20" t="s">
        <v>6</v>
      </c>
      <c r="H4" s="20" t="s">
        <v>8</v>
      </c>
      <c r="I4" s="20" t="s">
        <v>10</v>
      </c>
    </row>
    <row r="5" spans="2:21" x14ac:dyDescent="0.2">
      <c r="C5" s="20" t="s">
        <v>0</v>
      </c>
      <c r="D5" s="20" t="s">
        <v>2</v>
      </c>
      <c r="E5" s="20" t="s">
        <v>4</v>
      </c>
      <c r="F5" s="20" t="s">
        <v>366</v>
      </c>
      <c r="G5" s="20" t="s">
        <v>5</v>
      </c>
      <c r="H5" s="20" t="s">
        <v>7</v>
      </c>
      <c r="I5" s="20" t="s">
        <v>9</v>
      </c>
    </row>
    <row r="6" spans="2:21" x14ac:dyDescent="0.2">
      <c r="B6" t="s">
        <v>635</v>
      </c>
      <c r="C6" t="s">
        <v>634</v>
      </c>
      <c r="D6" t="s">
        <v>633</v>
      </c>
      <c r="E6" t="s">
        <v>632</v>
      </c>
      <c r="F6" t="s">
        <v>631</v>
      </c>
      <c r="H6" t="s">
        <v>630</v>
      </c>
      <c r="K6" t="s">
        <v>629</v>
      </c>
    </row>
    <row r="7" spans="2:21" x14ac:dyDescent="0.2">
      <c r="B7" t="s">
        <v>147</v>
      </c>
      <c r="C7" t="s">
        <v>628</v>
      </c>
      <c r="D7" s="20" t="s">
        <v>627</v>
      </c>
      <c r="E7" s="20" t="s">
        <v>626</v>
      </c>
      <c r="F7" s="20" t="s">
        <v>625</v>
      </c>
      <c r="G7" s="20" t="s">
        <v>625</v>
      </c>
      <c r="H7" s="20" t="s">
        <v>624</v>
      </c>
      <c r="I7" s="20" t="s">
        <v>623</v>
      </c>
    </row>
    <row r="8" spans="2:21" x14ac:dyDescent="0.2">
      <c r="B8" t="s">
        <v>590</v>
      </c>
      <c r="C8">
        <v>9</v>
      </c>
      <c r="D8">
        <v>28</v>
      </c>
      <c r="E8">
        <v>47</v>
      </c>
      <c r="F8">
        <v>55</v>
      </c>
    </row>
    <row r="9" spans="2:21" x14ac:dyDescent="0.2">
      <c r="B9" t="s">
        <v>144</v>
      </c>
      <c r="C9">
        <v>3</v>
      </c>
      <c r="D9">
        <v>12</v>
      </c>
      <c r="E9">
        <v>18</v>
      </c>
      <c r="F9">
        <v>22</v>
      </c>
      <c r="K9" t="s">
        <v>622</v>
      </c>
    </row>
    <row r="10" spans="2:21" x14ac:dyDescent="0.2">
      <c r="B10" t="s">
        <v>548</v>
      </c>
      <c r="C10">
        <v>1</v>
      </c>
      <c r="D10">
        <v>5</v>
      </c>
      <c r="E10">
        <v>13</v>
      </c>
      <c r="F10">
        <v>28</v>
      </c>
      <c r="G10">
        <v>36</v>
      </c>
      <c r="H10">
        <v>50</v>
      </c>
      <c r="I10">
        <v>62</v>
      </c>
      <c r="J10">
        <f>I10/24</f>
        <v>2.5833333333333335</v>
      </c>
      <c r="K10" t="s">
        <v>621</v>
      </c>
    </row>
    <row r="11" spans="2:21" x14ac:dyDescent="0.2">
      <c r="B11" t="s">
        <v>160</v>
      </c>
      <c r="D11" t="s">
        <v>620</v>
      </c>
      <c r="E11" t="s">
        <v>619</v>
      </c>
      <c r="F11" t="s">
        <v>618</v>
      </c>
      <c r="H11" t="s">
        <v>617</v>
      </c>
      <c r="K11" t="s">
        <v>616</v>
      </c>
    </row>
    <row r="12" spans="2:21" x14ac:dyDescent="0.2">
      <c r="B12" t="s">
        <v>615</v>
      </c>
      <c r="D12">
        <v>39</v>
      </c>
      <c r="E12">
        <f>39+25+5+5</f>
        <v>74</v>
      </c>
      <c r="F12">
        <f>39+35+10+10</f>
        <v>94</v>
      </c>
      <c r="H12">
        <f>39+45+15+15</f>
        <v>114</v>
      </c>
      <c r="I12">
        <f>39+55+20+20</f>
        <v>134</v>
      </c>
    </row>
    <row r="13" spans="2:21" x14ac:dyDescent="0.2">
      <c r="B13" t="s">
        <v>614</v>
      </c>
      <c r="C13">
        <f>1+1+1</f>
        <v>3</v>
      </c>
      <c r="D13">
        <f>11+3+1</f>
        <v>15</v>
      </c>
      <c r="E13">
        <f>11+13+22*2</f>
        <v>68</v>
      </c>
      <c r="F13">
        <f>11+13+39*2</f>
        <v>102</v>
      </c>
      <c r="G13">
        <f>11+13+39*2</f>
        <v>102</v>
      </c>
      <c r="H13">
        <f>11+13+43*3</f>
        <v>153</v>
      </c>
      <c r="I13">
        <f>11+13+55*4</f>
        <v>244</v>
      </c>
      <c r="M13" s="6" t="s">
        <v>607</v>
      </c>
      <c r="N13">
        <v>114</v>
      </c>
      <c r="Q13" s="6" t="s">
        <v>606</v>
      </c>
      <c r="R13">
        <v>11</v>
      </c>
      <c r="U13" t="s">
        <v>613</v>
      </c>
    </row>
    <row r="14" spans="2:21" x14ac:dyDescent="0.2">
      <c r="B14" t="s">
        <v>612</v>
      </c>
      <c r="C14">
        <f t="shared" ref="C14:I14" si="0">C13</f>
        <v>3</v>
      </c>
      <c r="D14">
        <f t="shared" si="0"/>
        <v>15</v>
      </c>
      <c r="E14">
        <f t="shared" si="0"/>
        <v>68</v>
      </c>
      <c r="F14">
        <f t="shared" si="0"/>
        <v>102</v>
      </c>
      <c r="G14">
        <f t="shared" si="0"/>
        <v>102</v>
      </c>
      <c r="H14">
        <f t="shared" si="0"/>
        <v>153</v>
      </c>
      <c r="I14">
        <f t="shared" si="0"/>
        <v>244</v>
      </c>
      <c r="M14" s="6" t="s">
        <v>595</v>
      </c>
      <c r="N14">
        <v>19</v>
      </c>
      <c r="Q14" s="6" t="s">
        <v>594</v>
      </c>
      <c r="R14">
        <v>13</v>
      </c>
      <c r="U14">
        <f>378/24</f>
        <v>15.75</v>
      </c>
    </row>
    <row r="15" spans="2:21" x14ac:dyDescent="0.2">
      <c r="B15" s="1" t="s">
        <v>611</v>
      </c>
      <c r="C15">
        <f t="shared" ref="C15:I15" si="1">C13+C8</f>
        <v>12</v>
      </c>
      <c r="D15">
        <f t="shared" si="1"/>
        <v>43</v>
      </c>
      <c r="E15">
        <f t="shared" si="1"/>
        <v>115</v>
      </c>
      <c r="F15">
        <f t="shared" si="1"/>
        <v>157</v>
      </c>
      <c r="G15">
        <f t="shared" si="1"/>
        <v>102</v>
      </c>
      <c r="H15">
        <f t="shared" si="1"/>
        <v>153</v>
      </c>
      <c r="I15">
        <f t="shared" si="1"/>
        <v>244</v>
      </c>
      <c r="J15">
        <f>I15/24</f>
        <v>10.166666666666666</v>
      </c>
      <c r="K15" t="s">
        <v>610</v>
      </c>
      <c r="Q15" s="6" t="s">
        <v>592</v>
      </c>
      <c r="R15">
        <v>55</v>
      </c>
      <c r="S15">
        <f>R15*4</f>
        <v>220</v>
      </c>
    </row>
    <row r="16" spans="2:21" x14ac:dyDescent="0.2">
      <c r="B16" s="1" t="s">
        <v>609</v>
      </c>
      <c r="C16">
        <f t="shared" ref="C16:I16" si="2">C14+C12</f>
        <v>3</v>
      </c>
      <c r="D16">
        <f t="shared" si="2"/>
        <v>54</v>
      </c>
      <c r="E16">
        <f t="shared" si="2"/>
        <v>142</v>
      </c>
      <c r="F16">
        <f t="shared" si="2"/>
        <v>196</v>
      </c>
      <c r="G16">
        <f t="shared" si="2"/>
        <v>102</v>
      </c>
      <c r="H16">
        <f t="shared" si="2"/>
        <v>267</v>
      </c>
      <c r="I16">
        <f t="shared" si="2"/>
        <v>378</v>
      </c>
      <c r="J16">
        <f>I16/24</f>
        <v>15.75</v>
      </c>
      <c r="K16" t="s">
        <v>608</v>
      </c>
      <c r="M16" s="6" t="s">
        <v>589</v>
      </c>
      <c r="N16">
        <f>R17+R18+R19+55</f>
        <v>347</v>
      </c>
      <c r="O16">
        <f>SUM(N16:N21)</f>
        <v>590</v>
      </c>
    </row>
    <row r="17" spans="3:19" x14ac:dyDescent="0.2">
      <c r="M17" s="6" t="s">
        <v>588</v>
      </c>
      <c r="N17">
        <v>144</v>
      </c>
      <c r="Q17" s="6" t="s">
        <v>587</v>
      </c>
      <c r="R17">
        <v>33</v>
      </c>
    </row>
    <row r="18" spans="3:19" x14ac:dyDescent="0.2">
      <c r="M18" s="6" t="s">
        <v>489</v>
      </c>
      <c r="N18">
        <v>66</v>
      </c>
      <c r="Q18" s="6" t="s">
        <v>585</v>
      </c>
      <c r="R18">
        <v>39</v>
      </c>
    </row>
    <row r="19" spans="3:19" x14ac:dyDescent="0.2">
      <c r="M19" s="6" t="s">
        <v>553</v>
      </c>
      <c r="N19">
        <v>21</v>
      </c>
      <c r="Q19" s="6" t="s">
        <v>584</v>
      </c>
      <c r="R19">
        <v>220</v>
      </c>
    </row>
    <row r="20" spans="3:19" x14ac:dyDescent="0.2">
      <c r="M20" s="6" t="s">
        <v>582</v>
      </c>
      <c r="N20">
        <v>7</v>
      </c>
    </row>
    <row r="21" spans="3:19" x14ac:dyDescent="0.2">
      <c r="M21" s="6" t="s">
        <v>580</v>
      </c>
      <c r="N21">
        <v>5</v>
      </c>
      <c r="Q21" s="6" t="s">
        <v>579</v>
      </c>
      <c r="R21" t="s">
        <v>578</v>
      </c>
      <c r="S21">
        <f>189*15</f>
        <v>2835</v>
      </c>
    </row>
    <row r="22" spans="3:19" x14ac:dyDescent="0.2">
      <c r="C22" s="6" t="s">
        <v>548</v>
      </c>
      <c r="D22" s="7"/>
      <c r="E22" s="7">
        <v>9</v>
      </c>
      <c r="F22" s="7">
        <v>11</v>
      </c>
      <c r="G22" s="7">
        <v>14</v>
      </c>
      <c r="H22" s="7">
        <v>18</v>
      </c>
      <c r="I22" s="7">
        <v>24</v>
      </c>
      <c r="Q22" s="6" t="s">
        <v>575</v>
      </c>
      <c r="R22">
        <f>292+50</f>
        <v>342</v>
      </c>
    </row>
    <row r="23" spans="3:19" x14ac:dyDescent="0.2">
      <c r="C23" s="7"/>
      <c r="E23" t="s">
        <v>529</v>
      </c>
      <c r="F23" t="s">
        <v>528</v>
      </c>
      <c r="G23" t="s">
        <v>177</v>
      </c>
      <c r="H23" t="s">
        <v>176</v>
      </c>
      <c r="I23" t="s">
        <v>527</v>
      </c>
      <c r="M23" s="6" t="s">
        <v>573</v>
      </c>
      <c r="N23">
        <v>20</v>
      </c>
      <c r="O23">
        <f>SUM(N23:N29)</f>
        <v>134</v>
      </c>
    </row>
    <row r="24" spans="3:19" x14ac:dyDescent="0.2">
      <c r="C24" s="7" t="s">
        <v>134</v>
      </c>
      <c r="D24">
        <v>1</v>
      </c>
      <c r="E24">
        <v>1</v>
      </c>
      <c r="F24" s="31">
        <f>E24</f>
        <v>1</v>
      </c>
      <c r="G24" s="31">
        <f>F24</f>
        <v>1</v>
      </c>
      <c r="H24" s="31">
        <f>G24</f>
        <v>1</v>
      </c>
      <c r="I24" s="31">
        <f>H24</f>
        <v>1</v>
      </c>
      <c r="M24" s="6" t="s">
        <v>571</v>
      </c>
      <c r="N24">
        <v>55</v>
      </c>
      <c r="Q24" s="6" t="s">
        <v>570</v>
      </c>
      <c r="R24">
        <v>55</v>
      </c>
    </row>
    <row r="25" spans="3:19" x14ac:dyDescent="0.2">
      <c r="C25" s="7" t="s">
        <v>135</v>
      </c>
      <c r="D25">
        <v>1</v>
      </c>
      <c r="E25">
        <v>0</v>
      </c>
      <c r="F25" s="31">
        <f t="shared" ref="F25:G28" si="3">E25</f>
        <v>0</v>
      </c>
      <c r="G25" s="31">
        <f t="shared" si="3"/>
        <v>0</v>
      </c>
      <c r="H25">
        <v>1</v>
      </c>
      <c r="I25" s="31">
        <f t="shared" ref="I25:I32" si="4">H25</f>
        <v>1</v>
      </c>
      <c r="M25" s="6" t="s">
        <v>567</v>
      </c>
      <c r="N25">
        <v>20</v>
      </c>
      <c r="Q25" s="6" t="s">
        <v>566</v>
      </c>
      <c r="R25" t="s">
        <v>565</v>
      </c>
      <c r="S25">
        <f>55*10</f>
        <v>550</v>
      </c>
    </row>
    <row r="26" spans="3:19" x14ac:dyDescent="0.2">
      <c r="C26" s="7" t="s">
        <v>136</v>
      </c>
      <c r="D26">
        <v>1</v>
      </c>
      <c r="E26">
        <v>0</v>
      </c>
      <c r="F26" s="31">
        <f t="shared" si="3"/>
        <v>0</v>
      </c>
      <c r="G26" s="31">
        <f t="shared" si="3"/>
        <v>0</v>
      </c>
      <c r="H26">
        <v>1</v>
      </c>
      <c r="I26" s="31">
        <f t="shared" si="4"/>
        <v>1</v>
      </c>
      <c r="M26" s="6" t="s">
        <v>563</v>
      </c>
      <c r="N26">
        <v>2</v>
      </c>
      <c r="Q26" s="6" t="s">
        <v>562</v>
      </c>
      <c r="R26" t="s">
        <v>561</v>
      </c>
      <c r="S26">
        <f>55*2</f>
        <v>110</v>
      </c>
    </row>
    <row r="27" spans="3:19" x14ac:dyDescent="0.2">
      <c r="C27" s="7" t="s">
        <v>137</v>
      </c>
      <c r="D27">
        <v>1</v>
      </c>
      <c r="E27">
        <v>1</v>
      </c>
      <c r="F27" s="31">
        <f t="shared" si="3"/>
        <v>1</v>
      </c>
      <c r="G27" s="31">
        <f t="shared" si="3"/>
        <v>1</v>
      </c>
      <c r="H27" s="31">
        <f>G27</f>
        <v>1</v>
      </c>
      <c r="I27" s="31">
        <f t="shared" si="4"/>
        <v>1</v>
      </c>
      <c r="M27" s="6" t="s">
        <v>560</v>
      </c>
      <c r="N27">
        <v>1</v>
      </c>
    </row>
    <row r="28" spans="3:19" x14ac:dyDescent="0.2">
      <c r="C28" s="7" t="s">
        <v>576</v>
      </c>
      <c r="D28">
        <v>1</v>
      </c>
      <c r="E28">
        <v>0</v>
      </c>
      <c r="F28" s="31">
        <f t="shared" si="3"/>
        <v>0</v>
      </c>
      <c r="G28" s="31">
        <f t="shared" si="3"/>
        <v>0</v>
      </c>
      <c r="H28">
        <v>1</v>
      </c>
      <c r="I28" s="31">
        <f t="shared" si="4"/>
        <v>1</v>
      </c>
      <c r="M28" s="6" t="s">
        <v>557</v>
      </c>
      <c r="N28">
        <v>13</v>
      </c>
      <c r="Q28" s="6" t="s">
        <v>556</v>
      </c>
      <c r="R28">
        <v>24</v>
      </c>
    </row>
    <row r="29" spans="3:19" x14ac:dyDescent="0.2">
      <c r="C29" s="7" t="s">
        <v>574</v>
      </c>
      <c r="D29">
        <v>5</v>
      </c>
      <c r="E29">
        <v>1</v>
      </c>
      <c r="F29">
        <v>5</v>
      </c>
      <c r="G29" s="31">
        <f t="shared" ref="G29:H31" si="5">F29</f>
        <v>5</v>
      </c>
      <c r="H29" s="31">
        <f t="shared" si="5"/>
        <v>5</v>
      </c>
      <c r="I29" s="31">
        <f t="shared" si="4"/>
        <v>5</v>
      </c>
      <c r="M29" s="6" t="s">
        <v>554</v>
      </c>
      <c r="N29">
        <v>23</v>
      </c>
    </row>
    <row r="30" spans="3:19" x14ac:dyDescent="0.2">
      <c r="C30" s="7" t="s">
        <v>572</v>
      </c>
      <c r="D30">
        <v>3</v>
      </c>
      <c r="E30">
        <v>1</v>
      </c>
      <c r="F30">
        <v>3</v>
      </c>
      <c r="G30" s="31">
        <f t="shared" si="5"/>
        <v>3</v>
      </c>
      <c r="H30" s="31">
        <f t="shared" si="5"/>
        <v>3</v>
      </c>
      <c r="I30" s="31">
        <f t="shared" si="4"/>
        <v>3</v>
      </c>
    </row>
    <row r="31" spans="3:19" x14ac:dyDescent="0.2">
      <c r="C31" s="7" t="s">
        <v>568</v>
      </c>
      <c r="D31">
        <v>1</v>
      </c>
      <c r="E31">
        <v>0</v>
      </c>
      <c r="F31">
        <v>1</v>
      </c>
      <c r="G31" s="31">
        <f t="shared" si="5"/>
        <v>1</v>
      </c>
      <c r="H31" s="31">
        <f t="shared" si="5"/>
        <v>1</v>
      </c>
      <c r="I31" s="31">
        <f t="shared" si="4"/>
        <v>1</v>
      </c>
      <c r="M31" s="6" t="s">
        <v>548</v>
      </c>
      <c r="N31">
        <v>62</v>
      </c>
    </row>
    <row r="32" spans="3:19" x14ac:dyDescent="0.2">
      <c r="C32" s="7" t="s">
        <v>108</v>
      </c>
      <c r="D32">
        <v>8</v>
      </c>
      <c r="E32">
        <v>1</v>
      </c>
      <c r="F32">
        <v>3</v>
      </c>
      <c r="G32">
        <v>5</v>
      </c>
      <c r="H32">
        <v>8</v>
      </c>
      <c r="I32" s="31">
        <f t="shared" si="4"/>
        <v>8</v>
      </c>
    </row>
    <row r="33" spans="3:14" x14ac:dyDescent="0.2">
      <c r="C33" s="7" t="s">
        <v>516</v>
      </c>
      <c r="D33">
        <v>30</v>
      </c>
      <c r="E33">
        <v>5</v>
      </c>
      <c r="F33">
        <v>10</v>
      </c>
      <c r="G33">
        <v>15</v>
      </c>
      <c r="H33">
        <v>20</v>
      </c>
      <c r="I33">
        <v>30</v>
      </c>
      <c r="M33" s="6" t="s">
        <v>544</v>
      </c>
      <c r="N33">
        <v>2</v>
      </c>
    </row>
    <row r="34" spans="3:14" x14ac:dyDescent="0.2">
      <c r="C34" s="7" t="s">
        <v>558</v>
      </c>
      <c r="D34">
        <v>10</v>
      </c>
      <c r="E34">
        <v>3</v>
      </c>
      <c r="F34">
        <v>4</v>
      </c>
      <c r="G34">
        <v>5</v>
      </c>
      <c r="H34">
        <v>8</v>
      </c>
      <c r="I34">
        <v>10</v>
      </c>
      <c r="M34" s="6" t="s">
        <v>541</v>
      </c>
      <c r="N34" t="s">
        <v>540</v>
      </c>
    </row>
    <row r="35" spans="3:14" x14ac:dyDescent="0.2">
      <c r="D35">
        <f t="shared" ref="D35:I35" si="6">SUM(D24:D34)</f>
        <v>62</v>
      </c>
      <c r="E35">
        <f t="shared" si="6"/>
        <v>13</v>
      </c>
      <c r="F35">
        <f t="shared" si="6"/>
        <v>28</v>
      </c>
      <c r="G35">
        <f t="shared" si="6"/>
        <v>36</v>
      </c>
      <c r="H35">
        <f t="shared" si="6"/>
        <v>50</v>
      </c>
      <c r="I35">
        <f t="shared" si="6"/>
        <v>62</v>
      </c>
    </row>
    <row r="38" spans="3:14" x14ac:dyDescent="0.2">
      <c r="C38" s="6" t="s">
        <v>147</v>
      </c>
      <c r="D38" s="7">
        <v>9</v>
      </c>
      <c r="E38" s="7">
        <v>11</v>
      </c>
      <c r="F38" s="7">
        <v>14</v>
      </c>
      <c r="G38" s="7">
        <v>18</v>
      </c>
      <c r="H38" s="7">
        <v>24</v>
      </c>
    </row>
    <row r="39" spans="3:14" x14ac:dyDescent="0.2">
      <c r="C39" s="7"/>
      <c r="D39" t="s">
        <v>529</v>
      </c>
      <c r="E39" t="s">
        <v>528</v>
      </c>
      <c r="F39" t="s">
        <v>177</v>
      </c>
      <c r="G39" t="s">
        <v>176</v>
      </c>
      <c r="H39" t="s">
        <v>527</v>
      </c>
    </row>
    <row r="40" spans="3:14" x14ac:dyDescent="0.2">
      <c r="C40" s="7" t="s">
        <v>524</v>
      </c>
      <c r="D40">
        <v>11</v>
      </c>
      <c r="E40">
        <f t="shared" ref="E40:H41" si="7">D40</f>
        <v>11</v>
      </c>
      <c r="F40">
        <f t="shared" si="7"/>
        <v>11</v>
      </c>
      <c r="G40">
        <f t="shared" si="7"/>
        <v>11</v>
      </c>
      <c r="H40">
        <f t="shared" si="7"/>
        <v>11</v>
      </c>
    </row>
    <row r="41" spans="3:14" x14ac:dyDescent="0.2">
      <c r="C41" s="7" t="s">
        <v>151</v>
      </c>
      <c r="D41">
        <v>13</v>
      </c>
      <c r="E41">
        <f t="shared" si="7"/>
        <v>13</v>
      </c>
      <c r="F41">
        <f t="shared" si="7"/>
        <v>13</v>
      </c>
      <c r="G41">
        <f t="shared" si="7"/>
        <v>13</v>
      </c>
      <c r="H41">
        <f t="shared" si="7"/>
        <v>13</v>
      </c>
    </row>
    <row r="42" spans="3:14" x14ac:dyDescent="0.2">
      <c r="C42" s="7" t="s">
        <v>153</v>
      </c>
      <c r="D42">
        <f>SUM(D43:D48)</f>
        <v>22</v>
      </c>
      <c r="E42">
        <f>SUM(E43:E48)</f>
        <v>29</v>
      </c>
      <c r="F42">
        <f>SUM(F43:F48)</f>
        <v>39</v>
      </c>
      <c r="G42">
        <f>SUM(G43:G48)</f>
        <v>43</v>
      </c>
      <c r="H42">
        <f>SUM(H43:H48)</f>
        <v>55</v>
      </c>
    </row>
    <row r="43" spans="3:14" x14ac:dyDescent="0.2">
      <c r="C43" s="7" t="s">
        <v>517</v>
      </c>
      <c r="D43">
        <v>5</v>
      </c>
      <c r="E43">
        <v>7</v>
      </c>
      <c r="F43">
        <v>9</v>
      </c>
      <c r="G43">
        <f>F43</f>
        <v>9</v>
      </c>
      <c r="H43">
        <v>12</v>
      </c>
    </row>
    <row r="44" spans="3:14" x14ac:dyDescent="0.2">
      <c r="C44" s="7" t="s">
        <v>513</v>
      </c>
      <c r="D44">
        <v>5</v>
      </c>
      <c r="E44">
        <v>6</v>
      </c>
      <c r="F44">
        <v>8</v>
      </c>
      <c r="G44">
        <f>F44</f>
        <v>8</v>
      </c>
      <c r="H44">
        <v>11</v>
      </c>
    </row>
    <row r="45" spans="3:14" x14ac:dyDescent="0.2">
      <c r="C45" s="7" t="s">
        <v>510</v>
      </c>
      <c r="D45">
        <v>5</v>
      </c>
      <c r="E45">
        <v>6</v>
      </c>
      <c r="F45">
        <v>8</v>
      </c>
      <c r="G45">
        <f>F45</f>
        <v>8</v>
      </c>
      <c r="H45">
        <v>11</v>
      </c>
    </row>
    <row r="46" spans="3:14" x14ac:dyDescent="0.2">
      <c r="C46" s="7" t="s">
        <v>506</v>
      </c>
      <c r="D46">
        <v>5</v>
      </c>
      <c r="E46">
        <v>6</v>
      </c>
      <c r="F46">
        <v>8</v>
      </c>
      <c r="G46">
        <f>F46</f>
        <v>8</v>
      </c>
      <c r="H46">
        <v>11</v>
      </c>
    </row>
    <row r="47" spans="3:14" x14ac:dyDescent="0.2">
      <c r="C47" s="7" t="s">
        <v>503</v>
      </c>
      <c r="D47">
        <v>1</v>
      </c>
      <c r="E47">
        <v>2</v>
      </c>
      <c r="F47">
        <v>3</v>
      </c>
      <c r="G47">
        <v>5</v>
      </c>
      <c r="H47">
        <v>5</v>
      </c>
    </row>
    <row r="48" spans="3:14" x14ac:dyDescent="0.2">
      <c r="C48" s="7" t="s">
        <v>500</v>
      </c>
      <c r="D48">
        <v>1</v>
      </c>
      <c r="E48">
        <v>2</v>
      </c>
      <c r="F48">
        <v>3</v>
      </c>
      <c r="G48">
        <v>5</v>
      </c>
      <c r="H48">
        <f>G48</f>
        <v>5</v>
      </c>
    </row>
    <row r="49" spans="5:8" x14ac:dyDescent="0.2">
      <c r="E49">
        <v>7</v>
      </c>
      <c r="F49">
        <v>10</v>
      </c>
      <c r="G49">
        <v>4</v>
      </c>
      <c r="H49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目录</vt:lpstr>
      <vt:lpstr>工期&amp;里程碑&amp;主要工作</vt:lpstr>
      <vt:lpstr>预算</vt:lpstr>
      <vt:lpstr>LTV预估_2021101</vt:lpstr>
      <vt:lpstr>流水预估（搁置）</vt:lpstr>
      <vt:lpstr>策划工作目录</vt:lpstr>
      <vt:lpstr>策划-程序-工作版本计划</vt:lpstr>
      <vt:lpstr>美术资源列表</vt:lpstr>
      <vt:lpstr>美术资源版本计划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Tursh_Lee</dc:creator>
  <cp:lastModifiedBy>周志明</cp:lastModifiedBy>
  <dcterms:created xsi:type="dcterms:W3CDTF">2015-06-05T18:17:20Z</dcterms:created>
  <dcterms:modified xsi:type="dcterms:W3CDTF">2022-03-04T09:08:46Z</dcterms:modified>
</cp:coreProperties>
</file>