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wrh1/Documents/Research/Energy/EF/EF_China/PRC_EF/SAM/"/>
    </mc:Choice>
  </mc:AlternateContent>
  <bookViews>
    <workbookView xWindow="0" yWindow="460" windowWidth="27000" windowHeight="14480" activeTab="3"/>
  </bookViews>
  <sheets>
    <sheet name="SAM2012" sheetId="3" r:id="rId1"/>
    <sheet name="Labels" sheetId="2" r:id="rId2"/>
    <sheet name="IO1242_dat.gms" sheetId="6" r:id="rId3"/>
    <sheet name="Sheet2" sheetId="7" r:id="rId4"/>
    <sheet name="IO2012" sheetId="5" r:id="rId5"/>
    <sheet name="IO2012cn" sheetId="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1" i="7"/>
  <c r="BE4" i="5"/>
  <c r="BC4" i="5"/>
  <c r="BA4" i="5"/>
  <c r="AX4" i="5"/>
  <c r="CV4" i="3"/>
  <c r="CW4" i="3"/>
  <c r="CV5" i="3"/>
  <c r="CW5" i="3"/>
  <c r="CV6" i="3"/>
  <c r="CW6" i="3"/>
  <c r="CV7" i="3"/>
  <c r="CW7" i="3"/>
  <c r="CV8" i="3"/>
  <c r="CW8" i="3"/>
  <c r="CV9" i="3"/>
  <c r="CW9" i="3"/>
  <c r="CV10" i="3"/>
  <c r="CW10" i="3"/>
  <c r="CV11" i="3"/>
  <c r="CW11" i="3"/>
  <c r="CV12" i="3"/>
  <c r="CW12" i="3"/>
  <c r="CV13" i="3"/>
  <c r="CW13" i="3"/>
  <c r="CV14" i="3"/>
  <c r="CW14" i="3"/>
  <c r="CV15" i="3"/>
  <c r="CW15" i="3"/>
  <c r="CV16" i="3"/>
  <c r="CW16" i="3"/>
  <c r="CV17" i="3"/>
  <c r="CW17" i="3"/>
  <c r="CV18" i="3"/>
  <c r="CW18" i="3"/>
  <c r="CV19" i="3"/>
  <c r="CW19" i="3"/>
  <c r="CV20" i="3"/>
  <c r="CW20" i="3"/>
  <c r="CV21" i="3"/>
  <c r="CW21" i="3"/>
  <c r="CV22" i="3"/>
  <c r="CW22" i="3"/>
  <c r="CV23" i="3"/>
  <c r="CW23" i="3"/>
  <c r="CV24" i="3"/>
  <c r="CW24" i="3"/>
  <c r="CV25" i="3"/>
  <c r="CW25" i="3"/>
  <c r="CV26" i="3"/>
  <c r="CW26" i="3"/>
  <c r="CV27" i="3"/>
  <c r="CW27" i="3"/>
  <c r="CV28" i="3"/>
  <c r="CW28" i="3"/>
  <c r="CV29" i="3"/>
  <c r="CW29" i="3"/>
  <c r="CV30" i="3"/>
  <c r="CW30" i="3"/>
  <c r="CV31" i="3"/>
  <c r="CW31" i="3"/>
  <c r="CV32" i="3"/>
  <c r="CW32" i="3"/>
  <c r="CV33" i="3"/>
  <c r="CW33" i="3"/>
  <c r="CV34" i="3"/>
  <c r="CW34" i="3"/>
  <c r="CV35" i="3"/>
  <c r="CW35" i="3"/>
  <c r="CV36" i="3"/>
  <c r="CW36" i="3"/>
  <c r="CV37" i="3"/>
  <c r="CW37" i="3"/>
  <c r="CV38" i="3"/>
  <c r="CW38" i="3"/>
  <c r="CV39" i="3"/>
  <c r="CW39" i="3"/>
  <c r="CV40" i="3"/>
  <c r="CW40" i="3"/>
  <c r="CV41" i="3"/>
  <c r="CW41" i="3"/>
  <c r="CV42" i="3"/>
  <c r="CW42" i="3"/>
  <c r="CV43" i="3"/>
  <c r="CW43" i="3"/>
  <c r="CV44" i="3"/>
  <c r="CW44" i="3"/>
  <c r="CV45" i="3"/>
  <c r="CW45" i="3"/>
  <c r="CV46" i="3"/>
  <c r="CW46" i="3"/>
  <c r="CV47" i="3"/>
  <c r="CW47" i="3"/>
  <c r="CV48" i="3"/>
  <c r="CW48" i="3"/>
  <c r="CV49" i="3"/>
  <c r="CW49" i="3"/>
  <c r="CV50" i="3"/>
  <c r="CW50" i="3"/>
  <c r="CV51" i="3"/>
  <c r="CW51" i="3"/>
  <c r="CV52" i="3"/>
  <c r="CW52" i="3"/>
  <c r="CV53" i="3"/>
  <c r="CW53" i="3"/>
  <c r="CV54" i="3"/>
  <c r="CW54" i="3"/>
  <c r="CV55" i="3"/>
  <c r="CW55" i="3"/>
  <c r="CV56" i="3"/>
  <c r="CW56" i="3"/>
  <c r="CV57" i="3"/>
  <c r="CW57" i="3"/>
  <c r="CV58" i="3"/>
  <c r="CW58" i="3"/>
  <c r="CV59" i="3"/>
  <c r="CW59" i="3"/>
  <c r="CV60" i="3"/>
  <c r="CW60" i="3"/>
  <c r="CV61" i="3"/>
  <c r="CW61" i="3"/>
  <c r="CV62" i="3"/>
  <c r="CW62" i="3"/>
  <c r="CV63" i="3"/>
  <c r="CW63" i="3"/>
  <c r="CV64" i="3"/>
  <c r="CW64" i="3"/>
  <c r="CV65" i="3"/>
  <c r="CW65" i="3"/>
  <c r="CV66" i="3"/>
  <c r="CW66" i="3"/>
  <c r="CV67" i="3"/>
  <c r="CW67" i="3"/>
  <c r="CV68" i="3"/>
  <c r="CW68" i="3"/>
  <c r="CV69" i="3"/>
  <c r="CW69" i="3"/>
  <c r="CV70" i="3"/>
  <c r="CW70" i="3"/>
  <c r="CV71" i="3"/>
  <c r="CW71" i="3"/>
  <c r="CV72" i="3"/>
  <c r="CW72" i="3"/>
  <c r="CV73" i="3"/>
  <c r="CW73" i="3"/>
  <c r="CV74" i="3"/>
  <c r="CW74" i="3"/>
  <c r="CV75" i="3"/>
  <c r="CW75" i="3"/>
  <c r="CV76" i="3"/>
  <c r="CW76" i="3"/>
  <c r="CV77" i="3"/>
  <c r="CW77" i="3"/>
  <c r="CV78" i="3"/>
  <c r="CW78" i="3"/>
  <c r="CV79" i="3"/>
  <c r="CW79" i="3"/>
  <c r="CV80" i="3"/>
  <c r="CW80" i="3"/>
  <c r="CV81" i="3"/>
  <c r="CW81" i="3"/>
  <c r="CV82" i="3"/>
  <c r="CW82" i="3"/>
  <c r="CV83" i="3"/>
  <c r="CW83" i="3"/>
  <c r="CV84" i="3"/>
  <c r="CW84" i="3"/>
  <c r="CV85" i="3"/>
  <c r="CW85" i="3"/>
  <c r="CV86" i="3"/>
  <c r="CW86" i="3"/>
  <c r="CV87" i="3"/>
  <c r="CW87" i="3"/>
  <c r="CV88" i="3"/>
  <c r="CW88" i="3"/>
  <c r="CV89" i="3"/>
  <c r="CW89" i="3"/>
  <c r="CV90" i="3"/>
  <c r="CW90" i="3"/>
  <c r="CV91" i="3"/>
  <c r="CW91" i="3"/>
  <c r="CV92" i="3"/>
  <c r="CW92" i="3"/>
  <c r="CV93" i="3"/>
  <c r="CW93" i="3"/>
  <c r="CV94" i="3"/>
  <c r="CW94" i="3"/>
  <c r="CV95" i="3"/>
  <c r="CW95" i="3"/>
  <c r="CV96" i="3"/>
  <c r="CW96" i="3"/>
  <c r="CV97" i="3"/>
  <c r="CW97" i="3"/>
  <c r="CW3" i="3"/>
  <c r="CV3" i="3"/>
  <c r="CJ94" i="3"/>
  <c r="CI93" i="3"/>
  <c r="CT4" i="3"/>
  <c r="CT5" i="3"/>
  <c r="CT6" i="3"/>
  <c r="CT7" i="3"/>
  <c r="CT8" i="3"/>
  <c r="CT9" i="3"/>
  <c r="CT10" i="3"/>
  <c r="CT11" i="3"/>
  <c r="CT12" i="3"/>
  <c r="CT13" i="3"/>
  <c r="CT14" i="3"/>
  <c r="CT15" i="3"/>
  <c r="CT16" i="3"/>
  <c r="CT17" i="3"/>
  <c r="CT18" i="3"/>
  <c r="CT19" i="3"/>
  <c r="CT20" i="3"/>
  <c r="CT21" i="3"/>
  <c r="CT22" i="3"/>
  <c r="CT23" i="3"/>
  <c r="CT24" i="3"/>
  <c r="CT25" i="3"/>
  <c r="CT26" i="3"/>
  <c r="CT27" i="3"/>
  <c r="CT28" i="3"/>
  <c r="CT29" i="3"/>
  <c r="CT30" i="3"/>
  <c r="CT31" i="3"/>
  <c r="CT32" i="3"/>
  <c r="CT33" i="3"/>
  <c r="CT34" i="3"/>
  <c r="CT35" i="3"/>
  <c r="CT36" i="3"/>
  <c r="CT37" i="3"/>
  <c r="CT38" i="3"/>
  <c r="CT39" i="3"/>
  <c r="CT40" i="3"/>
  <c r="CT41" i="3"/>
  <c r="CT42" i="3"/>
  <c r="CT43" i="3"/>
  <c r="CT44" i="3"/>
  <c r="CT45" i="3"/>
  <c r="CT46" i="3"/>
  <c r="CT47" i="3"/>
  <c r="CT48" i="3"/>
  <c r="CT49" i="3"/>
  <c r="CT50" i="3"/>
  <c r="CT51" i="3"/>
  <c r="CT52" i="3"/>
  <c r="CT53" i="3"/>
  <c r="CT54" i="3"/>
  <c r="CT55" i="3"/>
  <c r="CT56" i="3"/>
  <c r="CT57" i="3"/>
  <c r="CT58" i="3"/>
  <c r="CT59" i="3"/>
  <c r="CT60" i="3"/>
  <c r="CT61" i="3"/>
  <c r="CT62" i="3"/>
  <c r="CT63" i="3"/>
  <c r="CT64" i="3"/>
  <c r="CT65" i="3"/>
  <c r="CT66" i="3"/>
  <c r="CT67" i="3"/>
  <c r="CT68" i="3"/>
  <c r="CT69" i="3"/>
  <c r="CT70" i="3"/>
  <c r="CT71" i="3"/>
  <c r="CT72" i="3"/>
  <c r="CT73" i="3"/>
  <c r="CT74" i="3"/>
  <c r="CT75" i="3"/>
  <c r="CT76" i="3"/>
  <c r="CT77" i="3"/>
  <c r="CT78" i="3"/>
  <c r="CT79" i="3"/>
  <c r="CT80" i="3"/>
  <c r="CT81" i="3"/>
  <c r="CT82" i="3"/>
  <c r="CT83" i="3"/>
  <c r="CT84" i="3"/>
  <c r="CT85" i="3"/>
  <c r="CT86" i="3"/>
  <c r="CT87" i="3"/>
  <c r="CT88" i="3"/>
  <c r="CT89" i="3"/>
  <c r="CI92" i="3"/>
  <c r="CT90" i="3"/>
  <c r="CT91" i="3"/>
  <c r="CT92" i="3"/>
  <c r="CT93" i="3"/>
  <c r="CT94" i="3"/>
  <c r="CT95" i="3"/>
  <c r="CI98" i="3"/>
  <c r="CJ98" i="3"/>
  <c r="CT96" i="3"/>
  <c r="CT97" i="3"/>
  <c r="CU3" i="3" a="1"/>
  <c r="CU3" i="3"/>
  <c r="CU4" i="3"/>
  <c r="CU5" i="3"/>
  <c r="CU6" i="3"/>
  <c r="CU7" i="3"/>
  <c r="CU8" i="3"/>
  <c r="CU9" i="3"/>
  <c r="CU10" i="3"/>
  <c r="CU11" i="3"/>
  <c r="CU12" i="3"/>
  <c r="CU13" i="3"/>
  <c r="CU14" i="3"/>
  <c r="CU15" i="3"/>
  <c r="CU16" i="3"/>
  <c r="CU17" i="3"/>
  <c r="CU18" i="3"/>
  <c r="CU19" i="3"/>
  <c r="CU20" i="3"/>
  <c r="CU21" i="3"/>
  <c r="CU22" i="3"/>
  <c r="CU23" i="3"/>
  <c r="CU24" i="3"/>
  <c r="CU25" i="3"/>
  <c r="CU26" i="3"/>
  <c r="CU27" i="3"/>
  <c r="CU28" i="3"/>
  <c r="CU29" i="3"/>
  <c r="CU30" i="3"/>
  <c r="CU31" i="3"/>
  <c r="CU32" i="3"/>
  <c r="CU33" i="3"/>
  <c r="CU34" i="3"/>
  <c r="CU35" i="3"/>
  <c r="CU36" i="3"/>
  <c r="CU37" i="3"/>
  <c r="CU38" i="3"/>
  <c r="CU39" i="3"/>
  <c r="CU40" i="3"/>
  <c r="CU41" i="3"/>
  <c r="CU42" i="3"/>
  <c r="CU43" i="3"/>
  <c r="CU44" i="3"/>
  <c r="CU45" i="3"/>
  <c r="CU46" i="3"/>
  <c r="CU47" i="3"/>
  <c r="CU48" i="3"/>
  <c r="CU49" i="3"/>
  <c r="CU50" i="3"/>
  <c r="CU51" i="3"/>
  <c r="CU52" i="3"/>
  <c r="CU53" i="3"/>
  <c r="CU54" i="3"/>
  <c r="CU55" i="3"/>
  <c r="CU56" i="3"/>
  <c r="CU57" i="3"/>
  <c r="CU58" i="3"/>
  <c r="CU59" i="3"/>
  <c r="CU60" i="3"/>
  <c r="CU61" i="3"/>
  <c r="CU62" i="3"/>
  <c r="CU63" i="3"/>
  <c r="CU64" i="3"/>
  <c r="CU65" i="3"/>
  <c r="CU66" i="3"/>
  <c r="CU67" i="3"/>
  <c r="CU68" i="3"/>
  <c r="CU69" i="3"/>
  <c r="CU70" i="3"/>
  <c r="CU71" i="3"/>
  <c r="CU72" i="3"/>
  <c r="CU73" i="3"/>
  <c r="CU74" i="3"/>
  <c r="CU75" i="3"/>
  <c r="CU76" i="3"/>
  <c r="CU77" i="3"/>
  <c r="CU78" i="3"/>
  <c r="CU79" i="3"/>
  <c r="CU80" i="3"/>
  <c r="CU81" i="3"/>
  <c r="CU82" i="3"/>
  <c r="CU83" i="3"/>
  <c r="CU84" i="3"/>
  <c r="CU85" i="3"/>
  <c r="CU86" i="3"/>
  <c r="CU87" i="3"/>
  <c r="CU88" i="3"/>
  <c r="CU89" i="3"/>
  <c r="CU90" i="3"/>
  <c r="CU91" i="3"/>
  <c r="CU92" i="3"/>
  <c r="CU93" i="3"/>
  <c r="CU94" i="3"/>
  <c r="CU95" i="3"/>
  <c r="CU96" i="3"/>
  <c r="CU97" i="3"/>
  <c r="CK98" i="3"/>
  <c r="CL98" i="3"/>
  <c r="CM98" i="3"/>
  <c r="AS5" i="3"/>
  <c r="AT5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8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T3" i="3"/>
  <c r="AS97" i="3" a="1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AS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8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AS6" i="3"/>
  <c r="AT6" i="3"/>
  <c r="AU6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8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AS7" i="3"/>
  <c r="AT7" i="3"/>
  <c r="AU7" i="3"/>
  <c r="AV7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8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AS8" i="3"/>
  <c r="AT8" i="3"/>
  <c r="AU8" i="3"/>
  <c r="AV8" i="3"/>
  <c r="AW8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AS9" i="3"/>
  <c r="AT9" i="3"/>
  <c r="AU9" i="3"/>
  <c r="AV9" i="3"/>
  <c r="AW9" i="3"/>
  <c r="AX9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8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AS10" i="3"/>
  <c r="AT10" i="3"/>
  <c r="AU10" i="3"/>
  <c r="AV10" i="3"/>
  <c r="AW10" i="3"/>
  <c r="AX10" i="3"/>
  <c r="AY10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8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AS11" i="3"/>
  <c r="AT11" i="3"/>
  <c r="AU11" i="3"/>
  <c r="AV11" i="3"/>
  <c r="AW11" i="3"/>
  <c r="AX11" i="3"/>
  <c r="AY11" i="3"/>
  <c r="AZ11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8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AS12" i="3"/>
  <c r="AT12" i="3"/>
  <c r="AU12" i="3"/>
  <c r="AV12" i="3"/>
  <c r="AW12" i="3"/>
  <c r="AX12" i="3"/>
  <c r="AY12" i="3"/>
  <c r="AZ12" i="3"/>
  <c r="BA12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8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AS13" i="3"/>
  <c r="AT13" i="3"/>
  <c r="AU13" i="3"/>
  <c r="AV13" i="3"/>
  <c r="AW13" i="3"/>
  <c r="AX13" i="3"/>
  <c r="AY13" i="3"/>
  <c r="AZ13" i="3"/>
  <c r="BA13" i="3"/>
  <c r="BB13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8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AS14" i="3"/>
  <c r="AT14" i="3"/>
  <c r="AU14" i="3"/>
  <c r="AV14" i="3"/>
  <c r="AW14" i="3"/>
  <c r="AX14" i="3"/>
  <c r="AY14" i="3"/>
  <c r="AZ14" i="3"/>
  <c r="BA14" i="3"/>
  <c r="BB14" i="3"/>
  <c r="BC1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8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8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8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8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8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8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8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8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8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8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8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8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8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8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8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8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8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8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8" i="3"/>
  <c r="BX34" i="3"/>
  <c r="BY34" i="3"/>
  <c r="BZ34" i="3"/>
  <c r="CA34" i="3"/>
  <c r="CB34" i="3"/>
  <c r="CC34" i="3"/>
  <c r="CD34" i="3"/>
  <c r="CE34" i="3"/>
  <c r="CF34" i="3"/>
  <c r="CG34" i="3"/>
  <c r="CH34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8" i="3"/>
  <c r="BY35" i="3"/>
  <c r="BZ35" i="3"/>
  <c r="CA35" i="3"/>
  <c r="CB35" i="3"/>
  <c r="CC35" i="3"/>
  <c r="CD35" i="3"/>
  <c r="CE35" i="3"/>
  <c r="CF35" i="3"/>
  <c r="CG35" i="3"/>
  <c r="CH35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8" i="3"/>
  <c r="BZ36" i="3"/>
  <c r="CA36" i="3"/>
  <c r="CB36" i="3"/>
  <c r="CC36" i="3"/>
  <c r="CD36" i="3"/>
  <c r="CE36" i="3"/>
  <c r="CF36" i="3"/>
  <c r="CG36" i="3"/>
  <c r="CH36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8" i="3"/>
  <c r="CA37" i="3"/>
  <c r="CB37" i="3"/>
  <c r="CC37" i="3"/>
  <c r="CD37" i="3"/>
  <c r="CE37" i="3"/>
  <c r="CF37" i="3"/>
  <c r="CG37" i="3"/>
  <c r="CH37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8" i="3"/>
  <c r="CB38" i="3"/>
  <c r="CC38" i="3"/>
  <c r="CD38" i="3"/>
  <c r="CE38" i="3"/>
  <c r="CF38" i="3"/>
  <c r="CG38" i="3"/>
  <c r="CH38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8" i="3"/>
  <c r="CC39" i="3"/>
  <c r="CD39" i="3"/>
  <c r="CE39" i="3"/>
  <c r="CF39" i="3"/>
  <c r="CG39" i="3"/>
  <c r="CH39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8" i="3"/>
  <c r="CD40" i="3"/>
  <c r="CE40" i="3"/>
  <c r="CF40" i="3"/>
  <c r="CG40" i="3"/>
  <c r="CH40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8" i="3"/>
  <c r="CE41" i="3"/>
  <c r="CF41" i="3"/>
  <c r="CG41" i="3"/>
  <c r="CH41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8" i="3"/>
  <c r="CF42" i="3"/>
  <c r="CG42" i="3"/>
  <c r="CH42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8" i="3"/>
  <c r="CG43" i="3"/>
  <c r="CH43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8" i="3"/>
  <c r="CH44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8" i="3"/>
  <c r="AS3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N45" i="3"/>
  <c r="CN46" i="3"/>
  <c r="CN47" i="3"/>
  <c r="CN48" i="3"/>
  <c r="CN49" i="3"/>
  <c r="CN50" i="3"/>
  <c r="CN51" i="3"/>
  <c r="CN52" i="3"/>
  <c r="CN53" i="3"/>
  <c r="CN54" i="3"/>
  <c r="CN55" i="3"/>
  <c r="CN56" i="3"/>
  <c r="CN57" i="3"/>
  <c r="CN58" i="3"/>
  <c r="CN59" i="3"/>
  <c r="CN60" i="3"/>
  <c r="CN61" i="3"/>
  <c r="CN62" i="3"/>
  <c r="CN63" i="3"/>
  <c r="CN64" i="3"/>
  <c r="CN65" i="3"/>
  <c r="CN66" i="3"/>
  <c r="CN67" i="3"/>
  <c r="CN68" i="3"/>
  <c r="CN69" i="3"/>
  <c r="CN70" i="3"/>
  <c r="CN71" i="3"/>
  <c r="CN72" i="3"/>
  <c r="CN73" i="3"/>
  <c r="CN74" i="3"/>
  <c r="CN75" i="3"/>
  <c r="CN76" i="3"/>
  <c r="CN77" i="3"/>
  <c r="CN78" i="3"/>
  <c r="CN79" i="3"/>
  <c r="CN80" i="3"/>
  <c r="CN81" i="3"/>
  <c r="CN82" i="3"/>
  <c r="CN83" i="3"/>
  <c r="CN84" i="3"/>
  <c r="CN85" i="3"/>
  <c r="CN86" i="3"/>
  <c r="CN98" i="3"/>
  <c r="CO45" i="3"/>
  <c r="CO46" i="3"/>
  <c r="CO47" i="3"/>
  <c r="CO48" i="3"/>
  <c r="CO49" i="3"/>
  <c r="CO50" i="3"/>
  <c r="CO51" i="3"/>
  <c r="CO52" i="3"/>
  <c r="CO53" i="3"/>
  <c r="CO54" i="3"/>
  <c r="CO55" i="3"/>
  <c r="CO56" i="3"/>
  <c r="CO57" i="3"/>
  <c r="CO58" i="3"/>
  <c r="CO59" i="3"/>
  <c r="CO60" i="3"/>
  <c r="CO61" i="3"/>
  <c r="CO62" i="3"/>
  <c r="CO63" i="3"/>
  <c r="CO64" i="3"/>
  <c r="CO65" i="3"/>
  <c r="CO66" i="3"/>
  <c r="CO67" i="3"/>
  <c r="CO68" i="3"/>
  <c r="CO69" i="3"/>
  <c r="CO70" i="3"/>
  <c r="CO71" i="3"/>
  <c r="CO72" i="3"/>
  <c r="CO73" i="3"/>
  <c r="CO74" i="3"/>
  <c r="CO75" i="3"/>
  <c r="CO76" i="3"/>
  <c r="CO77" i="3"/>
  <c r="CO78" i="3"/>
  <c r="CO79" i="3"/>
  <c r="CO80" i="3"/>
  <c r="CO81" i="3"/>
  <c r="CO82" i="3"/>
  <c r="CO83" i="3"/>
  <c r="CO84" i="3"/>
  <c r="CO85" i="3"/>
  <c r="CO86" i="3"/>
  <c r="CO98" i="3"/>
  <c r="CP45" i="3"/>
  <c r="CP46" i="3"/>
  <c r="CP47" i="3"/>
  <c r="CP48" i="3"/>
  <c r="CP49" i="3"/>
  <c r="CP50" i="3"/>
  <c r="CP51" i="3"/>
  <c r="CP52" i="3"/>
  <c r="CP53" i="3"/>
  <c r="CP54" i="3"/>
  <c r="CP55" i="3"/>
  <c r="CP56" i="3"/>
  <c r="CP57" i="3"/>
  <c r="CP58" i="3"/>
  <c r="CP59" i="3"/>
  <c r="CP60" i="3"/>
  <c r="CP61" i="3"/>
  <c r="CP62" i="3"/>
  <c r="CP63" i="3"/>
  <c r="CP64" i="3"/>
  <c r="CP65" i="3"/>
  <c r="CP66" i="3"/>
  <c r="CP67" i="3"/>
  <c r="CP68" i="3"/>
  <c r="CP69" i="3"/>
  <c r="CP70" i="3"/>
  <c r="CP71" i="3"/>
  <c r="CP72" i="3"/>
  <c r="CP73" i="3"/>
  <c r="CP74" i="3"/>
  <c r="CP75" i="3"/>
  <c r="CP76" i="3"/>
  <c r="CP77" i="3"/>
  <c r="CP78" i="3"/>
  <c r="CP79" i="3"/>
  <c r="CP80" i="3"/>
  <c r="CP81" i="3"/>
  <c r="CP82" i="3"/>
  <c r="CP83" i="3"/>
  <c r="CP84" i="3"/>
  <c r="CP85" i="3"/>
  <c r="CP86" i="3"/>
  <c r="CP98" i="3"/>
  <c r="CQ45" i="3"/>
  <c r="CQ46" i="3"/>
  <c r="CQ47" i="3"/>
  <c r="CQ48" i="3"/>
  <c r="CQ49" i="3"/>
  <c r="CQ50" i="3"/>
  <c r="CQ51" i="3"/>
  <c r="CQ52" i="3"/>
  <c r="CQ53" i="3"/>
  <c r="CQ54" i="3"/>
  <c r="CQ55" i="3"/>
  <c r="CQ56" i="3"/>
  <c r="CQ57" i="3"/>
  <c r="CQ58" i="3"/>
  <c r="CQ59" i="3"/>
  <c r="CQ60" i="3"/>
  <c r="CQ61" i="3"/>
  <c r="CQ62" i="3"/>
  <c r="CQ63" i="3"/>
  <c r="CQ64" i="3"/>
  <c r="CQ65" i="3"/>
  <c r="CQ66" i="3"/>
  <c r="CQ67" i="3"/>
  <c r="CQ68" i="3"/>
  <c r="CQ69" i="3"/>
  <c r="CQ70" i="3"/>
  <c r="CQ71" i="3"/>
  <c r="CQ72" i="3"/>
  <c r="CQ73" i="3"/>
  <c r="CQ74" i="3"/>
  <c r="CQ75" i="3"/>
  <c r="CQ76" i="3"/>
  <c r="CQ77" i="3"/>
  <c r="CQ78" i="3"/>
  <c r="CQ79" i="3"/>
  <c r="CQ80" i="3"/>
  <c r="CQ81" i="3"/>
  <c r="CQ82" i="3"/>
  <c r="CQ83" i="3"/>
  <c r="CQ84" i="3"/>
  <c r="CQ85" i="3"/>
  <c r="CQ86" i="3"/>
  <c r="CQ98" i="3"/>
  <c r="CR45" i="3"/>
  <c r="CR46" i="3"/>
  <c r="CR47" i="3"/>
  <c r="CR48" i="3"/>
  <c r="CR49" i="3"/>
  <c r="CR50" i="3"/>
  <c r="CR51" i="3"/>
  <c r="CR52" i="3"/>
  <c r="CR53" i="3"/>
  <c r="CR54" i="3"/>
  <c r="CR55" i="3"/>
  <c r="CR56" i="3"/>
  <c r="CR57" i="3"/>
  <c r="CR58" i="3"/>
  <c r="CR59" i="3"/>
  <c r="CR60" i="3"/>
  <c r="CR61" i="3"/>
  <c r="CR62" i="3"/>
  <c r="CR63" i="3"/>
  <c r="CR64" i="3"/>
  <c r="CR65" i="3"/>
  <c r="CR66" i="3"/>
  <c r="CR67" i="3"/>
  <c r="CR68" i="3"/>
  <c r="CR69" i="3"/>
  <c r="CR70" i="3"/>
  <c r="CR71" i="3"/>
  <c r="CR72" i="3"/>
  <c r="CR73" i="3"/>
  <c r="CR74" i="3"/>
  <c r="CR75" i="3"/>
  <c r="CR76" i="3"/>
  <c r="CR77" i="3"/>
  <c r="CR78" i="3"/>
  <c r="CR79" i="3"/>
  <c r="CR80" i="3"/>
  <c r="CR81" i="3"/>
  <c r="CR82" i="3"/>
  <c r="CR83" i="3"/>
  <c r="CR84" i="3"/>
  <c r="CR85" i="3"/>
  <c r="CR86" i="3"/>
  <c r="CR98" i="3"/>
  <c r="CS45" i="3"/>
  <c r="CS46" i="3"/>
  <c r="CS47" i="3"/>
  <c r="CS48" i="3"/>
  <c r="CS49" i="3"/>
  <c r="CS50" i="3"/>
  <c r="CS51" i="3"/>
  <c r="CS52" i="3"/>
  <c r="CS53" i="3"/>
  <c r="CS54" i="3"/>
  <c r="CS55" i="3"/>
  <c r="CS56" i="3"/>
  <c r="CS57" i="3"/>
  <c r="CS58" i="3"/>
  <c r="CS59" i="3"/>
  <c r="CS60" i="3"/>
  <c r="CS61" i="3"/>
  <c r="CS62" i="3"/>
  <c r="CS63" i="3"/>
  <c r="CS64" i="3"/>
  <c r="CS65" i="3"/>
  <c r="CS66" i="3"/>
  <c r="CS67" i="3"/>
  <c r="CS68" i="3"/>
  <c r="CS69" i="3"/>
  <c r="CS70" i="3"/>
  <c r="CS71" i="3"/>
  <c r="CS72" i="3"/>
  <c r="CS73" i="3"/>
  <c r="CS74" i="3"/>
  <c r="CS75" i="3"/>
  <c r="CS76" i="3"/>
  <c r="CS77" i="3"/>
  <c r="CS78" i="3"/>
  <c r="CS79" i="3"/>
  <c r="CS80" i="3"/>
  <c r="CS81" i="3"/>
  <c r="CS82" i="3"/>
  <c r="CS83" i="3"/>
  <c r="CS84" i="3"/>
  <c r="CS85" i="3"/>
  <c r="CS86" i="3"/>
  <c r="CS98" i="3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G2" i="2"/>
  <c r="F2" i="2"/>
</calcChain>
</file>

<file path=xl/sharedStrings.xml><?xml version="1.0" encoding="utf-8"?>
<sst xmlns="http://schemas.openxmlformats.org/spreadsheetml/2006/main" count="1020" uniqueCount="426">
  <si>
    <t>2012年全国投入产出表</t>
    <phoneticPr fontId="2" type="noConversion"/>
  </si>
  <si>
    <t>单位：万元</t>
    <phoneticPr fontId="2" type="noConversion"/>
  </si>
  <si>
    <t xml:space="preserve">    投入              产出</t>
    <phoneticPr fontId="2" type="noConversion"/>
  </si>
  <si>
    <t>部门名称</t>
    <phoneticPr fontId="2" type="noConversion"/>
  </si>
  <si>
    <t>最终使用</t>
    <phoneticPr fontId="2" type="noConversion"/>
  </si>
  <si>
    <t>总产出</t>
    <phoneticPr fontId="2" type="noConversion"/>
  </si>
  <si>
    <t>农林牧渔产品和服务</t>
    <phoneticPr fontId="7" type="noConversion"/>
  </si>
  <si>
    <t>煤炭采选产品</t>
    <phoneticPr fontId="7" type="noConversion"/>
  </si>
  <si>
    <t>石油和天然气开采产品</t>
    <phoneticPr fontId="7" type="noConversion"/>
  </si>
  <si>
    <t>金属矿采选产品</t>
    <phoneticPr fontId="7" type="noConversion"/>
  </si>
  <si>
    <t>非金属矿和其他矿采选产品</t>
    <phoneticPr fontId="7" type="noConversion"/>
  </si>
  <si>
    <t>食品和烟草</t>
    <phoneticPr fontId="7" type="noConversion"/>
  </si>
  <si>
    <t>纺织品</t>
    <phoneticPr fontId="7" type="noConversion"/>
  </si>
  <si>
    <t>纺织服装鞋帽皮革羽绒及其制品</t>
    <phoneticPr fontId="7" type="noConversion"/>
  </si>
  <si>
    <t>木材加工品和家具</t>
    <phoneticPr fontId="7" type="noConversion"/>
  </si>
  <si>
    <t>造纸印刷和文教体育用品</t>
    <phoneticPr fontId="7" type="noConversion"/>
  </si>
  <si>
    <t>石油、炼焦产品和核燃料加工品</t>
    <phoneticPr fontId="7" type="noConversion"/>
  </si>
  <si>
    <t>化学产品</t>
    <phoneticPr fontId="7" type="noConversion"/>
  </si>
  <si>
    <t>非金属矿物制品</t>
    <phoneticPr fontId="7" type="noConversion"/>
  </si>
  <si>
    <t>金属冶炼和压延加工品</t>
    <phoneticPr fontId="7" type="noConversion"/>
  </si>
  <si>
    <t>金属制品</t>
    <phoneticPr fontId="7" type="noConversion"/>
  </si>
  <si>
    <t>通用设备</t>
    <phoneticPr fontId="7" type="noConversion"/>
  </si>
  <si>
    <t>专用设备</t>
    <phoneticPr fontId="7" type="noConversion"/>
  </si>
  <si>
    <t>交通运输设备</t>
    <phoneticPr fontId="7" type="noConversion"/>
  </si>
  <si>
    <t>电气机械和器材</t>
    <phoneticPr fontId="7" type="noConversion"/>
  </si>
  <si>
    <t>通信设备、计算机和其他电子设备</t>
    <phoneticPr fontId="7" type="noConversion"/>
  </si>
  <si>
    <t>仪器仪表</t>
    <phoneticPr fontId="7" type="noConversion"/>
  </si>
  <si>
    <t>其他制造产品</t>
    <phoneticPr fontId="7" type="noConversion"/>
  </si>
  <si>
    <t>废品废料</t>
    <phoneticPr fontId="7" type="noConversion"/>
  </si>
  <si>
    <t>金属制品、机械和设备修理服务</t>
    <phoneticPr fontId="7" type="noConversion"/>
  </si>
  <si>
    <t>电力、热力的生产和供应</t>
    <phoneticPr fontId="7" type="noConversion"/>
  </si>
  <si>
    <t>燃气生产和供应</t>
    <phoneticPr fontId="7" type="noConversion"/>
  </si>
  <si>
    <t>水的生产和供应</t>
    <phoneticPr fontId="7" type="noConversion"/>
  </si>
  <si>
    <t>建筑</t>
    <phoneticPr fontId="7" type="noConversion"/>
  </si>
  <si>
    <t>批发和零售</t>
    <phoneticPr fontId="7" type="noConversion"/>
  </si>
  <si>
    <t>交通运输、仓储和邮政</t>
    <phoneticPr fontId="7" type="noConversion"/>
  </si>
  <si>
    <t>住宿和餐饮</t>
    <phoneticPr fontId="7" type="noConversion"/>
  </si>
  <si>
    <t>信息传输、软件和信息技术服务</t>
    <phoneticPr fontId="7" type="noConversion"/>
  </si>
  <si>
    <t>金融</t>
    <phoneticPr fontId="7" type="noConversion"/>
  </si>
  <si>
    <t>房地产</t>
    <phoneticPr fontId="7" type="noConversion"/>
  </si>
  <si>
    <t>租赁和商务服务</t>
    <phoneticPr fontId="7" type="noConversion"/>
  </si>
  <si>
    <t>科学研究和技术服务</t>
    <phoneticPr fontId="7" type="noConversion"/>
  </si>
  <si>
    <t>水利、环境和公共设施管理</t>
    <phoneticPr fontId="7" type="noConversion"/>
  </si>
  <si>
    <t>居民服务、修理和其他服务</t>
    <phoneticPr fontId="7" type="noConversion"/>
  </si>
  <si>
    <t>教育</t>
    <phoneticPr fontId="7" type="noConversion"/>
  </si>
  <si>
    <t>卫生和社会工作</t>
    <phoneticPr fontId="7" type="noConversion"/>
  </si>
  <si>
    <t>文化、体育和娱乐</t>
    <phoneticPr fontId="7" type="noConversion"/>
  </si>
  <si>
    <t>公共管理、社会保障和社会组织</t>
    <phoneticPr fontId="7" type="noConversion"/>
  </si>
  <si>
    <t>中间使用合计</t>
    <phoneticPr fontId="2" type="noConversion"/>
  </si>
  <si>
    <t>农村居民消费</t>
    <phoneticPr fontId="2" type="noConversion"/>
  </si>
  <si>
    <t>城镇居民消费</t>
    <phoneticPr fontId="2" type="noConversion"/>
  </si>
  <si>
    <t>政府消费</t>
    <phoneticPr fontId="2" type="noConversion"/>
  </si>
  <si>
    <t>消费小计</t>
    <phoneticPr fontId="2" type="noConversion"/>
  </si>
  <si>
    <t>固定资本形成总额</t>
    <phoneticPr fontId="2" type="noConversion"/>
  </si>
  <si>
    <t>存货增加</t>
    <phoneticPr fontId="2" type="noConversion"/>
  </si>
  <si>
    <t>资本形成总额</t>
    <phoneticPr fontId="2" type="noConversion"/>
  </si>
  <si>
    <t>出口</t>
    <phoneticPr fontId="2" type="noConversion"/>
  </si>
  <si>
    <t>最终使用合计</t>
    <phoneticPr fontId="2" type="noConversion"/>
  </si>
  <si>
    <t>代码</t>
    <phoneticPr fontId="2" type="noConversion"/>
  </si>
  <si>
    <t>01</t>
    <phoneticPr fontId="7" type="noConversion"/>
  </si>
  <si>
    <t>02</t>
    <phoneticPr fontId="7" type="noConversion"/>
  </si>
  <si>
    <t>03</t>
    <phoneticPr fontId="7" type="noConversion"/>
  </si>
  <si>
    <t>04</t>
    <phoneticPr fontId="7" type="noConversion"/>
  </si>
  <si>
    <t>05</t>
    <phoneticPr fontId="7" type="noConversion"/>
  </si>
  <si>
    <t>06</t>
    <phoneticPr fontId="7" type="noConversion"/>
  </si>
  <si>
    <t>07</t>
    <phoneticPr fontId="7" type="noConversion"/>
  </si>
  <si>
    <t>08</t>
    <phoneticPr fontId="7" type="noConversion"/>
  </si>
  <si>
    <t>09</t>
    <phoneticPr fontId="7" type="noConversion"/>
  </si>
  <si>
    <t>10</t>
    <phoneticPr fontId="7" type="noConversion"/>
  </si>
  <si>
    <t>11</t>
    <phoneticPr fontId="7" type="noConversion"/>
  </si>
  <si>
    <t>12</t>
    <phoneticPr fontId="7" type="noConversion"/>
  </si>
  <si>
    <t>13</t>
    <phoneticPr fontId="7" type="noConversion"/>
  </si>
  <si>
    <t>14</t>
    <phoneticPr fontId="7" type="noConversion"/>
  </si>
  <si>
    <t>15</t>
    <phoneticPr fontId="7" type="noConversion"/>
  </si>
  <si>
    <t>16</t>
    <phoneticPr fontId="7" type="noConversion"/>
  </si>
  <si>
    <t>17</t>
    <phoneticPr fontId="7" type="noConversion"/>
  </si>
  <si>
    <t>18</t>
    <phoneticPr fontId="7" type="noConversion"/>
  </si>
  <si>
    <t>19</t>
    <phoneticPr fontId="7" type="noConversion"/>
  </si>
  <si>
    <t>20</t>
    <phoneticPr fontId="7" type="noConversion"/>
  </si>
  <si>
    <t>21</t>
    <phoneticPr fontId="7" type="noConversion"/>
  </si>
  <si>
    <t>22</t>
    <phoneticPr fontId="7" type="noConversion"/>
  </si>
  <si>
    <t>23</t>
    <phoneticPr fontId="7" type="noConversion"/>
  </si>
  <si>
    <t>24</t>
    <phoneticPr fontId="7" type="noConversion"/>
  </si>
  <si>
    <t>25</t>
    <phoneticPr fontId="7" type="noConversion"/>
  </si>
  <si>
    <t>26</t>
    <phoneticPr fontId="7" type="noConversion"/>
  </si>
  <si>
    <t>27</t>
    <phoneticPr fontId="7" type="noConversion"/>
  </si>
  <si>
    <t>28</t>
    <phoneticPr fontId="7" type="noConversion"/>
  </si>
  <si>
    <t>29</t>
    <phoneticPr fontId="7" type="noConversion"/>
  </si>
  <si>
    <t>30</t>
    <phoneticPr fontId="7" type="noConversion"/>
  </si>
  <si>
    <t>31</t>
    <phoneticPr fontId="7" type="noConversion"/>
  </si>
  <si>
    <t>32</t>
    <phoneticPr fontId="7" type="noConversion"/>
  </si>
  <si>
    <t>33</t>
    <phoneticPr fontId="7" type="noConversion"/>
  </si>
  <si>
    <t>34</t>
    <phoneticPr fontId="7" type="noConversion"/>
  </si>
  <si>
    <t>35</t>
    <phoneticPr fontId="7" type="noConversion"/>
  </si>
  <si>
    <t>36</t>
    <phoneticPr fontId="7" type="noConversion"/>
  </si>
  <si>
    <t>37</t>
    <phoneticPr fontId="7" type="noConversion"/>
  </si>
  <si>
    <t>38</t>
    <phoneticPr fontId="7" type="noConversion"/>
  </si>
  <si>
    <t>39</t>
    <phoneticPr fontId="7" type="noConversion"/>
  </si>
  <si>
    <t>40</t>
    <phoneticPr fontId="7" type="noConversion"/>
  </si>
  <si>
    <t>41</t>
    <phoneticPr fontId="7" type="noConversion"/>
  </si>
  <si>
    <t>42</t>
    <phoneticPr fontId="7" type="noConversion"/>
  </si>
  <si>
    <t>中间投入</t>
    <phoneticPr fontId="2" type="noConversion"/>
  </si>
  <si>
    <t>农林牧渔产品和服务</t>
  </si>
  <si>
    <t>01</t>
    <phoneticPr fontId="7" type="noConversion"/>
  </si>
  <si>
    <t>煤炭采选产品</t>
  </si>
  <si>
    <t>02</t>
    <phoneticPr fontId="7" type="noConversion"/>
  </si>
  <si>
    <t>石油和天然气开采产品</t>
  </si>
  <si>
    <t>金属矿采选产品</t>
  </si>
  <si>
    <t>04</t>
    <phoneticPr fontId="7" type="noConversion"/>
  </si>
  <si>
    <t>非金属矿和其他矿采选产品</t>
  </si>
  <si>
    <t>食品和烟草</t>
  </si>
  <si>
    <t>06</t>
    <phoneticPr fontId="7" type="noConversion"/>
  </si>
  <si>
    <t>纺织品</t>
  </si>
  <si>
    <t>纺织服装鞋帽皮革羽绒及其制品</t>
  </si>
  <si>
    <t>08</t>
    <phoneticPr fontId="7" type="noConversion"/>
  </si>
  <si>
    <t>木材加工品和家具</t>
  </si>
  <si>
    <t>造纸印刷和文教体育用品</t>
  </si>
  <si>
    <t>10</t>
  </si>
  <si>
    <t>石油、炼焦产品和核燃料加工品</t>
  </si>
  <si>
    <t>11</t>
  </si>
  <si>
    <t>化学产品</t>
  </si>
  <si>
    <t>12</t>
  </si>
  <si>
    <t>非金属矿物制品</t>
  </si>
  <si>
    <t>13</t>
  </si>
  <si>
    <t>金属冶炼和压延加工品</t>
  </si>
  <si>
    <t>14</t>
  </si>
  <si>
    <t>金属制品</t>
  </si>
  <si>
    <t>15</t>
  </si>
  <si>
    <t>通用设备</t>
  </si>
  <si>
    <t>16</t>
  </si>
  <si>
    <t>专用设备</t>
  </si>
  <si>
    <t>17</t>
  </si>
  <si>
    <t>交通运输设备</t>
  </si>
  <si>
    <t>18</t>
  </si>
  <si>
    <t>电气机械和器材</t>
  </si>
  <si>
    <t>19</t>
  </si>
  <si>
    <t>通信设备、计算机和其他电子设备</t>
  </si>
  <si>
    <t>20</t>
  </si>
  <si>
    <t>仪器仪表</t>
  </si>
  <si>
    <t>21</t>
  </si>
  <si>
    <t>其他制造产品</t>
  </si>
  <si>
    <t>22</t>
  </si>
  <si>
    <t>废品废料</t>
  </si>
  <si>
    <t>23</t>
  </si>
  <si>
    <t>金属制品、机械和设备修理服务</t>
  </si>
  <si>
    <t>24</t>
  </si>
  <si>
    <t>电力、热力的生产和供应</t>
  </si>
  <si>
    <t>25</t>
  </si>
  <si>
    <t>燃气生产和供应</t>
  </si>
  <si>
    <t>26</t>
  </si>
  <si>
    <t>水的生产和供应</t>
  </si>
  <si>
    <t>27</t>
  </si>
  <si>
    <t>建筑</t>
  </si>
  <si>
    <t>28</t>
  </si>
  <si>
    <t>批发和零售</t>
  </si>
  <si>
    <t>29</t>
  </si>
  <si>
    <t>交通运输、仓储和邮政</t>
  </si>
  <si>
    <t>30</t>
  </si>
  <si>
    <t>住宿和餐饮</t>
  </si>
  <si>
    <t>31</t>
  </si>
  <si>
    <t>信息传输、软件和信息技术服务</t>
  </si>
  <si>
    <t>32</t>
  </si>
  <si>
    <t>金融</t>
  </si>
  <si>
    <t>33</t>
  </si>
  <si>
    <t>房地产</t>
  </si>
  <si>
    <t>34</t>
  </si>
  <si>
    <t>租赁和商务服务</t>
  </si>
  <si>
    <t>35</t>
  </si>
  <si>
    <t>科学研究和技术服务</t>
  </si>
  <si>
    <t>36</t>
  </si>
  <si>
    <t>水利、环境和公共设施管理</t>
  </si>
  <si>
    <t>37</t>
  </si>
  <si>
    <t>居民服务、修理和其他服务</t>
  </si>
  <si>
    <t>38</t>
  </si>
  <si>
    <t>教育</t>
  </si>
  <si>
    <t>39</t>
  </si>
  <si>
    <t>卫生和社会工作</t>
  </si>
  <si>
    <t>40</t>
  </si>
  <si>
    <t>文化、体育和娱乐</t>
  </si>
  <si>
    <t>41</t>
  </si>
  <si>
    <t>公共管理、社会保障和社会组织</t>
  </si>
  <si>
    <t>42</t>
  </si>
  <si>
    <t>中间投入合计</t>
  </si>
  <si>
    <t>TII</t>
    <phoneticPr fontId="2" type="noConversion"/>
  </si>
  <si>
    <t>增加值</t>
    <phoneticPr fontId="2" type="noConversion"/>
  </si>
  <si>
    <t>劳动者报酬</t>
  </si>
  <si>
    <t>VA001</t>
  </si>
  <si>
    <t>生产税净额</t>
  </si>
  <si>
    <t>VA002</t>
  </si>
  <si>
    <t>固定资产折旧</t>
  </si>
  <si>
    <t>VA003</t>
  </si>
  <si>
    <t>营业盈余</t>
  </si>
  <si>
    <t>VA004</t>
  </si>
  <si>
    <t>增加值合计</t>
  </si>
  <si>
    <t>TVA</t>
  </si>
  <si>
    <t>总投入</t>
    <phoneticPr fontId="2" type="noConversion"/>
  </si>
  <si>
    <t>TO1</t>
    <phoneticPr fontId="2" type="noConversion"/>
  </si>
  <si>
    <t>Coal</t>
  </si>
  <si>
    <t>Textiles</t>
  </si>
  <si>
    <t>Metal products</t>
  </si>
  <si>
    <t>Construction</t>
  </si>
  <si>
    <t>Total Intermediate Demand</t>
  </si>
  <si>
    <t>中间使用合计</t>
  </si>
  <si>
    <t>农村居民消费</t>
  </si>
  <si>
    <t>城镇居民消费</t>
  </si>
  <si>
    <t>政府消费</t>
  </si>
  <si>
    <t>消费小计</t>
  </si>
  <si>
    <t>固定资本形成总额</t>
  </si>
  <si>
    <t>存货增加</t>
  </si>
  <si>
    <t>资本形成总额</t>
  </si>
  <si>
    <t>出口</t>
  </si>
  <si>
    <t>最终使用合计</t>
  </si>
  <si>
    <t>Education</t>
  </si>
  <si>
    <t>Culture, sports and entertainment</t>
  </si>
  <si>
    <t>Finance</t>
  </si>
  <si>
    <t>Agriculture, forestry, farming and fishery products and services</t>
  </si>
  <si>
    <t>Coal mining products</t>
  </si>
  <si>
    <t>Oil and natural gas products</t>
  </si>
  <si>
    <t>Metal mining products</t>
  </si>
  <si>
    <t>Non-metallic mining products</t>
  </si>
  <si>
    <t>Food and tobacco</t>
  </si>
  <si>
    <t>Wearing apparel, leather and feather products</t>
  </si>
  <si>
    <t>Wood products and furniture</t>
  </si>
  <si>
    <t>Paper products, stationery and sporting goods</t>
  </si>
  <si>
    <t>Chemical products</t>
  </si>
  <si>
    <t>Petroleum, coal and nuclear fuel processed products</t>
  </si>
  <si>
    <t>Public administration, social security and social organizations</t>
  </si>
  <si>
    <t>Health and social work</t>
  </si>
  <si>
    <t>Resident services, repairs and other services</t>
  </si>
  <si>
    <t>Water conservancy, environment and public facilities management</t>
  </si>
  <si>
    <t>Scientific research and technical services</t>
  </si>
  <si>
    <t>Leasing and Business Services</t>
  </si>
  <si>
    <t>Real estate</t>
  </si>
  <si>
    <t>Information transmission, software and information technology services</t>
  </si>
  <si>
    <t>Accommodation and Catering</t>
  </si>
  <si>
    <t>Transportation, storage and postal services</t>
  </si>
  <si>
    <t>Wholesale and Retail</t>
  </si>
  <si>
    <t>Water production and supply</t>
  </si>
  <si>
    <t>Gas Production and Supply</t>
  </si>
  <si>
    <t>Electricity, heat production and supply</t>
  </si>
  <si>
    <t>Metal products, machinery and equipment repair services</t>
  </si>
  <si>
    <t>Waste and scrap</t>
  </si>
  <si>
    <t>Non-metallic mineral products</t>
  </si>
  <si>
    <t>General equipment</t>
  </si>
  <si>
    <t>Transportation equipment</t>
  </si>
  <si>
    <t>Electrical machinery and equipment</t>
  </si>
  <si>
    <t>Communications equipment, computers and other electronic devices</t>
  </si>
  <si>
    <t>instruments and meters</t>
  </si>
  <si>
    <t>Other manufacturing products</t>
  </si>
  <si>
    <t>Special equipment</t>
  </si>
  <si>
    <t>Metal smelting and refining products</t>
  </si>
  <si>
    <t>Total Intermediate Inputs</t>
  </si>
  <si>
    <t>Labor remuneration</t>
  </si>
  <si>
    <t>Net Product Tax</t>
  </si>
  <si>
    <t>Depreciation of fixed assets</t>
  </si>
  <si>
    <t>Operating surplus</t>
  </si>
  <si>
    <t>Total added value</t>
  </si>
  <si>
    <t>中间投入 (Intermediate Inputs)</t>
  </si>
  <si>
    <t>Consumption of rural residents</t>
  </si>
  <si>
    <t>Consumption of urban residents</t>
  </si>
  <si>
    <t>Government consumption</t>
  </si>
  <si>
    <t>Total consumption</t>
  </si>
  <si>
    <t>Gross fixed capital formation</t>
  </si>
  <si>
    <t>Increase in inventories</t>
  </si>
  <si>
    <t>Gross capital formation</t>
  </si>
  <si>
    <t>Export</t>
  </si>
  <si>
    <t>增加值 (Added Value)</t>
  </si>
  <si>
    <t>部门名称 (Name of the Departments)</t>
  </si>
  <si>
    <t>Total intermediate consumption</t>
  </si>
  <si>
    <t>Final consumption</t>
  </si>
  <si>
    <t>Total final consumption</t>
  </si>
  <si>
    <t>中间使用</t>
  </si>
  <si>
    <t>intermediate consumption</t>
  </si>
  <si>
    <t>AgFFF</t>
  </si>
  <si>
    <t>OilGas</t>
  </si>
  <si>
    <t>MetMin</t>
  </si>
  <si>
    <t>NMetMin</t>
  </si>
  <si>
    <t>Textile</t>
  </si>
  <si>
    <t>Apparel</t>
  </si>
  <si>
    <t>WoodPr</t>
  </si>
  <si>
    <t>FoodPr</t>
  </si>
  <si>
    <t>PaperPr</t>
  </si>
  <si>
    <t>RefPet</t>
  </si>
  <si>
    <t>Chemical</t>
  </si>
  <si>
    <t>NMetPr</t>
  </si>
  <si>
    <t>Metals</t>
  </si>
  <si>
    <t>MetalPr</t>
  </si>
  <si>
    <t>GenEqp</t>
  </si>
  <si>
    <t>SpecEqp</t>
  </si>
  <si>
    <t>TransEqp</t>
  </si>
  <si>
    <t>ElecEqp</t>
  </si>
  <si>
    <t>ICTEqp</t>
  </si>
  <si>
    <t>PrecInst</t>
  </si>
  <si>
    <t>OthMfg</t>
  </si>
  <si>
    <t>Waste</t>
  </si>
  <si>
    <t>MachRep</t>
  </si>
  <si>
    <t>ElecDist</t>
  </si>
  <si>
    <t>GasDist</t>
  </si>
  <si>
    <t>WatDist</t>
  </si>
  <si>
    <t>Constr</t>
  </si>
  <si>
    <t>WhRetTr</t>
  </si>
  <si>
    <t>TranspSrv</t>
  </si>
  <si>
    <t>HotRest</t>
  </si>
  <si>
    <t>ICTServ</t>
  </si>
  <si>
    <t>RealEst</t>
  </si>
  <si>
    <t>BusServe</t>
  </si>
  <si>
    <t>ResTech</t>
  </si>
  <si>
    <t>ResServ</t>
  </si>
  <si>
    <t>EnvServ</t>
  </si>
  <si>
    <t>Health</t>
  </si>
  <si>
    <t>RecEnt</t>
  </si>
  <si>
    <t>PubAdm</t>
  </si>
  <si>
    <t>Labor</t>
  </si>
  <si>
    <t>Itax</t>
  </si>
  <si>
    <t>Depr</t>
  </si>
  <si>
    <t>Capital</t>
  </si>
  <si>
    <t>ND</t>
  </si>
  <si>
    <t>ConsRur</t>
  </si>
  <si>
    <t>ConsUrb</t>
  </si>
  <si>
    <t>Govt</t>
  </si>
  <si>
    <t>TCons</t>
  </si>
  <si>
    <t>Capacct</t>
  </si>
  <si>
    <t>Invent</t>
  </si>
  <si>
    <t>Tinv</t>
  </si>
  <si>
    <t>ROW</t>
  </si>
  <si>
    <t>TFCon</t>
  </si>
  <si>
    <t>TCon</t>
  </si>
  <si>
    <t>aAgFFF</t>
  </si>
  <si>
    <t>cAgFFF</t>
  </si>
  <si>
    <t>aCoal</t>
  </si>
  <si>
    <t>cCoal</t>
  </si>
  <si>
    <t>aOilGas</t>
  </si>
  <si>
    <t>cOilGas</t>
  </si>
  <si>
    <t>aMetMin</t>
  </si>
  <si>
    <t>cMetMin</t>
  </si>
  <si>
    <t>aNMetMin</t>
  </si>
  <si>
    <t>cNMetMin</t>
  </si>
  <si>
    <t>aFoodPr</t>
  </si>
  <si>
    <t>cFoodPr</t>
  </si>
  <si>
    <t>aTextile</t>
  </si>
  <si>
    <t>cTextile</t>
  </si>
  <si>
    <t>aApparel</t>
  </si>
  <si>
    <t>cApparel</t>
  </si>
  <si>
    <t>aWoodPr</t>
  </si>
  <si>
    <t>cWoodPr</t>
  </si>
  <si>
    <t>aPaperPr</t>
  </si>
  <si>
    <t>cPaperPr</t>
  </si>
  <si>
    <t>aRefPet</t>
  </si>
  <si>
    <t>cRefPet</t>
  </si>
  <si>
    <t>aChemical</t>
  </si>
  <si>
    <t>cChemical</t>
  </si>
  <si>
    <t>aNMetPr</t>
  </si>
  <si>
    <t>cNMetPr</t>
  </si>
  <si>
    <t>aMetals</t>
  </si>
  <si>
    <t>cMetals</t>
  </si>
  <si>
    <t>aMetalPr</t>
  </si>
  <si>
    <t>cMetalPr</t>
  </si>
  <si>
    <t>aGenEqp</t>
  </si>
  <si>
    <t>cGenEqp</t>
  </si>
  <si>
    <t>aSpecEqp</t>
  </si>
  <si>
    <t>cSpecEqp</t>
  </si>
  <si>
    <t>aTransEqp</t>
  </si>
  <si>
    <t>cTransEqp</t>
  </si>
  <si>
    <t>aElecEqp</t>
  </si>
  <si>
    <t>cElecEqp</t>
  </si>
  <si>
    <t>aICTEqp</t>
  </si>
  <si>
    <t>cICTEqp</t>
  </si>
  <si>
    <t>aPrecInst</t>
  </si>
  <si>
    <t>cPrecInst</t>
  </si>
  <si>
    <t>aOthMfg</t>
  </si>
  <si>
    <t>cOthMfg</t>
  </si>
  <si>
    <t>aWaste</t>
  </si>
  <si>
    <t>cWaste</t>
  </si>
  <si>
    <t>aMachRep</t>
  </si>
  <si>
    <t>cMachRep</t>
  </si>
  <si>
    <t>aElecDist</t>
  </si>
  <si>
    <t>cElecDist</t>
  </si>
  <si>
    <t>aGasDist</t>
  </si>
  <si>
    <t>cGasDist</t>
  </si>
  <si>
    <t>aWatDist</t>
  </si>
  <si>
    <t>cWatDist</t>
  </si>
  <si>
    <t>aConstr</t>
  </si>
  <si>
    <t>cConstr</t>
  </si>
  <si>
    <t>aWhRetTr</t>
  </si>
  <si>
    <t>cWhRetTr</t>
  </si>
  <si>
    <t>aTranspSrv</t>
  </si>
  <si>
    <t>cTranspSrv</t>
  </si>
  <si>
    <t>aHotRest</t>
  </si>
  <si>
    <t>cHotRest</t>
  </si>
  <si>
    <t>aICTServ</t>
  </si>
  <si>
    <t>cICTServ</t>
  </si>
  <si>
    <t>aFinance</t>
  </si>
  <si>
    <t>cFinance</t>
  </si>
  <si>
    <t>aRealEst</t>
  </si>
  <si>
    <t>cRealEst</t>
  </si>
  <si>
    <t>aBusServe</t>
  </si>
  <si>
    <t>cBusServe</t>
  </si>
  <si>
    <t>aResTech</t>
  </si>
  <si>
    <t>cResTech</t>
  </si>
  <si>
    <t>aEnvServ</t>
  </si>
  <si>
    <t>cEnvServ</t>
  </si>
  <si>
    <t>aResServ</t>
  </si>
  <si>
    <t>cResServ</t>
  </si>
  <si>
    <t>aEducation</t>
  </si>
  <si>
    <t>cEducation</t>
  </si>
  <si>
    <t>aHealth</t>
  </si>
  <si>
    <t>cHealth</t>
  </si>
  <si>
    <t>aRecEnt</t>
  </si>
  <si>
    <t>cRecEnt</t>
  </si>
  <si>
    <t>aPubAdm</t>
  </si>
  <si>
    <t>cPubAdm</t>
  </si>
  <si>
    <t>Enterprise</t>
  </si>
  <si>
    <t>HHRural</t>
  </si>
  <si>
    <t>HHUrban</t>
  </si>
  <si>
    <t>HHRur</t>
  </si>
  <si>
    <t>HHUrb</t>
  </si>
  <si>
    <t>进口</t>
  </si>
  <si>
    <t>Total</t>
  </si>
  <si>
    <t>Diff</t>
  </si>
  <si>
    <t>Pcnt</t>
  </si>
  <si>
    <t>ColSum</t>
  </si>
  <si>
    <t>误差</t>
  </si>
  <si>
    <t>Gross Output</t>
  </si>
  <si>
    <t>Imports</t>
  </si>
  <si>
    <t>Gross Demand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</si>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</sst>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_ ;[Red]\-0.00\ "/>
    <numFmt numFmtId="165" formatCode="0_ ;[Red]\-0\ "/>
    <numFmt numFmtId="166" formatCode="0_ "/>
    <numFmt numFmtId="167" formatCode="0_);[Red]\(0\)"/>
    <numFmt numFmtId="168" formatCode="_(* #,##0_);_(* \(#,##0\);_(* &quot;-&quot;??_);_(@_)"/>
  </numFmts>
  <fonts count="23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9"/>
      <name val="宋体"/>
      <family val="3"/>
      <charset val="134"/>
    </font>
    <font>
      <b/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charset val="134"/>
      <scheme val="minor"/>
    </font>
    <font>
      <b/>
      <sz val="9"/>
      <color indexed="8"/>
      <name val="宋体"/>
      <family val="3"/>
      <charset val="134"/>
    </font>
    <font>
      <sz val="10"/>
      <name val="Calibri"/>
      <family val="2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Helvetica"/>
    </font>
    <font>
      <sz val="11"/>
      <color theme="1"/>
      <name val="Helvetica"/>
    </font>
    <font>
      <b/>
      <sz val="11"/>
      <name val="Helvetica"/>
    </font>
    <font>
      <sz val="11"/>
      <name val="Helvetica"/>
    </font>
    <font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">
    <xf numFmtId="0" fontId="0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6" fillId="4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left" vertical="top" wrapText="1"/>
    </xf>
    <xf numFmtId="49" fontId="6" fillId="5" borderId="6" xfId="1" applyNumberFormat="1" applyFont="1" applyFill="1" applyBorder="1" applyAlignment="1">
      <alignment horizontal="center" vertical="top" wrapText="1"/>
    </xf>
    <xf numFmtId="166" fontId="9" fillId="0" borderId="3" xfId="0" applyNumberFormat="1" applyFont="1" applyFill="1" applyBorder="1">
      <alignment vertical="center"/>
    </xf>
    <xf numFmtId="166" fontId="10" fillId="0" borderId="3" xfId="0" applyNumberFormat="1" applyFont="1" applyFill="1" applyBorder="1">
      <alignment vertical="center"/>
    </xf>
    <xf numFmtId="166" fontId="11" fillId="0" borderId="3" xfId="0" applyNumberFormat="1" applyFont="1" applyFill="1" applyBorder="1">
      <alignment vertical="center"/>
    </xf>
    <xf numFmtId="166" fontId="0" fillId="0" borderId="0" xfId="0" applyNumberFormat="1">
      <alignment vertical="center"/>
    </xf>
    <xf numFmtId="0" fontId="6" fillId="5" borderId="8" xfId="0" applyFont="1" applyFill="1" applyBorder="1" applyAlignment="1">
      <alignment horizontal="left" vertical="center" wrapText="1"/>
    </xf>
    <xf numFmtId="164" fontId="12" fillId="0" borderId="3" xfId="0" applyNumberFormat="1" applyFont="1" applyFill="1" applyBorder="1" applyAlignment="1">
      <alignment horizontal="left" vertical="center"/>
    </xf>
    <xf numFmtId="164" fontId="3" fillId="0" borderId="6" xfId="0" applyNumberFormat="1" applyFont="1" applyBorder="1" applyAlignment="1">
      <alignment horizontal="center" vertical="center"/>
    </xf>
    <xf numFmtId="167" fontId="0" fillId="0" borderId="0" xfId="0" applyNumberFormat="1">
      <alignment vertical="center"/>
    </xf>
    <xf numFmtId="164" fontId="7" fillId="0" borderId="3" xfId="0" applyNumberFormat="1" applyFont="1" applyFill="1" applyBorder="1" applyAlignment="1">
      <alignment horizontal="left" vertical="center"/>
    </xf>
    <xf numFmtId="164" fontId="5" fillId="0" borderId="6" xfId="0" applyNumberFormat="1" applyFont="1" applyBorder="1" applyAlignment="1">
      <alignment horizontal="center" vertical="center"/>
    </xf>
    <xf numFmtId="166" fontId="10" fillId="0" borderId="0" xfId="0" applyNumberFormat="1" applyFont="1" applyFill="1">
      <alignment vertical="center"/>
    </xf>
    <xf numFmtId="166" fontId="11" fillId="0" borderId="0" xfId="0" applyNumberFormat="1" applyFont="1" applyFill="1">
      <alignment vertical="center"/>
    </xf>
    <xf numFmtId="166" fontId="13" fillId="0" borderId="0" xfId="0" applyNumberFormat="1" applyFont="1" applyFill="1">
      <alignment vertical="center"/>
    </xf>
    <xf numFmtId="166" fontId="14" fillId="0" borderId="0" xfId="0" applyNumberFormat="1" applyFont="1" applyFill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5" fontId="4" fillId="0" borderId="0" xfId="0" applyNumberFormat="1" applyFont="1" applyFill="1" applyBorder="1" applyAlignment="1">
      <alignment vertical="center" wrapText="1"/>
    </xf>
    <xf numFmtId="165" fontId="4" fillId="3" borderId="0" xfId="0" applyNumberFormat="1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7" fillId="0" borderId="0" xfId="0" applyFont="1">
      <alignment vertical="center"/>
    </xf>
    <xf numFmtId="0" fontId="0" fillId="2" borderId="0" xfId="0" applyFill="1">
      <alignment vertical="center"/>
    </xf>
    <xf numFmtId="165" fontId="17" fillId="0" borderId="0" xfId="0" applyNumberFormat="1" applyFont="1" applyFill="1" applyBorder="1" applyAlignment="1">
      <alignment vertical="center" wrapText="1"/>
    </xf>
    <xf numFmtId="43" fontId="0" fillId="0" borderId="0" xfId="16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165" fontId="20" fillId="2" borderId="4" xfId="0" applyNumberFormat="1" applyFont="1" applyFill="1" applyBorder="1" applyAlignment="1">
      <alignment vertical="center" wrapText="1"/>
    </xf>
    <xf numFmtId="165" fontId="20" fillId="2" borderId="5" xfId="0" applyNumberFormat="1" applyFont="1" applyFill="1" applyBorder="1" applyAlignment="1">
      <alignment vertical="center" wrapText="1"/>
    </xf>
    <xf numFmtId="165" fontId="20" fillId="2" borderId="6" xfId="0" applyNumberFormat="1" applyFont="1" applyFill="1" applyBorder="1" applyAlignment="1">
      <alignment vertical="center" wrapText="1"/>
    </xf>
    <xf numFmtId="165" fontId="20" fillId="3" borderId="4" xfId="0" applyNumberFormat="1" applyFont="1" applyFill="1" applyBorder="1" applyAlignment="1">
      <alignment vertical="center" wrapText="1"/>
    </xf>
    <xf numFmtId="165" fontId="20" fillId="3" borderId="5" xfId="0" applyNumberFormat="1" applyFont="1" applyFill="1" applyBorder="1" applyAlignment="1">
      <alignment vertical="center" wrapText="1"/>
    </xf>
    <xf numFmtId="165" fontId="20" fillId="3" borderId="6" xfId="0" applyNumberFormat="1" applyFont="1" applyFill="1" applyBorder="1" applyAlignment="1">
      <alignment vertical="center" wrapText="1"/>
    </xf>
    <xf numFmtId="165" fontId="21" fillId="0" borderId="7" xfId="0" applyNumberFormat="1" applyFont="1" applyFill="1" applyBorder="1" applyAlignment="1">
      <alignment vertical="center" wrapText="1"/>
    </xf>
    <xf numFmtId="165" fontId="21" fillId="0" borderId="7" xfId="0" applyNumberFormat="1" applyFont="1" applyFill="1" applyBorder="1" applyAlignment="1">
      <alignment horizontal="center" vertical="center" wrapText="1"/>
    </xf>
    <xf numFmtId="165" fontId="20" fillId="0" borderId="7" xfId="0" applyNumberFormat="1" applyFont="1" applyFill="1" applyBorder="1" applyAlignment="1">
      <alignment vertical="center" wrapText="1"/>
    </xf>
    <xf numFmtId="165" fontId="21" fillId="0" borderId="8" xfId="0" applyNumberFormat="1" applyFont="1" applyFill="1" applyBorder="1" applyAlignment="1">
      <alignment vertical="center" wrapText="1"/>
    </xf>
    <xf numFmtId="165" fontId="21" fillId="0" borderId="8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164" fontId="20" fillId="0" borderId="3" xfId="0" applyNumberFormat="1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 wrapText="1"/>
    </xf>
    <xf numFmtId="165" fontId="20" fillId="0" borderId="9" xfId="0" applyNumberFormat="1" applyFont="1" applyFill="1" applyBorder="1" applyAlignment="1">
      <alignment vertical="center" wrapText="1"/>
    </xf>
    <xf numFmtId="165" fontId="21" fillId="0" borderId="9" xfId="0" applyNumberFormat="1" applyFont="1" applyFill="1" applyBorder="1" applyAlignment="1">
      <alignment vertical="center" wrapText="1"/>
    </xf>
    <xf numFmtId="49" fontId="21" fillId="5" borderId="6" xfId="1" applyNumberFormat="1" applyFont="1" applyFill="1" applyBorder="1" applyAlignment="1">
      <alignment horizontal="center" vertical="top" wrapText="1"/>
    </xf>
    <xf numFmtId="166" fontId="21" fillId="0" borderId="3" xfId="0" applyNumberFormat="1" applyFont="1" applyFill="1" applyBorder="1">
      <alignment vertical="center"/>
    </xf>
    <xf numFmtId="166" fontId="20" fillId="0" borderId="3" xfId="0" applyNumberFormat="1" applyFont="1" applyFill="1" applyBorder="1">
      <alignment vertical="center"/>
    </xf>
    <xf numFmtId="166" fontId="19" fillId="0" borderId="0" xfId="0" applyNumberFormat="1" applyFont="1">
      <alignment vertical="center"/>
    </xf>
    <xf numFmtId="164" fontId="22" fillId="0" borderId="3" xfId="0" applyNumberFormat="1" applyFont="1" applyFill="1" applyBorder="1" applyAlignment="1">
      <alignment horizontal="left" vertical="center"/>
    </xf>
    <xf numFmtId="164" fontId="20" fillId="0" borderId="6" xfId="0" applyNumberFormat="1" applyFont="1" applyBorder="1" applyAlignment="1">
      <alignment horizontal="center" vertical="center"/>
    </xf>
    <xf numFmtId="167" fontId="19" fillId="0" borderId="0" xfId="0" applyNumberFormat="1" applyFont="1">
      <alignment vertical="center"/>
    </xf>
    <xf numFmtId="164" fontId="21" fillId="0" borderId="3" xfId="0" applyNumberFormat="1" applyFont="1" applyFill="1" applyBorder="1" applyAlignment="1">
      <alignment horizontal="left" vertical="center"/>
    </xf>
    <xf numFmtId="164" fontId="21" fillId="0" borderId="6" xfId="0" applyNumberFormat="1" applyFont="1" applyBorder="1" applyAlignment="1">
      <alignment horizontal="center" vertical="center"/>
    </xf>
    <xf numFmtId="166" fontId="20" fillId="0" borderId="0" xfId="0" applyNumberFormat="1" applyFont="1" applyFill="1">
      <alignment vertical="center"/>
    </xf>
    <xf numFmtId="166" fontId="21" fillId="0" borderId="0" xfId="0" applyNumberFormat="1" applyFont="1" applyFill="1">
      <alignment vertical="center"/>
    </xf>
    <xf numFmtId="164" fontId="20" fillId="0" borderId="3" xfId="0" applyNumberFormat="1" applyFont="1" applyBorder="1" applyAlignment="1">
      <alignment horizontal="center" vertical="center"/>
    </xf>
    <xf numFmtId="164" fontId="20" fillId="2" borderId="4" xfId="0" applyNumberFormat="1" applyFont="1" applyFill="1" applyBorder="1" applyAlignment="1">
      <alignment vertical="center"/>
    </xf>
    <xf numFmtId="164" fontId="21" fillId="2" borderId="6" xfId="0" applyNumberFormat="1" applyFont="1" applyFill="1" applyBorder="1" applyAlignment="1">
      <alignment vertical="center"/>
    </xf>
    <xf numFmtId="0" fontId="19" fillId="0" borderId="0" xfId="0" applyFont="1" applyAlignment="1">
      <alignment vertical="center"/>
    </xf>
    <xf numFmtId="166" fontId="18" fillId="0" borderId="9" xfId="0" applyNumberFormat="1" applyFont="1" applyBorder="1" applyAlignment="1">
      <alignment vertical="center" wrapText="1"/>
    </xf>
    <xf numFmtId="165" fontId="20" fillId="0" borderId="8" xfId="0" applyNumberFormat="1" applyFont="1" applyFill="1" applyBorder="1" applyAlignment="1">
      <alignment vertical="center" wrapText="1"/>
    </xf>
    <xf numFmtId="168" fontId="20" fillId="0" borderId="9" xfId="16" applyNumberFormat="1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textRotation="255" wrapText="1"/>
    </xf>
    <xf numFmtId="164" fontId="3" fillId="2" borderId="8" xfId="0" applyNumberFormat="1" applyFont="1" applyFill="1" applyBorder="1" applyAlignment="1">
      <alignment horizontal="center" vertical="center" textRotation="255" wrapText="1"/>
    </xf>
    <xf numFmtId="164" fontId="3" fillId="2" borderId="9" xfId="0" applyNumberFormat="1" applyFont="1" applyFill="1" applyBorder="1" applyAlignment="1">
      <alignment horizontal="center" vertical="center" textRotation="255" wrapText="1"/>
    </xf>
    <xf numFmtId="164" fontId="3" fillId="3" borderId="10" xfId="0" applyNumberFormat="1" applyFont="1" applyFill="1" applyBorder="1" applyAlignment="1">
      <alignment horizontal="center" vertical="center" wrapText="1"/>
    </xf>
    <xf numFmtId="164" fontId="3" fillId="3" borderId="11" xfId="0" applyNumberFormat="1" applyFont="1" applyFill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4" fontId="20" fillId="2" borderId="7" xfId="0" applyNumberFormat="1" applyFont="1" applyFill="1" applyBorder="1" applyAlignment="1">
      <alignment horizontal="center" vertical="top" textRotation="255" wrapText="1"/>
    </xf>
    <xf numFmtId="164" fontId="20" fillId="2" borderId="8" xfId="0" applyNumberFormat="1" applyFont="1" applyFill="1" applyBorder="1" applyAlignment="1">
      <alignment horizontal="center" vertical="top" textRotation="255" wrapText="1"/>
    </xf>
    <xf numFmtId="164" fontId="20" fillId="2" borderId="9" xfId="0" applyNumberFormat="1" applyFont="1" applyFill="1" applyBorder="1" applyAlignment="1">
      <alignment horizontal="center" vertical="top" textRotation="255" wrapText="1"/>
    </xf>
    <xf numFmtId="164" fontId="20" fillId="3" borderId="10" xfId="0" applyNumberFormat="1" applyFont="1" applyFill="1" applyBorder="1" applyAlignment="1">
      <alignment horizontal="center" vertical="center" wrapText="1"/>
    </xf>
    <xf numFmtId="164" fontId="20" fillId="3" borderId="11" xfId="0" applyNumberFormat="1" applyFont="1" applyFill="1" applyBorder="1" applyAlignment="1">
      <alignment horizontal="center" vertical="center" wrapText="1"/>
    </xf>
    <xf numFmtId="164" fontId="20" fillId="3" borderId="12" xfId="0" applyNumberFormat="1" applyFont="1" applyFill="1" applyBorder="1" applyAlignment="1">
      <alignment horizontal="center" vertical="center" wrapText="1"/>
    </xf>
    <xf numFmtId="165" fontId="21" fillId="0" borderId="7" xfId="0" applyNumberFormat="1" applyFont="1" applyFill="1" applyBorder="1" applyAlignment="1">
      <alignment horizontal="center" vertical="center" wrapText="1"/>
    </xf>
    <xf numFmtId="165" fontId="21" fillId="0" borderId="8" xfId="0" applyNumberFormat="1" applyFont="1" applyFill="1" applyBorder="1" applyAlignment="1">
      <alignment horizontal="center" vertical="center" wrapText="1"/>
    </xf>
    <xf numFmtId="165" fontId="21" fillId="0" borderId="9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 textRotation="255"/>
    </xf>
    <xf numFmtId="164" fontId="20" fillId="0" borderId="3" xfId="0" applyNumberFormat="1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top" textRotation="255" wrapText="1"/>
    </xf>
    <xf numFmtId="164" fontId="3" fillId="2" borderId="8" xfId="0" applyNumberFormat="1" applyFont="1" applyFill="1" applyBorder="1" applyAlignment="1">
      <alignment horizontal="center" vertical="top" textRotation="255" wrapText="1"/>
    </xf>
    <xf numFmtId="164" fontId="3" fillId="2" borderId="9" xfId="0" applyNumberFormat="1" applyFont="1" applyFill="1" applyBorder="1" applyAlignment="1">
      <alignment horizontal="center" vertical="top" textRotation="255" wrapText="1"/>
    </xf>
    <xf numFmtId="165" fontId="4" fillId="0" borderId="7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5" fontId="2" fillId="0" borderId="7" xfId="0" applyNumberFormat="1" applyFont="1" applyFill="1" applyBorder="1" applyAlignment="1">
      <alignment horizontal="center" vertical="center" wrapText="1"/>
    </xf>
    <xf numFmtId="165" fontId="5" fillId="0" borderId="8" xfId="0" applyNumberFormat="1" applyFont="1" applyFill="1" applyBorder="1" applyAlignment="1">
      <alignment horizontal="center" vertical="center" wrapText="1"/>
    </xf>
    <xf numFmtId="165" fontId="5" fillId="0" borderId="9" xfId="0" applyNumberFormat="1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textRotation="255"/>
    </xf>
    <xf numFmtId="165" fontId="4" fillId="2" borderId="4" xfId="0" applyNumberFormat="1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165" fontId="4" fillId="2" borderId="6" xfId="0" applyNumberFormat="1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vertical="center" wrapText="1"/>
    </xf>
    <xf numFmtId="165" fontId="4" fillId="3" borderId="5" xfId="0" applyNumberFormat="1" applyFont="1" applyFill="1" applyBorder="1" applyAlignment="1">
      <alignment vertical="center" wrapText="1"/>
    </xf>
    <xf numFmtId="165" fontId="4" fillId="3" borderId="6" xfId="0" applyNumberFormat="1" applyFont="1" applyFill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164" fontId="20" fillId="2" borderId="8" xfId="0" applyNumberFormat="1" applyFont="1" applyFill="1" applyBorder="1" applyAlignment="1">
      <alignment vertical="top" textRotation="255" wrapText="1"/>
    </xf>
    <xf numFmtId="164" fontId="20" fillId="3" borderId="10" xfId="0" applyNumberFormat="1" applyFont="1" applyFill="1" applyBorder="1" applyAlignment="1">
      <alignment vertical="center" wrapText="1"/>
    </xf>
    <xf numFmtId="164" fontId="20" fillId="3" borderId="11" xfId="0" applyNumberFormat="1" applyFont="1" applyFill="1" applyBorder="1" applyAlignment="1">
      <alignment vertical="center" wrapText="1"/>
    </xf>
    <xf numFmtId="164" fontId="20" fillId="3" borderId="12" xfId="0" applyNumberFormat="1" applyFont="1" applyFill="1" applyBorder="1" applyAlignment="1">
      <alignment vertical="center" wrapText="1"/>
    </xf>
  </cellXfs>
  <cellStyles count="71">
    <cellStyle name="Comma" xfId="1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  <cellStyle name="常规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W9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.2"/>
  <cols>
    <col min="3" max="3" width="10.1640625" bestFit="1" customWidth="1"/>
    <col min="88" max="88" width="11.1640625" bestFit="1" customWidth="1"/>
    <col min="99" max="99" width="11.1640625" bestFit="1" customWidth="1"/>
    <col min="100" max="100" width="16.1640625" bestFit="1" customWidth="1"/>
    <col min="101" max="101" width="11" bestFit="1" customWidth="1"/>
  </cols>
  <sheetData>
    <row r="2" spans="2:101" x14ac:dyDescent="0.2"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369</v>
      </c>
      <c r="Y2" t="s">
        <v>371</v>
      </c>
      <c r="Z2" t="s">
        <v>373</v>
      </c>
      <c r="AA2" t="s">
        <v>375</v>
      </c>
      <c r="AB2" t="s">
        <v>377</v>
      </c>
      <c r="AC2" t="s">
        <v>379</v>
      </c>
      <c r="AD2" t="s">
        <v>381</v>
      </c>
      <c r="AE2" t="s">
        <v>383</v>
      </c>
      <c r="AF2" t="s">
        <v>385</v>
      </c>
      <c r="AG2" t="s">
        <v>387</v>
      </c>
      <c r="AH2" t="s">
        <v>389</v>
      </c>
      <c r="AI2" t="s">
        <v>391</v>
      </c>
      <c r="AJ2" t="s">
        <v>393</v>
      </c>
      <c r="AK2" t="s">
        <v>395</v>
      </c>
      <c r="AL2" t="s">
        <v>397</v>
      </c>
      <c r="AM2" t="s">
        <v>399</v>
      </c>
      <c r="AN2" t="s">
        <v>401</v>
      </c>
      <c r="AO2" t="s">
        <v>403</v>
      </c>
      <c r="AP2" t="s">
        <v>405</v>
      </c>
      <c r="AQ2" t="s">
        <v>407</v>
      </c>
      <c r="AR2" t="s">
        <v>409</v>
      </c>
      <c r="AS2" t="s">
        <v>328</v>
      </c>
      <c r="AT2" t="s">
        <v>330</v>
      </c>
      <c r="AU2" t="s">
        <v>332</v>
      </c>
      <c r="AV2" t="s">
        <v>334</v>
      </c>
      <c r="AW2" t="s">
        <v>336</v>
      </c>
      <c r="AX2" t="s">
        <v>338</v>
      </c>
      <c r="AY2" t="s">
        <v>340</v>
      </c>
      <c r="AZ2" t="s">
        <v>342</v>
      </c>
      <c r="BA2" t="s">
        <v>344</v>
      </c>
      <c r="BB2" t="s">
        <v>346</v>
      </c>
      <c r="BC2" t="s">
        <v>348</v>
      </c>
      <c r="BD2" t="s">
        <v>350</v>
      </c>
      <c r="BE2" t="s">
        <v>352</v>
      </c>
      <c r="BF2" t="s">
        <v>354</v>
      </c>
      <c r="BG2" t="s">
        <v>356</v>
      </c>
      <c r="BH2" t="s">
        <v>358</v>
      </c>
      <c r="BI2" t="s">
        <v>360</v>
      </c>
      <c r="BJ2" t="s">
        <v>362</v>
      </c>
      <c r="BK2" t="s">
        <v>364</v>
      </c>
      <c r="BL2" t="s">
        <v>366</v>
      </c>
      <c r="BM2" t="s">
        <v>368</v>
      </c>
      <c r="BN2" t="s">
        <v>370</v>
      </c>
      <c r="BO2" t="s">
        <v>372</v>
      </c>
      <c r="BP2" t="s">
        <v>374</v>
      </c>
      <c r="BQ2" t="s">
        <v>376</v>
      </c>
      <c r="BR2" t="s">
        <v>378</v>
      </c>
      <c r="BS2" t="s">
        <v>380</v>
      </c>
      <c r="BT2" t="s">
        <v>382</v>
      </c>
      <c r="BU2" t="s">
        <v>384</v>
      </c>
      <c r="BV2" t="s">
        <v>386</v>
      </c>
      <c r="BW2" t="s">
        <v>388</v>
      </c>
      <c r="BX2" t="s">
        <v>390</v>
      </c>
      <c r="BY2" t="s">
        <v>392</v>
      </c>
      <c r="BZ2" t="s">
        <v>394</v>
      </c>
      <c r="CA2" t="s">
        <v>396</v>
      </c>
      <c r="CB2" t="s">
        <v>398</v>
      </c>
      <c r="CC2" t="s">
        <v>400</v>
      </c>
      <c r="CD2" t="s">
        <v>402</v>
      </c>
      <c r="CE2" t="s">
        <v>404</v>
      </c>
      <c r="CF2" t="s">
        <v>406</v>
      </c>
      <c r="CG2" t="s">
        <v>408</v>
      </c>
      <c r="CH2" t="s">
        <v>410</v>
      </c>
      <c r="CI2" t="s">
        <v>312</v>
      </c>
      <c r="CJ2" t="s">
        <v>313</v>
      </c>
      <c r="CK2" t="s">
        <v>314</v>
      </c>
      <c r="CL2" t="s">
        <v>315</v>
      </c>
      <c r="CM2" t="s">
        <v>411</v>
      </c>
      <c r="CN2" t="s">
        <v>414</v>
      </c>
      <c r="CO2" t="s">
        <v>415</v>
      </c>
      <c r="CP2" t="s">
        <v>319</v>
      </c>
      <c r="CQ2" t="s">
        <v>321</v>
      </c>
      <c r="CR2" t="s">
        <v>322</v>
      </c>
      <c r="CS2" t="s">
        <v>324</v>
      </c>
      <c r="CT2" t="s">
        <v>417</v>
      </c>
      <c r="CU2" t="s">
        <v>420</v>
      </c>
      <c r="CV2" t="s">
        <v>418</v>
      </c>
      <c r="CW2" t="s">
        <v>419</v>
      </c>
    </row>
    <row r="3" spans="2:101" x14ac:dyDescent="0.2">
      <c r="B3" t="s">
        <v>327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f>IF(ROW(AS3)=COLUMN(AS3)-42,C$98,0)</f>
        <v>894213473.19152689</v>
      </c>
      <c r="AT3">
        <f t="shared" ref="AT3:CH3" si="0">IF(ROW(AT3)=COLUMN(AT3)-42,D$98,0)</f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  <c r="CG3">
        <f t="shared" si="0"/>
        <v>0</v>
      </c>
      <c r="CH3">
        <f t="shared" si="0"/>
        <v>0</v>
      </c>
      <c r="CI3">
        <v>0</v>
      </c>
      <c r="CJ3">
        <v>0</v>
      </c>
      <c r="CK3">
        <v>0</v>
      </c>
      <c r="CL3">
        <v>0</v>
      </c>
      <c r="CT3">
        <f>SUM(C5:CS5)</f>
        <v>122639211.91300841</v>
      </c>
      <c r="CU3">
        <f t="array" ref="CU3:CU97">TRANSPOSE(C98:CS98)</f>
        <v>894213473.19152689</v>
      </c>
      <c r="CV3" s="33">
        <f>CT3-CU3</f>
        <v>-771574261.27851844</v>
      </c>
      <c r="CW3" s="33">
        <f>100*CV3/CT3</f>
        <v>-629.14156838011866</v>
      </c>
    </row>
    <row r="4" spans="2:101" x14ac:dyDescent="0.2">
      <c r="B4" t="s">
        <v>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f t="shared" ref="AS4:AS44" si="1">IF(ROW(AS4)=COLUMN(AS4)-42,C$98,0)</f>
        <v>0</v>
      </c>
      <c r="AT4">
        <f t="shared" ref="AT4:AT44" si="2">IF(ROW(AT4)=COLUMN(AT4)-42,D$98,0)</f>
        <v>225082366.20014492</v>
      </c>
      <c r="AU4">
        <f t="shared" ref="AU4:AU44" si="3">IF(ROW(AU4)=COLUMN(AU4)-42,E$98,0)</f>
        <v>0</v>
      </c>
      <c r="AV4">
        <f t="shared" ref="AV4:AV44" si="4">IF(ROW(AV4)=COLUMN(AV4)-42,F$98,0)</f>
        <v>0</v>
      </c>
      <c r="AW4">
        <f t="shared" ref="AW4:AW44" si="5">IF(ROW(AW4)=COLUMN(AW4)-42,G$98,0)</f>
        <v>0</v>
      </c>
      <c r="AX4">
        <f t="shared" ref="AX4:AX44" si="6">IF(ROW(AX4)=COLUMN(AX4)-42,H$98,0)</f>
        <v>0</v>
      </c>
      <c r="AY4">
        <f t="shared" ref="AY4:AY44" si="7">IF(ROW(AY4)=COLUMN(AY4)-42,I$98,0)</f>
        <v>0</v>
      </c>
      <c r="AZ4">
        <f t="shared" ref="AZ4:AZ44" si="8">IF(ROW(AZ4)=COLUMN(AZ4)-42,J$98,0)</f>
        <v>0</v>
      </c>
      <c r="BA4">
        <f t="shared" ref="BA4:BA44" si="9">IF(ROW(BA4)=COLUMN(BA4)-42,K$98,0)</f>
        <v>0</v>
      </c>
      <c r="BB4">
        <f t="shared" ref="BB4:BB44" si="10">IF(ROW(BB4)=COLUMN(BB4)-42,L$98,0)</f>
        <v>0</v>
      </c>
      <c r="BC4">
        <f t="shared" ref="BC4:BC44" si="11">IF(ROW(BC4)=COLUMN(BC4)-42,M$98,0)</f>
        <v>0</v>
      </c>
      <c r="BD4">
        <f t="shared" ref="BD4:BD44" si="12">IF(ROW(BD4)=COLUMN(BD4)-42,N$98,0)</f>
        <v>0</v>
      </c>
      <c r="BE4">
        <f t="shared" ref="BE4:BE44" si="13">IF(ROW(BE4)=COLUMN(BE4)-42,O$98,0)</f>
        <v>0</v>
      </c>
      <c r="BF4">
        <f t="shared" ref="BF4:BF44" si="14">IF(ROW(BF4)=COLUMN(BF4)-42,P$98,0)</f>
        <v>0</v>
      </c>
      <c r="BG4">
        <f t="shared" ref="BG4:BG44" si="15">IF(ROW(BG4)=COLUMN(BG4)-42,Q$98,0)</f>
        <v>0</v>
      </c>
      <c r="BH4">
        <f t="shared" ref="BH4:BH44" si="16">IF(ROW(BH4)=COLUMN(BH4)-42,R$98,0)</f>
        <v>0</v>
      </c>
      <c r="BI4">
        <f t="shared" ref="BI4:BI44" si="17">IF(ROW(BI4)=COLUMN(BI4)-42,S$98,0)</f>
        <v>0</v>
      </c>
      <c r="BJ4">
        <f t="shared" ref="BJ4:BJ44" si="18">IF(ROW(BJ4)=COLUMN(BJ4)-42,T$98,0)</f>
        <v>0</v>
      </c>
      <c r="BK4">
        <f t="shared" ref="BK4:BK44" si="19">IF(ROW(BK4)=COLUMN(BK4)-42,U$98,0)</f>
        <v>0</v>
      </c>
      <c r="BL4">
        <f t="shared" ref="BL4:BL44" si="20">IF(ROW(BL4)=COLUMN(BL4)-42,V$98,0)</f>
        <v>0</v>
      </c>
      <c r="BM4">
        <f t="shared" ref="BM4:BM44" si="21">IF(ROW(BM4)=COLUMN(BM4)-42,W$98,0)</f>
        <v>0</v>
      </c>
      <c r="BN4">
        <f t="shared" ref="BN4:BN44" si="22">IF(ROW(BN4)=COLUMN(BN4)-42,X$98,0)</f>
        <v>0</v>
      </c>
      <c r="BO4">
        <f t="shared" ref="BO4:BO44" si="23">IF(ROW(BO4)=COLUMN(BO4)-42,Y$98,0)</f>
        <v>0</v>
      </c>
      <c r="BP4">
        <f t="shared" ref="BP4:BP44" si="24">IF(ROW(BP4)=COLUMN(BP4)-42,Z$98,0)</f>
        <v>0</v>
      </c>
      <c r="BQ4">
        <f t="shared" ref="BQ4:BQ44" si="25">IF(ROW(BQ4)=COLUMN(BQ4)-42,AA$98,0)</f>
        <v>0</v>
      </c>
      <c r="BR4">
        <f t="shared" ref="BR4:BR44" si="26">IF(ROW(BR4)=COLUMN(BR4)-42,AB$98,0)</f>
        <v>0</v>
      </c>
      <c r="BS4">
        <f t="shared" ref="BS4:BS44" si="27">IF(ROW(BS4)=COLUMN(BS4)-42,AC$98,0)</f>
        <v>0</v>
      </c>
      <c r="BT4">
        <f t="shared" ref="BT4:BT44" si="28">IF(ROW(BT4)=COLUMN(BT4)-42,AD$98,0)</f>
        <v>0</v>
      </c>
      <c r="BU4">
        <f t="shared" ref="BU4:BU44" si="29">IF(ROW(BU4)=COLUMN(BU4)-42,AE$98,0)</f>
        <v>0</v>
      </c>
      <c r="BV4">
        <f t="shared" ref="BV4:BV44" si="30">IF(ROW(BV4)=COLUMN(BV4)-42,AF$98,0)</f>
        <v>0</v>
      </c>
      <c r="BW4">
        <f t="shared" ref="BW4:BW44" si="31">IF(ROW(BW4)=COLUMN(BW4)-42,AG$98,0)</f>
        <v>0</v>
      </c>
      <c r="BX4">
        <f t="shared" ref="BX4:BX44" si="32">IF(ROW(BX4)=COLUMN(BX4)-42,AH$98,0)</f>
        <v>0</v>
      </c>
      <c r="BY4">
        <f t="shared" ref="BY4:BY44" si="33">IF(ROW(BY4)=COLUMN(BY4)-42,AI$98,0)</f>
        <v>0</v>
      </c>
      <c r="BZ4">
        <f t="shared" ref="BZ4:BZ44" si="34">IF(ROW(BZ4)=COLUMN(BZ4)-42,AJ$98,0)</f>
        <v>0</v>
      </c>
      <c r="CA4">
        <f t="shared" ref="CA4:CA44" si="35">IF(ROW(CA4)=COLUMN(CA4)-42,AK$98,0)</f>
        <v>0</v>
      </c>
      <c r="CB4">
        <f t="shared" ref="CB4:CB44" si="36">IF(ROW(CB4)=COLUMN(CB4)-42,AL$98,0)</f>
        <v>0</v>
      </c>
      <c r="CC4">
        <f t="shared" ref="CC4:CC44" si="37">IF(ROW(CC4)=COLUMN(CC4)-42,AM$98,0)</f>
        <v>0</v>
      </c>
      <c r="CD4">
        <f t="shared" ref="CD4:CD44" si="38">IF(ROW(CD4)=COLUMN(CD4)-42,AN$98,0)</f>
        <v>0</v>
      </c>
      <c r="CE4">
        <f t="shared" ref="CE4:CE44" si="39">IF(ROW(CE4)=COLUMN(CE4)-42,AO$98,0)</f>
        <v>0</v>
      </c>
      <c r="CF4">
        <f t="shared" ref="CF4:CF44" si="40">IF(ROW(CF4)=COLUMN(CF4)-42,AP$98,0)</f>
        <v>0</v>
      </c>
      <c r="CG4">
        <f t="shared" ref="CG4:CG44" si="41">IF(ROW(CG4)=COLUMN(CG4)-42,AQ$98,0)</f>
        <v>0</v>
      </c>
      <c r="CH4">
        <f t="shared" ref="CH4:CH44" si="42">IF(ROW(CH4)=COLUMN(CH4)-42,AR$98,0)</f>
        <v>0</v>
      </c>
      <c r="CI4">
        <v>0</v>
      </c>
      <c r="CJ4">
        <v>0</v>
      </c>
      <c r="CK4">
        <v>0</v>
      </c>
      <c r="CL4">
        <v>0</v>
      </c>
      <c r="CT4">
        <f t="shared" ref="CT4:CT67" si="43">SUM(C6:CS6)</f>
        <v>124815554.74433365</v>
      </c>
      <c r="CU4">
        <v>225082366.20014492</v>
      </c>
      <c r="CV4" s="33">
        <f t="shared" ref="CV4:CV67" si="44">CT4-CU4</f>
        <v>-100266811.45581126</v>
      </c>
      <c r="CW4" s="33">
        <f t="shared" ref="CW4:CW67" si="45">100*CV4/CT4</f>
        <v>-80.331983991252628</v>
      </c>
    </row>
    <row r="5" spans="2:101" x14ac:dyDescent="0.2">
      <c r="B5" t="s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f t="shared" si="1"/>
        <v>0</v>
      </c>
      <c r="AT5">
        <f t="shared" si="2"/>
        <v>0</v>
      </c>
      <c r="AU5">
        <f t="shared" si="3"/>
        <v>122639211.91300841</v>
      </c>
      <c r="AV5">
        <f t="shared" si="4"/>
        <v>0</v>
      </c>
      <c r="AW5">
        <f t="shared" si="5"/>
        <v>0</v>
      </c>
      <c r="AX5">
        <f t="shared" si="6"/>
        <v>0</v>
      </c>
      <c r="AY5">
        <f t="shared" si="7"/>
        <v>0</v>
      </c>
      <c r="AZ5">
        <f t="shared" si="8"/>
        <v>0</v>
      </c>
      <c r="BA5">
        <f t="shared" si="9"/>
        <v>0</v>
      </c>
      <c r="BB5">
        <f t="shared" si="10"/>
        <v>0</v>
      </c>
      <c r="BC5">
        <f t="shared" si="11"/>
        <v>0</v>
      </c>
      <c r="BD5">
        <f t="shared" si="12"/>
        <v>0</v>
      </c>
      <c r="BE5">
        <f t="shared" si="13"/>
        <v>0</v>
      </c>
      <c r="BF5">
        <f t="shared" si="14"/>
        <v>0</v>
      </c>
      <c r="BG5">
        <f t="shared" si="15"/>
        <v>0</v>
      </c>
      <c r="BH5">
        <f t="shared" si="16"/>
        <v>0</v>
      </c>
      <c r="BI5">
        <f t="shared" si="17"/>
        <v>0</v>
      </c>
      <c r="BJ5">
        <f t="shared" si="18"/>
        <v>0</v>
      </c>
      <c r="BK5">
        <f t="shared" si="19"/>
        <v>0</v>
      </c>
      <c r="BL5">
        <f t="shared" si="20"/>
        <v>0</v>
      </c>
      <c r="BM5">
        <f t="shared" si="21"/>
        <v>0</v>
      </c>
      <c r="BN5">
        <f t="shared" si="22"/>
        <v>0</v>
      </c>
      <c r="BO5">
        <f t="shared" si="23"/>
        <v>0</v>
      </c>
      <c r="BP5">
        <f t="shared" si="24"/>
        <v>0</v>
      </c>
      <c r="BQ5">
        <f t="shared" si="25"/>
        <v>0</v>
      </c>
      <c r="BR5">
        <f t="shared" si="26"/>
        <v>0</v>
      </c>
      <c r="BS5">
        <f t="shared" si="27"/>
        <v>0</v>
      </c>
      <c r="BT5">
        <f t="shared" si="28"/>
        <v>0</v>
      </c>
      <c r="BU5">
        <f t="shared" si="29"/>
        <v>0</v>
      </c>
      <c r="BV5">
        <f t="shared" si="30"/>
        <v>0</v>
      </c>
      <c r="BW5">
        <f t="shared" si="31"/>
        <v>0</v>
      </c>
      <c r="BX5">
        <f t="shared" si="32"/>
        <v>0</v>
      </c>
      <c r="BY5">
        <f t="shared" si="33"/>
        <v>0</v>
      </c>
      <c r="BZ5">
        <f t="shared" si="34"/>
        <v>0</v>
      </c>
      <c r="CA5">
        <f t="shared" si="35"/>
        <v>0</v>
      </c>
      <c r="CB5">
        <f t="shared" si="36"/>
        <v>0</v>
      </c>
      <c r="CC5">
        <f t="shared" si="37"/>
        <v>0</v>
      </c>
      <c r="CD5">
        <f t="shared" si="38"/>
        <v>0</v>
      </c>
      <c r="CE5">
        <f t="shared" si="39"/>
        <v>0</v>
      </c>
      <c r="CF5">
        <f t="shared" si="40"/>
        <v>0</v>
      </c>
      <c r="CG5">
        <f t="shared" si="41"/>
        <v>0</v>
      </c>
      <c r="CH5">
        <f t="shared" si="42"/>
        <v>0</v>
      </c>
      <c r="CI5">
        <v>0</v>
      </c>
      <c r="CJ5">
        <v>0</v>
      </c>
      <c r="CK5">
        <v>0</v>
      </c>
      <c r="CL5">
        <v>0</v>
      </c>
      <c r="CT5">
        <f t="shared" si="43"/>
        <v>63443836.143548794</v>
      </c>
      <c r="CU5">
        <v>122639211.91300841</v>
      </c>
      <c r="CV5" s="33">
        <f t="shared" si="44"/>
        <v>-59195375.769459613</v>
      </c>
      <c r="CW5" s="33">
        <f t="shared" si="45"/>
        <v>-93.303588445571663</v>
      </c>
    </row>
    <row r="6" spans="2:101" x14ac:dyDescent="0.2">
      <c r="B6" t="s">
        <v>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f t="shared" si="1"/>
        <v>0</v>
      </c>
      <c r="AT6">
        <f t="shared" si="2"/>
        <v>0</v>
      </c>
      <c r="AU6">
        <f t="shared" si="3"/>
        <v>0</v>
      </c>
      <c r="AV6">
        <f t="shared" si="4"/>
        <v>124815554.74433365</v>
      </c>
      <c r="AW6">
        <f t="shared" si="5"/>
        <v>0</v>
      </c>
      <c r="AX6">
        <f t="shared" si="6"/>
        <v>0</v>
      </c>
      <c r="AY6">
        <f t="shared" si="7"/>
        <v>0</v>
      </c>
      <c r="AZ6">
        <f t="shared" si="8"/>
        <v>0</v>
      </c>
      <c r="BA6">
        <f t="shared" si="9"/>
        <v>0</v>
      </c>
      <c r="BB6">
        <f t="shared" si="10"/>
        <v>0</v>
      </c>
      <c r="BC6">
        <f t="shared" si="11"/>
        <v>0</v>
      </c>
      <c r="BD6">
        <f t="shared" si="12"/>
        <v>0</v>
      </c>
      <c r="BE6">
        <f t="shared" si="13"/>
        <v>0</v>
      </c>
      <c r="BF6">
        <f t="shared" si="14"/>
        <v>0</v>
      </c>
      <c r="BG6">
        <f t="shared" si="15"/>
        <v>0</v>
      </c>
      <c r="BH6">
        <f t="shared" si="16"/>
        <v>0</v>
      </c>
      <c r="BI6">
        <f t="shared" si="17"/>
        <v>0</v>
      </c>
      <c r="BJ6">
        <f t="shared" si="18"/>
        <v>0</v>
      </c>
      <c r="BK6">
        <f t="shared" si="19"/>
        <v>0</v>
      </c>
      <c r="BL6">
        <f t="shared" si="20"/>
        <v>0</v>
      </c>
      <c r="BM6">
        <f t="shared" si="21"/>
        <v>0</v>
      </c>
      <c r="BN6">
        <f t="shared" si="22"/>
        <v>0</v>
      </c>
      <c r="BO6">
        <f t="shared" si="23"/>
        <v>0</v>
      </c>
      <c r="BP6">
        <f t="shared" si="24"/>
        <v>0</v>
      </c>
      <c r="BQ6">
        <f t="shared" si="25"/>
        <v>0</v>
      </c>
      <c r="BR6">
        <f t="shared" si="26"/>
        <v>0</v>
      </c>
      <c r="BS6">
        <f t="shared" si="27"/>
        <v>0</v>
      </c>
      <c r="BT6">
        <f t="shared" si="28"/>
        <v>0</v>
      </c>
      <c r="BU6">
        <f t="shared" si="29"/>
        <v>0</v>
      </c>
      <c r="BV6">
        <f t="shared" si="30"/>
        <v>0</v>
      </c>
      <c r="BW6">
        <f t="shared" si="31"/>
        <v>0</v>
      </c>
      <c r="BX6">
        <f t="shared" si="32"/>
        <v>0</v>
      </c>
      <c r="BY6">
        <f t="shared" si="33"/>
        <v>0</v>
      </c>
      <c r="BZ6">
        <f t="shared" si="34"/>
        <v>0</v>
      </c>
      <c r="CA6">
        <f t="shared" si="35"/>
        <v>0</v>
      </c>
      <c r="CB6">
        <f t="shared" si="36"/>
        <v>0</v>
      </c>
      <c r="CC6">
        <f t="shared" si="37"/>
        <v>0</v>
      </c>
      <c r="CD6">
        <f t="shared" si="38"/>
        <v>0</v>
      </c>
      <c r="CE6">
        <f t="shared" si="39"/>
        <v>0</v>
      </c>
      <c r="CF6">
        <f t="shared" si="40"/>
        <v>0</v>
      </c>
      <c r="CG6">
        <f t="shared" si="41"/>
        <v>0</v>
      </c>
      <c r="CH6">
        <f t="shared" si="42"/>
        <v>0</v>
      </c>
      <c r="CI6">
        <v>0</v>
      </c>
      <c r="CJ6">
        <v>0</v>
      </c>
      <c r="CK6">
        <v>0</v>
      </c>
      <c r="CL6">
        <v>0</v>
      </c>
      <c r="CT6">
        <f t="shared" si="43"/>
        <v>879595838.04438591</v>
      </c>
      <c r="CU6">
        <v>124815554.74433365</v>
      </c>
      <c r="CV6" s="33">
        <f t="shared" si="44"/>
        <v>754780283.30005229</v>
      </c>
      <c r="CW6" s="33">
        <f t="shared" si="45"/>
        <v>85.809897074793213</v>
      </c>
    </row>
    <row r="7" spans="2:101" x14ac:dyDescent="0.2">
      <c r="B7" t="s">
        <v>335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f t="shared" si="1"/>
        <v>0</v>
      </c>
      <c r="AT7">
        <f t="shared" si="2"/>
        <v>0</v>
      </c>
      <c r="AU7">
        <f t="shared" si="3"/>
        <v>0</v>
      </c>
      <c r="AV7">
        <f t="shared" si="4"/>
        <v>0</v>
      </c>
      <c r="AW7">
        <f t="shared" si="5"/>
        <v>63443836.143548794</v>
      </c>
      <c r="AX7">
        <f t="shared" si="6"/>
        <v>0</v>
      </c>
      <c r="AY7">
        <f t="shared" si="7"/>
        <v>0</v>
      </c>
      <c r="AZ7">
        <f t="shared" si="8"/>
        <v>0</v>
      </c>
      <c r="BA7">
        <f t="shared" si="9"/>
        <v>0</v>
      </c>
      <c r="BB7">
        <f t="shared" si="10"/>
        <v>0</v>
      </c>
      <c r="BC7">
        <f t="shared" si="11"/>
        <v>0</v>
      </c>
      <c r="BD7">
        <f t="shared" si="12"/>
        <v>0</v>
      </c>
      <c r="BE7">
        <f t="shared" si="13"/>
        <v>0</v>
      </c>
      <c r="BF7">
        <f t="shared" si="14"/>
        <v>0</v>
      </c>
      <c r="BG7">
        <f t="shared" si="15"/>
        <v>0</v>
      </c>
      <c r="BH7">
        <f t="shared" si="16"/>
        <v>0</v>
      </c>
      <c r="BI7">
        <f t="shared" si="17"/>
        <v>0</v>
      </c>
      <c r="BJ7">
        <f t="shared" si="18"/>
        <v>0</v>
      </c>
      <c r="BK7">
        <f t="shared" si="19"/>
        <v>0</v>
      </c>
      <c r="BL7">
        <f t="shared" si="20"/>
        <v>0</v>
      </c>
      <c r="BM7">
        <f t="shared" si="21"/>
        <v>0</v>
      </c>
      <c r="BN7">
        <f t="shared" si="22"/>
        <v>0</v>
      </c>
      <c r="BO7">
        <f t="shared" si="23"/>
        <v>0</v>
      </c>
      <c r="BP7">
        <f t="shared" si="24"/>
        <v>0</v>
      </c>
      <c r="BQ7">
        <f t="shared" si="25"/>
        <v>0</v>
      </c>
      <c r="BR7">
        <f t="shared" si="26"/>
        <v>0</v>
      </c>
      <c r="BS7">
        <f t="shared" si="27"/>
        <v>0</v>
      </c>
      <c r="BT7">
        <f t="shared" si="28"/>
        <v>0</v>
      </c>
      <c r="BU7">
        <f t="shared" si="29"/>
        <v>0</v>
      </c>
      <c r="BV7">
        <f t="shared" si="30"/>
        <v>0</v>
      </c>
      <c r="BW7">
        <f t="shared" si="31"/>
        <v>0</v>
      </c>
      <c r="BX7">
        <f t="shared" si="32"/>
        <v>0</v>
      </c>
      <c r="BY7">
        <f t="shared" si="33"/>
        <v>0</v>
      </c>
      <c r="BZ7">
        <f t="shared" si="34"/>
        <v>0</v>
      </c>
      <c r="CA7">
        <f t="shared" si="35"/>
        <v>0</v>
      </c>
      <c r="CB7">
        <f t="shared" si="36"/>
        <v>0</v>
      </c>
      <c r="CC7">
        <f t="shared" si="37"/>
        <v>0</v>
      </c>
      <c r="CD7">
        <f t="shared" si="38"/>
        <v>0</v>
      </c>
      <c r="CE7">
        <f t="shared" si="39"/>
        <v>0</v>
      </c>
      <c r="CF7">
        <f t="shared" si="40"/>
        <v>0</v>
      </c>
      <c r="CG7">
        <f t="shared" si="41"/>
        <v>0</v>
      </c>
      <c r="CH7">
        <f t="shared" si="42"/>
        <v>0</v>
      </c>
      <c r="CI7">
        <v>0</v>
      </c>
      <c r="CJ7">
        <v>0</v>
      </c>
      <c r="CK7">
        <v>0</v>
      </c>
      <c r="CL7">
        <v>0</v>
      </c>
      <c r="CT7">
        <f t="shared" si="43"/>
        <v>365804812.20245391</v>
      </c>
      <c r="CU7">
        <v>63443836.143548794</v>
      </c>
      <c r="CV7" s="33">
        <f t="shared" si="44"/>
        <v>302360976.05890512</v>
      </c>
      <c r="CW7" s="33">
        <f t="shared" si="45"/>
        <v>82.656369181814938</v>
      </c>
    </row>
    <row r="8" spans="2:101" x14ac:dyDescent="0.2">
      <c r="B8" t="s">
        <v>337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f t="shared" si="1"/>
        <v>0</v>
      </c>
      <c r="AT8">
        <f t="shared" si="2"/>
        <v>0</v>
      </c>
      <c r="AU8">
        <f t="shared" si="3"/>
        <v>0</v>
      </c>
      <c r="AV8">
        <f t="shared" si="4"/>
        <v>0</v>
      </c>
      <c r="AW8">
        <f t="shared" si="5"/>
        <v>0</v>
      </c>
      <c r="AX8">
        <f t="shared" si="6"/>
        <v>879595838.04438591</v>
      </c>
      <c r="AY8">
        <f t="shared" si="7"/>
        <v>0</v>
      </c>
      <c r="AZ8">
        <f t="shared" si="8"/>
        <v>0</v>
      </c>
      <c r="BA8">
        <f t="shared" si="9"/>
        <v>0</v>
      </c>
      <c r="BB8">
        <f t="shared" si="10"/>
        <v>0</v>
      </c>
      <c r="BC8">
        <f t="shared" si="11"/>
        <v>0</v>
      </c>
      <c r="BD8">
        <f t="shared" si="12"/>
        <v>0</v>
      </c>
      <c r="BE8">
        <f t="shared" si="13"/>
        <v>0</v>
      </c>
      <c r="BF8">
        <f t="shared" si="14"/>
        <v>0</v>
      </c>
      <c r="BG8">
        <f t="shared" si="15"/>
        <v>0</v>
      </c>
      <c r="BH8">
        <f t="shared" si="16"/>
        <v>0</v>
      </c>
      <c r="BI8">
        <f t="shared" si="17"/>
        <v>0</v>
      </c>
      <c r="BJ8">
        <f t="shared" si="18"/>
        <v>0</v>
      </c>
      <c r="BK8">
        <f t="shared" si="19"/>
        <v>0</v>
      </c>
      <c r="BL8">
        <f t="shared" si="20"/>
        <v>0</v>
      </c>
      <c r="BM8">
        <f t="shared" si="21"/>
        <v>0</v>
      </c>
      <c r="BN8">
        <f t="shared" si="22"/>
        <v>0</v>
      </c>
      <c r="BO8">
        <f t="shared" si="23"/>
        <v>0</v>
      </c>
      <c r="BP8">
        <f t="shared" si="24"/>
        <v>0</v>
      </c>
      <c r="BQ8">
        <f t="shared" si="25"/>
        <v>0</v>
      </c>
      <c r="BR8">
        <f t="shared" si="26"/>
        <v>0</v>
      </c>
      <c r="BS8">
        <f t="shared" si="27"/>
        <v>0</v>
      </c>
      <c r="BT8">
        <f t="shared" si="28"/>
        <v>0</v>
      </c>
      <c r="BU8">
        <f t="shared" si="29"/>
        <v>0</v>
      </c>
      <c r="BV8">
        <f t="shared" si="30"/>
        <v>0</v>
      </c>
      <c r="BW8">
        <f t="shared" si="31"/>
        <v>0</v>
      </c>
      <c r="BX8">
        <f t="shared" si="32"/>
        <v>0</v>
      </c>
      <c r="BY8">
        <f t="shared" si="33"/>
        <v>0</v>
      </c>
      <c r="BZ8">
        <f t="shared" si="34"/>
        <v>0</v>
      </c>
      <c r="CA8">
        <f t="shared" si="35"/>
        <v>0</v>
      </c>
      <c r="CB8">
        <f t="shared" si="36"/>
        <v>0</v>
      </c>
      <c r="CC8">
        <f t="shared" si="37"/>
        <v>0</v>
      </c>
      <c r="CD8">
        <f t="shared" si="38"/>
        <v>0</v>
      </c>
      <c r="CE8">
        <f t="shared" si="39"/>
        <v>0</v>
      </c>
      <c r="CF8">
        <f t="shared" si="40"/>
        <v>0</v>
      </c>
      <c r="CG8">
        <f t="shared" si="41"/>
        <v>0</v>
      </c>
      <c r="CH8">
        <f t="shared" si="42"/>
        <v>0</v>
      </c>
      <c r="CI8">
        <v>0</v>
      </c>
      <c r="CJ8">
        <v>0</v>
      </c>
      <c r="CK8">
        <v>0</v>
      </c>
      <c r="CL8">
        <v>0</v>
      </c>
      <c r="CT8">
        <f t="shared" si="43"/>
        <v>297015971.56802022</v>
      </c>
      <c r="CU8">
        <v>879595838.04438591</v>
      </c>
      <c r="CV8" s="33">
        <f t="shared" si="44"/>
        <v>-582579866.47636569</v>
      </c>
      <c r="CW8" s="33">
        <f t="shared" si="45"/>
        <v>-196.14428927871575</v>
      </c>
    </row>
    <row r="9" spans="2:101" x14ac:dyDescent="0.2">
      <c r="B9" t="s">
        <v>339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f t="shared" si="1"/>
        <v>0</v>
      </c>
      <c r="AT9">
        <f t="shared" si="2"/>
        <v>0</v>
      </c>
      <c r="AU9">
        <f t="shared" si="3"/>
        <v>0</v>
      </c>
      <c r="AV9">
        <f t="shared" si="4"/>
        <v>0</v>
      </c>
      <c r="AW9">
        <f t="shared" si="5"/>
        <v>0</v>
      </c>
      <c r="AX9">
        <f t="shared" si="6"/>
        <v>0</v>
      </c>
      <c r="AY9">
        <f t="shared" si="7"/>
        <v>365804812.20245391</v>
      </c>
      <c r="AZ9">
        <f t="shared" si="8"/>
        <v>0</v>
      </c>
      <c r="BA9">
        <f t="shared" si="9"/>
        <v>0</v>
      </c>
      <c r="BB9">
        <f t="shared" si="10"/>
        <v>0</v>
      </c>
      <c r="BC9">
        <f t="shared" si="11"/>
        <v>0</v>
      </c>
      <c r="BD9">
        <f t="shared" si="12"/>
        <v>0</v>
      </c>
      <c r="BE9">
        <f t="shared" si="13"/>
        <v>0</v>
      </c>
      <c r="BF9">
        <f t="shared" si="14"/>
        <v>0</v>
      </c>
      <c r="BG9">
        <f t="shared" si="15"/>
        <v>0</v>
      </c>
      <c r="BH9">
        <f t="shared" si="16"/>
        <v>0</v>
      </c>
      <c r="BI9">
        <f t="shared" si="17"/>
        <v>0</v>
      </c>
      <c r="BJ9">
        <f t="shared" si="18"/>
        <v>0</v>
      </c>
      <c r="BK9">
        <f t="shared" si="19"/>
        <v>0</v>
      </c>
      <c r="BL9">
        <f t="shared" si="20"/>
        <v>0</v>
      </c>
      <c r="BM9">
        <f t="shared" si="21"/>
        <v>0</v>
      </c>
      <c r="BN9">
        <f t="shared" si="22"/>
        <v>0</v>
      </c>
      <c r="BO9">
        <f t="shared" si="23"/>
        <v>0</v>
      </c>
      <c r="BP9">
        <f t="shared" si="24"/>
        <v>0</v>
      </c>
      <c r="BQ9">
        <f t="shared" si="25"/>
        <v>0</v>
      </c>
      <c r="BR9">
        <f t="shared" si="26"/>
        <v>0</v>
      </c>
      <c r="BS9">
        <f t="shared" si="27"/>
        <v>0</v>
      </c>
      <c r="BT9">
        <f t="shared" si="28"/>
        <v>0</v>
      </c>
      <c r="BU9">
        <f t="shared" si="29"/>
        <v>0</v>
      </c>
      <c r="BV9">
        <f t="shared" si="30"/>
        <v>0</v>
      </c>
      <c r="BW9">
        <f t="shared" si="31"/>
        <v>0</v>
      </c>
      <c r="BX9">
        <f t="shared" si="32"/>
        <v>0</v>
      </c>
      <c r="BY9">
        <f t="shared" si="33"/>
        <v>0</v>
      </c>
      <c r="BZ9">
        <f t="shared" si="34"/>
        <v>0</v>
      </c>
      <c r="CA9">
        <f t="shared" si="35"/>
        <v>0</v>
      </c>
      <c r="CB9">
        <f t="shared" si="36"/>
        <v>0</v>
      </c>
      <c r="CC9">
        <f t="shared" si="37"/>
        <v>0</v>
      </c>
      <c r="CD9">
        <f t="shared" si="38"/>
        <v>0</v>
      </c>
      <c r="CE9">
        <f t="shared" si="39"/>
        <v>0</v>
      </c>
      <c r="CF9">
        <f t="shared" si="40"/>
        <v>0</v>
      </c>
      <c r="CG9">
        <f t="shared" si="41"/>
        <v>0</v>
      </c>
      <c r="CH9">
        <f t="shared" si="42"/>
        <v>0</v>
      </c>
      <c r="CI9">
        <v>0</v>
      </c>
      <c r="CJ9">
        <v>0</v>
      </c>
      <c r="CK9">
        <v>0</v>
      </c>
      <c r="CL9">
        <v>0</v>
      </c>
      <c r="CT9">
        <f t="shared" si="43"/>
        <v>187488755.09041244</v>
      </c>
      <c r="CU9">
        <v>365804812.20245391</v>
      </c>
      <c r="CV9" s="33">
        <f t="shared" si="44"/>
        <v>-178316057.11204147</v>
      </c>
      <c r="CW9" s="33">
        <f t="shared" si="45"/>
        <v>-95.107601000418597</v>
      </c>
    </row>
    <row r="10" spans="2:101" x14ac:dyDescent="0.2">
      <c r="B10" t="s">
        <v>341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f t="shared" si="1"/>
        <v>0</v>
      </c>
      <c r="AT10">
        <f t="shared" si="2"/>
        <v>0</v>
      </c>
      <c r="AU10">
        <f t="shared" si="3"/>
        <v>0</v>
      </c>
      <c r="AV10">
        <f t="shared" si="4"/>
        <v>0</v>
      </c>
      <c r="AW10">
        <f t="shared" si="5"/>
        <v>0</v>
      </c>
      <c r="AX10">
        <f t="shared" si="6"/>
        <v>0</v>
      </c>
      <c r="AY10">
        <f t="shared" si="7"/>
        <v>0</v>
      </c>
      <c r="AZ10">
        <f t="shared" si="8"/>
        <v>297015971.56802022</v>
      </c>
      <c r="BA10">
        <f t="shared" si="9"/>
        <v>0</v>
      </c>
      <c r="BB10">
        <f t="shared" si="10"/>
        <v>0</v>
      </c>
      <c r="BC10">
        <f t="shared" si="11"/>
        <v>0</v>
      </c>
      <c r="BD10">
        <f t="shared" si="12"/>
        <v>0</v>
      </c>
      <c r="BE10">
        <f t="shared" si="13"/>
        <v>0</v>
      </c>
      <c r="BF10">
        <f t="shared" si="14"/>
        <v>0</v>
      </c>
      <c r="BG10">
        <f t="shared" si="15"/>
        <v>0</v>
      </c>
      <c r="BH10">
        <f t="shared" si="16"/>
        <v>0</v>
      </c>
      <c r="BI10">
        <f t="shared" si="17"/>
        <v>0</v>
      </c>
      <c r="BJ10">
        <f t="shared" si="18"/>
        <v>0</v>
      </c>
      <c r="BK10">
        <f t="shared" si="19"/>
        <v>0</v>
      </c>
      <c r="BL10">
        <f t="shared" si="20"/>
        <v>0</v>
      </c>
      <c r="BM10">
        <f t="shared" si="21"/>
        <v>0</v>
      </c>
      <c r="BN10">
        <f t="shared" si="22"/>
        <v>0</v>
      </c>
      <c r="BO10">
        <f t="shared" si="23"/>
        <v>0</v>
      </c>
      <c r="BP10">
        <f t="shared" si="24"/>
        <v>0</v>
      </c>
      <c r="BQ10">
        <f t="shared" si="25"/>
        <v>0</v>
      </c>
      <c r="BR10">
        <f t="shared" si="26"/>
        <v>0</v>
      </c>
      <c r="BS10">
        <f t="shared" si="27"/>
        <v>0</v>
      </c>
      <c r="BT10">
        <f t="shared" si="28"/>
        <v>0</v>
      </c>
      <c r="BU10">
        <f t="shared" si="29"/>
        <v>0</v>
      </c>
      <c r="BV10">
        <f t="shared" si="30"/>
        <v>0</v>
      </c>
      <c r="BW10">
        <f t="shared" si="31"/>
        <v>0</v>
      </c>
      <c r="BX10">
        <f t="shared" si="32"/>
        <v>0</v>
      </c>
      <c r="BY10">
        <f t="shared" si="33"/>
        <v>0</v>
      </c>
      <c r="BZ10">
        <f t="shared" si="34"/>
        <v>0</v>
      </c>
      <c r="CA10">
        <f t="shared" si="35"/>
        <v>0</v>
      </c>
      <c r="CB10">
        <f t="shared" si="36"/>
        <v>0</v>
      </c>
      <c r="CC10">
        <f t="shared" si="37"/>
        <v>0</v>
      </c>
      <c r="CD10">
        <f t="shared" si="38"/>
        <v>0</v>
      </c>
      <c r="CE10">
        <f t="shared" si="39"/>
        <v>0</v>
      </c>
      <c r="CF10">
        <f t="shared" si="40"/>
        <v>0</v>
      </c>
      <c r="CG10">
        <f t="shared" si="41"/>
        <v>0</v>
      </c>
      <c r="CH10">
        <f t="shared" si="42"/>
        <v>0</v>
      </c>
      <c r="CI10">
        <v>0</v>
      </c>
      <c r="CJ10">
        <v>0</v>
      </c>
      <c r="CK10">
        <v>0</v>
      </c>
      <c r="CL10">
        <v>0</v>
      </c>
      <c r="CT10">
        <f t="shared" si="43"/>
        <v>293529369.66489643</v>
      </c>
      <c r="CU10">
        <v>297015971.56802022</v>
      </c>
      <c r="CV10" s="33">
        <f t="shared" si="44"/>
        <v>-3486601.903123796</v>
      </c>
      <c r="CW10" s="33">
        <f t="shared" si="45"/>
        <v>-1.1878204580019454</v>
      </c>
    </row>
    <row r="11" spans="2:101" x14ac:dyDescent="0.2">
      <c r="B11" t="s">
        <v>343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f t="shared" si="1"/>
        <v>0</v>
      </c>
      <c r="AT11">
        <f t="shared" si="2"/>
        <v>0</v>
      </c>
      <c r="AU11">
        <f t="shared" si="3"/>
        <v>0</v>
      </c>
      <c r="AV11">
        <f t="shared" si="4"/>
        <v>0</v>
      </c>
      <c r="AW11">
        <f t="shared" si="5"/>
        <v>0</v>
      </c>
      <c r="AX11">
        <f t="shared" si="6"/>
        <v>0</v>
      </c>
      <c r="AY11">
        <f t="shared" si="7"/>
        <v>0</v>
      </c>
      <c r="AZ11">
        <f t="shared" si="8"/>
        <v>0</v>
      </c>
      <c r="BA11">
        <f t="shared" si="9"/>
        <v>187488755.09041244</v>
      </c>
      <c r="BB11">
        <f t="shared" si="10"/>
        <v>0</v>
      </c>
      <c r="BC11">
        <f t="shared" si="11"/>
        <v>0</v>
      </c>
      <c r="BD11">
        <f t="shared" si="12"/>
        <v>0</v>
      </c>
      <c r="BE11">
        <f t="shared" si="13"/>
        <v>0</v>
      </c>
      <c r="BF11">
        <f t="shared" si="14"/>
        <v>0</v>
      </c>
      <c r="BG11">
        <f t="shared" si="15"/>
        <v>0</v>
      </c>
      <c r="BH11">
        <f t="shared" si="16"/>
        <v>0</v>
      </c>
      <c r="BI11">
        <f t="shared" si="17"/>
        <v>0</v>
      </c>
      <c r="BJ11">
        <f t="shared" si="18"/>
        <v>0</v>
      </c>
      <c r="BK11">
        <f t="shared" si="19"/>
        <v>0</v>
      </c>
      <c r="BL11">
        <f t="shared" si="20"/>
        <v>0</v>
      </c>
      <c r="BM11">
        <f t="shared" si="21"/>
        <v>0</v>
      </c>
      <c r="BN11">
        <f t="shared" si="22"/>
        <v>0</v>
      </c>
      <c r="BO11">
        <f t="shared" si="23"/>
        <v>0</v>
      </c>
      <c r="BP11">
        <f t="shared" si="24"/>
        <v>0</v>
      </c>
      <c r="BQ11">
        <f t="shared" si="25"/>
        <v>0</v>
      </c>
      <c r="BR11">
        <f t="shared" si="26"/>
        <v>0</v>
      </c>
      <c r="BS11">
        <f t="shared" si="27"/>
        <v>0</v>
      </c>
      <c r="BT11">
        <f t="shared" si="28"/>
        <v>0</v>
      </c>
      <c r="BU11">
        <f t="shared" si="29"/>
        <v>0</v>
      </c>
      <c r="BV11">
        <f t="shared" si="30"/>
        <v>0</v>
      </c>
      <c r="BW11">
        <f t="shared" si="31"/>
        <v>0</v>
      </c>
      <c r="BX11">
        <f t="shared" si="32"/>
        <v>0</v>
      </c>
      <c r="BY11">
        <f t="shared" si="33"/>
        <v>0</v>
      </c>
      <c r="BZ11">
        <f t="shared" si="34"/>
        <v>0</v>
      </c>
      <c r="CA11">
        <f t="shared" si="35"/>
        <v>0</v>
      </c>
      <c r="CB11">
        <f t="shared" si="36"/>
        <v>0</v>
      </c>
      <c r="CC11">
        <f t="shared" si="37"/>
        <v>0</v>
      </c>
      <c r="CD11">
        <f t="shared" si="38"/>
        <v>0</v>
      </c>
      <c r="CE11">
        <f t="shared" si="39"/>
        <v>0</v>
      </c>
      <c r="CF11">
        <f t="shared" si="40"/>
        <v>0</v>
      </c>
      <c r="CG11">
        <f t="shared" si="41"/>
        <v>0</v>
      </c>
      <c r="CH11">
        <f t="shared" si="42"/>
        <v>0</v>
      </c>
      <c r="CI11">
        <v>0</v>
      </c>
      <c r="CJ11">
        <v>0</v>
      </c>
      <c r="CK11">
        <v>0</v>
      </c>
      <c r="CL11">
        <v>0</v>
      </c>
      <c r="CT11">
        <f t="shared" si="43"/>
        <v>400131722.5484553</v>
      </c>
      <c r="CU11">
        <v>187488755.09041244</v>
      </c>
      <c r="CV11" s="33">
        <f t="shared" si="44"/>
        <v>212642967.45804286</v>
      </c>
      <c r="CW11" s="33">
        <f t="shared" si="45"/>
        <v>53.143241456516151</v>
      </c>
    </row>
    <row r="12" spans="2:101" x14ac:dyDescent="0.2">
      <c r="B12" t="s">
        <v>345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f t="shared" si="1"/>
        <v>0</v>
      </c>
      <c r="AT12">
        <f t="shared" si="2"/>
        <v>0</v>
      </c>
      <c r="AU12">
        <f t="shared" si="3"/>
        <v>0</v>
      </c>
      <c r="AV12">
        <f t="shared" si="4"/>
        <v>0</v>
      </c>
      <c r="AW12">
        <f t="shared" si="5"/>
        <v>0</v>
      </c>
      <c r="AX12">
        <f t="shared" si="6"/>
        <v>0</v>
      </c>
      <c r="AY12">
        <f t="shared" si="7"/>
        <v>0</v>
      </c>
      <c r="AZ12">
        <f t="shared" si="8"/>
        <v>0</v>
      </c>
      <c r="BA12">
        <f t="shared" si="9"/>
        <v>0</v>
      </c>
      <c r="BB12">
        <f t="shared" si="10"/>
        <v>293529369.66489643</v>
      </c>
      <c r="BC12">
        <f t="shared" si="11"/>
        <v>0</v>
      </c>
      <c r="BD12">
        <f t="shared" si="12"/>
        <v>0</v>
      </c>
      <c r="BE12">
        <f t="shared" si="13"/>
        <v>0</v>
      </c>
      <c r="BF12">
        <f t="shared" si="14"/>
        <v>0</v>
      </c>
      <c r="BG12">
        <f t="shared" si="15"/>
        <v>0</v>
      </c>
      <c r="BH12">
        <f t="shared" si="16"/>
        <v>0</v>
      </c>
      <c r="BI12">
        <f t="shared" si="17"/>
        <v>0</v>
      </c>
      <c r="BJ12">
        <f t="shared" si="18"/>
        <v>0</v>
      </c>
      <c r="BK12">
        <f t="shared" si="19"/>
        <v>0</v>
      </c>
      <c r="BL12">
        <f t="shared" si="20"/>
        <v>0</v>
      </c>
      <c r="BM12">
        <f t="shared" si="21"/>
        <v>0</v>
      </c>
      <c r="BN12">
        <f t="shared" si="22"/>
        <v>0</v>
      </c>
      <c r="BO12">
        <f t="shared" si="23"/>
        <v>0</v>
      </c>
      <c r="BP12">
        <f t="shared" si="24"/>
        <v>0</v>
      </c>
      <c r="BQ12">
        <f t="shared" si="25"/>
        <v>0</v>
      </c>
      <c r="BR12">
        <f t="shared" si="26"/>
        <v>0</v>
      </c>
      <c r="BS12">
        <f t="shared" si="27"/>
        <v>0</v>
      </c>
      <c r="BT12">
        <f t="shared" si="28"/>
        <v>0</v>
      </c>
      <c r="BU12">
        <f t="shared" si="29"/>
        <v>0</v>
      </c>
      <c r="BV12">
        <f t="shared" si="30"/>
        <v>0</v>
      </c>
      <c r="BW12">
        <f t="shared" si="31"/>
        <v>0</v>
      </c>
      <c r="BX12">
        <f t="shared" si="32"/>
        <v>0</v>
      </c>
      <c r="BY12">
        <f t="shared" si="33"/>
        <v>0</v>
      </c>
      <c r="BZ12">
        <f t="shared" si="34"/>
        <v>0</v>
      </c>
      <c r="CA12">
        <f t="shared" si="35"/>
        <v>0</v>
      </c>
      <c r="CB12">
        <f t="shared" si="36"/>
        <v>0</v>
      </c>
      <c r="CC12">
        <f t="shared" si="37"/>
        <v>0</v>
      </c>
      <c r="CD12">
        <f t="shared" si="38"/>
        <v>0</v>
      </c>
      <c r="CE12">
        <f t="shared" si="39"/>
        <v>0</v>
      </c>
      <c r="CF12">
        <f t="shared" si="40"/>
        <v>0</v>
      </c>
      <c r="CG12">
        <f t="shared" si="41"/>
        <v>0</v>
      </c>
      <c r="CH12">
        <f t="shared" si="42"/>
        <v>0</v>
      </c>
      <c r="CI12">
        <v>0</v>
      </c>
      <c r="CJ12">
        <v>0</v>
      </c>
      <c r="CK12">
        <v>0</v>
      </c>
      <c r="CL12">
        <v>0</v>
      </c>
      <c r="CT12">
        <f t="shared" si="43"/>
        <v>1210245787.8755064</v>
      </c>
      <c r="CU12">
        <v>293529369.66489643</v>
      </c>
      <c r="CV12" s="33">
        <f t="shared" si="44"/>
        <v>916716418.21060991</v>
      </c>
      <c r="CW12" s="33">
        <f t="shared" si="45"/>
        <v>75.746301073258451</v>
      </c>
    </row>
    <row r="13" spans="2:101" x14ac:dyDescent="0.2">
      <c r="B13" t="s">
        <v>347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f t="shared" si="1"/>
        <v>0</v>
      </c>
      <c r="AT13">
        <f t="shared" si="2"/>
        <v>0</v>
      </c>
      <c r="AU13">
        <f t="shared" si="3"/>
        <v>0</v>
      </c>
      <c r="AV13">
        <f t="shared" si="4"/>
        <v>0</v>
      </c>
      <c r="AW13">
        <f t="shared" si="5"/>
        <v>0</v>
      </c>
      <c r="AX13">
        <f t="shared" si="6"/>
        <v>0</v>
      </c>
      <c r="AY13">
        <f t="shared" si="7"/>
        <v>0</v>
      </c>
      <c r="AZ13">
        <f t="shared" si="8"/>
        <v>0</v>
      </c>
      <c r="BA13">
        <f t="shared" si="9"/>
        <v>0</v>
      </c>
      <c r="BB13">
        <f t="shared" si="10"/>
        <v>0</v>
      </c>
      <c r="BC13">
        <f t="shared" si="11"/>
        <v>400131722.5484553</v>
      </c>
      <c r="BD13">
        <f t="shared" si="12"/>
        <v>0</v>
      </c>
      <c r="BE13">
        <f t="shared" si="13"/>
        <v>0</v>
      </c>
      <c r="BF13">
        <f t="shared" si="14"/>
        <v>0</v>
      </c>
      <c r="BG13">
        <f t="shared" si="15"/>
        <v>0</v>
      </c>
      <c r="BH13">
        <f t="shared" si="16"/>
        <v>0</v>
      </c>
      <c r="BI13">
        <f t="shared" si="17"/>
        <v>0</v>
      </c>
      <c r="BJ13">
        <f t="shared" si="18"/>
        <v>0</v>
      </c>
      <c r="BK13">
        <f t="shared" si="19"/>
        <v>0</v>
      </c>
      <c r="BL13">
        <f t="shared" si="20"/>
        <v>0</v>
      </c>
      <c r="BM13">
        <f t="shared" si="21"/>
        <v>0</v>
      </c>
      <c r="BN13">
        <f t="shared" si="22"/>
        <v>0</v>
      </c>
      <c r="BO13">
        <f t="shared" si="23"/>
        <v>0</v>
      </c>
      <c r="BP13">
        <f t="shared" si="24"/>
        <v>0</v>
      </c>
      <c r="BQ13">
        <f t="shared" si="25"/>
        <v>0</v>
      </c>
      <c r="BR13">
        <f t="shared" si="26"/>
        <v>0</v>
      </c>
      <c r="BS13">
        <f t="shared" si="27"/>
        <v>0</v>
      </c>
      <c r="BT13">
        <f t="shared" si="28"/>
        <v>0</v>
      </c>
      <c r="BU13">
        <f t="shared" si="29"/>
        <v>0</v>
      </c>
      <c r="BV13">
        <f t="shared" si="30"/>
        <v>0</v>
      </c>
      <c r="BW13">
        <f t="shared" si="31"/>
        <v>0</v>
      </c>
      <c r="BX13">
        <f t="shared" si="32"/>
        <v>0</v>
      </c>
      <c r="BY13">
        <f t="shared" si="33"/>
        <v>0</v>
      </c>
      <c r="BZ13">
        <f t="shared" si="34"/>
        <v>0</v>
      </c>
      <c r="CA13">
        <f t="shared" si="35"/>
        <v>0</v>
      </c>
      <c r="CB13">
        <f t="shared" si="36"/>
        <v>0</v>
      </c>
      <c r="CC13">
        <f t="shared" si="37"/>
        <v>0</v>
      </c>
      <c r="CD13">
        <f t="shared" si="38"/>
        <v>0</v>
      </c>
      <c r="CE13">
        <f t="shared" si="39"/>
        <v>0</v>
      </c>
      <c r="CF13">
        <f t="shared" si="40"/>
        <v>0</v>
      </c>
      <c r="CG13">
        <f t="shared" si="41"/>
        <v>0</v>
      </c>
      <c r="CH13">
        <f t="shared" si="42"/>
        <v>0</v>
      </c>
      <c r="CI13">
        <v>0</v>
      </c>
      <c r="CJ13">
        <v>0</v>
      </c>
      <c r="CK13">
        <v>0</v>
      </c>
      <c r="CL13">
        <v>0</v>
      </c>
      <c r="CT13">
        <f t="shared" si="43"/>
        <v>466046232.05735618</v>
      </c>
      <c r="CU13">
        <v>400131722.5484553</v>
      </c>
      <c r="CV13" s="33">
        <f t="shared" si="44"/>
        <v>65914509.508900881</v>
      </c>
      <c r="CW13" s="33">
        <f t="shared" si="45"/>
        <v>14.143341362920578</v>
      </c>
    </row>
    <row r="14" spans="2:101" x14ac:dyDescent="0.2">
      <c r="B14" t="s">
        <v>349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f t="shared" si="1"/>
        <v>0</v>
      </c>
      <c r="AT14">
        <f t="shared" si="2"/>
        <v>0</v>
      </c>
      <c r="AU14">
        <f t="shared" si="3"/>
        <v>0</v>
      </c>
      <c r="AV14">
        <f t="shared" si="4"/>
        <v>0</v>
      </c>
      <c r="AW14">
        <f t="shared" si="5"/>
        <v>0</v>
      </c>
      <c r="AX14">
        <f t="shared" si="6"/>
        <v>0</v>
      </c>
      <c r="AY14">
        <f t="shared" si="7"/>
        <v>0</v>
      </c>
      <c r="AZ14">
        <f t="shared" si="8"/>
        <v>0</v>
      </c>
      <c r="BA14">
        <f t="shared" si="9"/>
        <v>0</v>
      </c>
      <c r="BB14">
        <f t="shared" si="10"/>
        <v>0</v>
      </c>
      <c r="BC14">
        <f t="shared" si="11"/>
        <v>0</v>
      </c>
      <c r="BD14">
        <f t="shared" si="12"/>
        <v>1210245787.8755064</v>
      </c>
      <c r="BE14">
        <f t="shared" si="13"/>
        <v>0</v>
      </c>
      <c r="BF14">
        <f t="shared" si="14"/>
        <v>0</v>
      </c>
      <c r="BG14">
        <f t="shared" si="15"/>
        <v>0</v>
      </c>
      <c r="BH14">
        <f t="shared" si="16"/>
        <v>0</v>
      </c>
      <c r="BI14">
        <f t="shared" si="17"/>
        <v>0</v>
      </c>
      <c r="BJ14">
        <f t="shared" si="18"/>
        <v>0</v>
      </c>
      <c r="BK14">
        <f t="shared" si="19"/>
        <v>0</v>
      </c>
      <c r="BL14">
        <f t="shared" si="20"/>
        <v>0</v>
      </c>
      <c r="BM14">
        <f t="shared" si="21"/>
        <v>0</v>
      </c>
      <c r="BN14">
        <f t="shared" si="22"/>
        <v>0</v>
      </c>
      <c r="BO14">
        <f t="shared" si="23"/>
        <v>0</v>
      </c>
      <c r="BP14">
        <f t="shared" si="24"/>
        <v>0</v>
      </c>
      <c r="BQ14">
        <f t="shared" si="25"/>
        <v>0</v>
      </c>
      <c r="BR14">
        <f t="shared" si="26"/>
        <v>0</v>
      </c>
      <c r="BS14">
        <f t="shared" si="27"/>
        <v>0</v>
      </c>
      <c r="BT14">
        <f t="shared" si="28"/>
        <v>0</v>
      </c>
      <c r="BU14">
        <f t="shared" si="29"/>
        <v>0</v>
      </c>
      <c r="BV14">
        <f t="shared" si="30"/>
        <v>0</v>
      </c>
      <c r="BW14">
        <f t="shared" si="31"/>
        <v>0</v>
      </c>
      <c r="BX14">
        <f t="shared" si="32"/>
        <v>0</v>
      </c>
      <c r="BY14">
        <f t="shared" si="33"/>
        <v>0</v>
      </c>
      <c r="BZ14">
        <f t="shared" si="34"/>
        <v>0</v>
      </c>
      <c r="CA14">
        <f t="shared" si="35"/>
        <v>0</v>
      </c>
      <c r="CB14">
        <f t="shared" si="36"/>
        <v>0</v>
      </c>
      <c r="CC14">
        <f t="shared" si="37"/>
        <v>0</v>
      </c>
      <c r="CD14">
        <f t="shared" si="38"/>
        <v>0</v>
      </c>
      <c r="CE14">
        <f t="shared" si="39"/>
        <v>0</v>
      </c>
      <c r="CF14">
        <f t="shared" si="40"/>
        <v>0</v>
      </c>
      <c r="CG14">
        <f t="shared" si="41"/>
        <v>0</v>
      </c>
      <c r="CH14">
        <f t="shared" si="42"/>
        <v>0</v>
      </c>
      <c r="CI14">
        <v>0</v>
      </c>
      <c r="CJ14">
        <v>0</v>
      </c>
      <c r="CK14">
        <v>0</v>
      </c>
      <c r="CL14">
        <v>0</v>
      </c>
      <c r="CT14">
        <f t="shared" si="43"/>
        <v>1101133073.996793</v>
      </c>
      <c r="CU14">
        <v>1210245787.8755064</v>
      </c>
      <c r="CV14" s="33">
        <f t="shared" si="44"/>
        <v>-109112713.87871337</v>
      </c>
      <c r="CW14" s="33">
        <f t="shared" si="45"/>
        <v>-9.9091305542813224</v>
      </c>
    </row>
    <row r="15" spans="2:101" x14ac:dyDescent="0.2">
      <c r="B15" t="s">
        <v>351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f t="shared" si="1"/>
        <v>0</v>
      </c>
      <c r="AT15">
        <f t="shared" si="2"/>
        <v>0</v>
      </c>
      <c r="AU15">
        <f t="shared" si="3"/>
        <v>0</v>
      </c>
      <c r="AV15">
        <f t="shared" si="4"/>
        <v>0</v>
      </c>
      <c r="AW15">
        <f t="shared" si="5"/>
        <v>0</v>
      </c>
      <c r="AX15">
        <f t="shared" si="6"/>
        <v>0</v>
      </c>
      <c r="AY15">
        <f t="shared" si="7"/>
        <v>0</v>
      </c>
      <c r="AZ15">
        <f t="shared" si="8"/>
        <v>0</v>
      </c>
      <c r="BA15">
        <f t="shared" si="9"/>
        <v>0</v>
      </c>
      <c r="BB15">
        <f t="shared" si="10"/>
        <v>0</v>
      </c>
      <c r="BC15">
        <f t="shared" si="11"/>
        <v>0</v>
      </c>
      <c r="BD15">
        <f t="shared" si="12"/>
        <v>0</v>
      </c>
      <c r="BE15">
        <f t="shared" si="13"/>
        <v>466046232.05735618</v>
      </c>
      <c r="BF15">
        <f t="shared" si="14"/>
        <v>0</v>
      </c>
      <c r="BG15">
        <f t="shared" si="15"/>
        <v>0</v>
      </c>
      <c r="BH15">
        <f t="shared" si="16"/>
        <v>0</v>
      </c>
      <c r="BI15">
        <f t="shared" si="17"/>
        <v>0</v>
      </c>
      <c r="BJ15">
        <f t="shared" si="18"/>
        <v>0</v>
      </c>
      <c r="BK15">
        <f t="shared" si="19"/>
        <v>0</v>
      </c>
      <c r="BL15">
        <f t="shared" si="20"/>
        <v>0</v>
      </c>
      <c r="BM15">
        <f t="shared" si="21"/>
        <v>0</v>
      </c>
      <c r="BN15">
        <f t="shared" si="22"/>
        <v>0</v>
      </c>
      <c r="BO15">
        <f t="shared" si="23"/>
        <v>0</v>
      </c>
      <c r="BP15">
        <f t="shared" si="24"/>
        <v>0</v>
      </c>
      <c r="BQ15">
        <f t="shared" si="25"/>
        <v>0</v>
      </c>
      <c r="BR15">
        <f t="shared" si="26"/>
        <v>0</v>
      </c>
      <c r="BS15">
        <f t="shared" si="27"/>
        <v>0</v>
      </c>
      <c r="BT15">
        <f t="shared" si="28"/>
        <v>0</v>
      </c>
      <c r="BU15">
        <f t="shared" si="29"/>
        <v>0</v>
      </c>
      <c r="BV15">
        <f t="shared" si="30"/>
        <v>0</v>
      </c>
      <c r="BW15">
        <f t="shared" si="31"/>
        <v>0</v>
      </c>
      <c r="BX15">
        <f t="shared" si="32"/>
        <v>0</v>
      </c>
      <c r="BY15">
        <f t="shared" si="33"/>
        <v>0</v>
      </c>
      <c r="BZ15">
        <f t="shared" si="34"/>
        <v>0</v>
      </c>
      <c r="CA15">
        <f t="shared" si="35"/>
        <v>0</v>
      </c>
      <c r="CB15">
        <f t="shared" si="36"/>
        <v>0</v>
      </c>
      <c r="CC15">
        <f t="shared" si="37"/>
        <v>0</v>
      </c>
      <c r="CD15">
        <f t="shared" si="38"/>
        <v>0</v>
      </c>
      <c r="CE15">
        <f t="shared" si="39"/>
        <v>0</v>
      </c>
      <c r="CF15">
        <f t="shared" si="40"/>
        <v>0</v>
      </c>
      <c r="CG15">
        <f t="shared" si="41"/>
        <v>0</v>
      </c>
      <c r="CH15">
        <f t="shared" si="42"/>
        <v>0</v>
      </c>
      <c r="CI15">
        <v>0</v>
      </c>
      <c r="CJ15">
        <v>0</v>
      </c>
      <c r="CK15">
        <v>0</v>
      </c>
      <c r="CL15">
        <v>0</v>
      </c>
      <c r="CT15">
        <f t="shared" si="43"/>
        <v>322264920.82231975</v>
      </c>
      <c r="CU15">
        <v>466046232.05735618</v>
      </c>
      <c r="CV15" s="33">
        <f t="shared" si="44"/>
        <v>-143781311.23503643</v>
      </c>
      <c r="CW15" s="33">
        <f t="shared" si="45"/>
        <v>-44.615874066637872</v>
      </c>
    </row>
    <row r="16" spans="2:101" x14ac:dyDescent="0.2">
      <c r="B16" t="s">
        <v>353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f t="shared" si="1"/>
        <v>0</v>
      </c>
      <c r="AT16">
        <f t="shared" si="2"/>
        <v>0</v>
      </c>
      <c r="AU16">
        <f t="shared" si="3"/>
        <v>0</v>
      </c>
      <c r="AV16">
        <f t="shared" si="4"/>
        <v>0</v>
      </c>
      <c r="AW16">
        <f t="shared" si="5"/>
        <v>0</v>
      </c>
      <c r="AX16">
        <f t="shared" si="6"/>
        <v>0</v>
      </c>
      <c r="AY16">
        <f t="shared" si="7"/>
        <v>0</v>
      </c>
      <c r="AZ16">
        <f t="shared" si="8"/>
        <v>0</v>
      </c>
      <c r="BA16">
        <f t="shared" si="9"/>
        <v>0</v>
      </c>
      <c r="BB16">
        <f t="shared" si="10"/>
        <v>0</v>
      </c>
      <c r="BC16">
        <f t="shared" si="11"/>
        <v>0</v>
      </c>
      <c r="BD16">
        <f t="shared" si="12"/>
        <v>0</v>
      </c>
      <c r="BE16">
        <f t="shared" si="13"/>
        <v>0</v>
      </c>
      <c r="BF16">
        <f t="shared" si="14"/>
        <v>1101133073.996793</v>
      </c>
      <c r="BG16">
        <f t="shared" si="15"/>
        <v>0</v>
      </c>
      <c r="BH16">
        <f t="shared" si="16"/>
        <v>0</v>
      </c>
      <c r="BI16">
        <f t="shared" si="17"/>
        <v>0</v>
      </c>
      <c r="BJ16">
        <f t="shared" si="18"/>
        <v>0</v>
      </c>
      <c r="BK16">
        <f t="shared" si="19"/>
        <v>0</v>
      </c>
      <c r="BL16">
        <f t="shared" si="20"/>
        <v>0</v>
      </c>
      <c r="BM16">
        <f t="shared" si="21"/>
        <v>0</v>
      </c>
      <c r="BN16">
        <f t="shared" si="22"/>
        <v>0</v>
      </c>
      <c r="BO16">
        <f t="shared" si="23"/>
        <v>0</v>
      </c>
      <c r="BP16">
        <f t="shared" si="24"/>
        <v>0</v>
      </c>
      <c r="BQ16">
        <f t="shared" si="25"/>
        <v>0</v>
      </c>
      <c r="BR16">
        <f t="shared" si="26"/>
        <v>0</v>
      </c>
      <c r="BS16">
        <f t="shared" si="27"/>
        <v>0</v>
      </c>
      <c r="BT16">
        <f t="shared" si="28"/>
        <v>0</v>
      </c>
      <c r="BU16">
        <f t="shared" si="29"/>
        <v>0</v>
      </c>
      <c r="BV16">
        <f t="shared" si="30"/>
        <v>0</v>
      </c>
      <c r="BW16">
        <f t="shared" si="31"/>
        <v>0</v>
      </c>
      <c r="BX16">
        <f t="shared" si="32"/>
        <v>0</v>
      </c>
      <c r="BY16">
        <f t="shared" si="33"/>
        <v>0</v>
      </c>
      <c r="BZ16">
        <f t="shared" si="34"/>
        <v>0</v>
      </c>
      <c r="CA16">
        <f t="shared" si="35"/>
        <v>0</v>
      </c>
      <c r="CB16">
        <f t="shared" si="36"/>
        <v>0</v>
      </c>
      <c r="CC16">
        <f t="shared" si="37"/>
        <v>0</v>
      </c>
      <c r="CD16">
        <f t="shared" si="38"/>
        <v>0</v>
      </c>
      <c r="CE16">
        <f t="shared" si="39"/>
        <v>0</v>
      </c>
      <c r="CF16">
        <f t="shared" si="40"/>
        <v>0</v>
      </c>
      <c r="CG16">
        <f t="shared" si="41"/>
        <v>0</v>
      </c>
      <c r="CH16">
        <f t="shared" si="42"/>
        <v>0</v>
      </c>
      <c r="CI16">
        <v>0</v>
      </c>
      <c r="CJ16">
        <v>0</v>
      </c>
      <c r="CK16">
        <v>0</v>
      </c>
      <c r="CL16">
        <v>0</v>
      </c>
      <c r="CT16">
        <f t="shared" si="43"/>
        <v>422163048.53886789</v>
      </c>
      <c r="CU16">
        <v>1101133073.996793</v>
      </c>
      <c r="CV16" s="33">
        <f t="shared" si="44"/>
        <v>-678970025.45792508</v>
      </c>
      <c r="CW16" s="33">
        <f t="shared" si="45"/>
        <v>-160.8312304470706</v>
      </c>
    </row>
    <row r="17" spans="2:101" x14ac:dyDescent="0.2">
      <c r="B17" t="s">
        <v>355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f t="shared" si="1"/>
        <v>0</v>
      </c>
      <c r="AT17">
        <f t="shared" si="2"/>
        <v>0</v>
      </c>
      <c r="AU17">
        <f t="shared" si="3"/>
        <v>0</v>
      </c>
      <c r="AV17">
        <f t="shared" si="4"/>
        <v>0</v>
      </c>
      <c r="AW17">
        <f t="shared" si="5"/>
        <v>0</v>
      </c>
      <c r="AX17">
        <f t="shared" si="6"/>
        <v>0</v>
      </c>
      <c r="AY17">
        <f t="shared" si="7"/>
        <v>0</v>
      </c>
      <c r="AZ17">
        <f t="shared" si="8"/>
        <v>0</v>
      </c>
      <c r="BA17">
        <f t="shared" si="9"/>
        <v>0</v>
      </c>
      <c r="BB17">
        <f t="shared" si="10"/>
        <v>0</v>
      </c>
      <c r="BC17">
        <f t="shared" si="11"/>
        <v>0</v>
      </c>
      <c r="BD17">
        <f t="shared" si="12"/>
        <v>0</v>
      </c>
      <c r="BE17">
        <f t="shared" si="13"/>
        <v>0</v>
      </c>
      <c r="BF17">
        <f t="shared" si="14"/>
        <v>0</v>
      </c>
      <c r="BG17">
        <f t="shared" si="15"/>
        <v>322264920.82231975</v>
      </c>
      <c r="BH17">
        <f t="shared" si="16"/>
        <v>0</v>
      </c>
      <c r="BI17">
        <f t="shared" si="17"/>
        <v>0</v>
      </c>
      <c r="BJ17">
        <f t="shared" si="18"/>
        <v>0</v>
      </c>
      <c r="BK17">
        <f t="shared" si="19"/>
        <v>0</v>
      </c>
      <c r="BL17">
        <f t="shared" si="20"/>
        <v>0</v>
      </c>
      <c r="BM17">
        <f t="shared" si="21"/>
        <v>0</v>
      </c>
      <c r="BN17">
        <f t="shared" si="22"/>
        <v>0</v>
      </c>
      <c r="BO17">
        <f t="shared" si="23"/>
        <v>0</v>
      </c>
      <c r="BP17">
        <f t="shared" si="24"/>
        <v>0</v>
      </c>
      <c r="BQ17">
        <f t="shared" si="25"/>
        <v>0</v>
      </c>
      <c r="BR17">
        <f t="shared" si="26"/>
        <v>0</v>
      </c>
      <c r="BS17">
        <f t="shared" si="27"/>
        <v>0</v>
      </c>
      <c r="BT17">
        <f t="shared" si="28"/>
        <v>0</v>
      </c>
      <c r="BU17">
        <f t="shared" si="29"/>
        <v>0</v>
      </c>
      <c r="BV17">
        <f t="shared" si="30"/>
        <v>0</v>
      </c>
      <c r="BW17">
        <f t="shared" si="31"/>
        <v>0</v>
      </c>
      <c r="BX17">
        <f t="shared" si="32"/>
        <v>0</v>
      </c>
      <c r="BY17">
        <f t="shared" si="33"/>
        <v>0</v>
      </c>
      <c r="BZ17">
        <f t="shared" si="34"/>
        <v>0</v>
      </c>
      <c r="CA17">
        <f t="shared" si="35"/>
        <v>0</v>
      </c>
      <c r="CB17">
        <f t="shared" si="36"/>
        <v>0</v>
      </c>
      <c r="CC17">
        <f t="shared" si="37"/>
        <v>0</v>
      </c>
      <c r="CD17">
        <f t="shared" si="38"/>
        <v>0</v>
      </c>
      <c r="CE17">
        <f t="shared" si="39"/>
        <v>0</v>
      </c>
      <c r="CF17">
        <f t="shared" si="40"/>
        <v>0</v>
      </c>
      <c r="CG17">
        <f t="shared" si="41"/>
        <v>0</v>
      </c>
      <c r="CH17">
        <f t="shared" si="42"/>
        <v>0</v>
      </c>
      <c r="CI17">
        <v>0</v>
      </c>
      <c r="CJ17">
        <v>0</v>
      </c>
      <c r="CK17">
        <v>0</v>
      </c>
      <c r="CL17">
        <v>0</v>
      </c>
      <c r="CT17">
        <f t="shared" si="43"/>
        <v>311926366.79105222</v>
      </c>
      <c r="CU17">
        <v>322264920.82231975</v>
      </c>
      <c r="CV17" s="33">
        <f t="shared" si="44"/>
        <v>-10338554.031267524</v>
      </c>
      <c r="CW17" s="33">
        <f t="shared" si="45"/>
        <v>-3.314421328862184</v>
      </c>
    </row>
    <row r="18" spans="2:101" x14ac:dyDescent="0.2">
      <c r="B18" t="s">
        <v>357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f t="shared" si="1"/>
        <v>0</v>
      </c>
      <c r="AT18">
        <f t="shared" si="2"/>
        <v>0</v>
      </c>
      <c r="AU18">
        <f t="shared" si="3"/>
        <v>0</v>
      </c>
      <c r="AV18">
        <f t="shared" si="4"/>
        <v>0</v>
      </c>
      <c r="AW18">
        <f t="shared" si="5"/>
        <v>0</v>
      </c>
      <c r="AX18">
        <f t="shared" si="6"/>
        <v>0</v>
      </c>
      <c r="AY18">
        <f t="shared" si="7"/>
        <v>0</v>
      </c>
      <c r="AZ18">
        <f t="shared" si="8"/>
        <v>0</v>
      </c>
      <c r="BA18">
        <f t="shared" si="9"/>
        <v>0</v>
      </c>
      <c r="BB18">
        <f t="shared" si="10"/>
        <v>0</v>
      </c>
      <c r="BC18">
        <f t="shared" si="11"/>
        <v>0</v>
      </c>
      <c r="BD18">
        <f t="shared" si="12"/>
        <v>0</v>
      </c>
      <c r="BE18">
        <f t="shared" si="13"/>
        <v>0</v>
      </c>
      <c r="BF18">
        <f t="shared" si="14"/>
        <v>0</v>
      </c>
      <c r="BG18">
        <f t="shared" si="15"/>
        <v>0</v>
      </c>
      <c r="BH18">
        <f t="shared" si="16"/>
        <v>422163048.53886789</v>
      </c>
      <c r="BI18">
        <f t="shared" si="17"/>
        <v>0</v>
      </c>
      <c r="BJ18">
        <f t="shared" si="18"/>
        <v>0</v>
      </c>
      <c r="BK18">
        <f t="shared" si="19"/>
        <v>0</v>
      </c>
      <c r="BL18">
        <f t="shared" si="20"/>
        <v>0</v>
      </c>
      <c r="BM18">
        <f t="shared" si="21"/>
        <v>0</v>
      </c>
      <c r="BN18">
        <f t="shared" si="22"/>
        <v>0</v>
      </c>
      <c r="BO18">
        <f t="shared" si="23"/>
        <v>0</v>
      </c>
      <c r="BP18">
        <f t="shared" si="24"/>
        <v>0</v>
      </c>
      <c r="BQ18">
        <f t="shared" si="25"/>
        <v>0</v>
      </c>
      <c r="BR18">
        <f t="shared" si="26"/>
        <v>0</v>
      </c>
      <c r="BS18">
        <f t="shared" si="27"/>
        <v>0</v>
      </c>
      <c r="BT18">
        <f t="shared" si="28"/>
        <v>0</v>
      </c>
      <c r="BU18">
        <f t="shared" si="29"/>
        <v>0</v>
      </c>
      <c r="BV18">
        <f t="shared" si="30"/>
        <v>0</v>
      </c>
      <c r="BW18">
        <f t="shared" si="31"/>
        <v>0</v>
      </c>
      <c r="BX18">
        <f t="shared" si="32"/>
        <v>0</v>
      </c>
      <c r="BY18">
        <f t="shared" si="33"/>
        <v>0</v>
      </c>
      <c r="BZ18">
        <f t="shared" si="34"/>
        <v>0</v>
      </c>
      <c r="CA18">
        <f t="shared" si="35"/>
        <v>0</v>
      </c>
      <c r="CB18">
        <f t="shared" si="36"/>
        <v>0</v>
      </c>
      <c r="CC18">
        <f t="shared" si="37"/>
        <v>0</v>
      </c>
      <c r="CD18">
        <f t="shared" si="38"/>
        <v>0</v>
      </c>
      <c r="CE18">
        <f t="shared" si="39"/>
        <v>0</v>
      </c>
      <c r="CF18">
        <f t="shared" si="40"/>
        <v>0</v>
      </c>
      <c r="CG18">
        <f t="shared" si="41"/>
        <v>0</v>
      </c>
      <c r="CH18">
        <f t="shared" si="42"/>
        <v>0</v>
      </c>
      <c r="CI18">
        <v>0</v>
      </c>
      <c r="CJ18">
        <v>0</v>
      </c>
      <c r="CK18">
        <v>0</v>
      </c>
      <c r="CL18">
        <v>0</v>
      </c>
      <c r="CT18">
        <f t="shared" si="43"/>
        <v>646565009.92085099</v>
      </c>
      <c r="CU18">
        <v>422163048.53886789</v>
      </c>
      <c r="CV18" s="33">
        <f t="shared" si="44"/>
        <v>224401961.3819831</v>
      </c>
      <c r="CW18" s="33">
        <f t="shared" si="45"/>
        <v>34.706790181772007</v>
      </c>
    </row>
    <row r="19" spans="2:101" x14ac:dyDescent="0.2">
      <c r="B19" t="s">
        <v>359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f t="shared" si="1"/>
        <v>0</v>
      </c>
      <c r="AT19">
        <f t="shared" si="2"/>
        <v>0</v>
      </c>
      <c r="AU19">
        <f t="shared" si="3"/>
        <v>0</v>
      </c>
      <c r="AV19">
        <f t="shared" si="4"/>
        <v>0</v>
      </c>
      <c r="AW19">
        <f t="shared" si="5"/>
        <v>0</v>
      </c>
      <c r="AX19">
        <f t="shared" si="6"/>
        <v>0</v>
      </c>
      <c r="AY19">
        <f t="shared" si="7"/>
        <v>0</v>
      </c>
      <c r="AZ19">
        <f t="shared" si="8"/>
        <v>0</v>
      </c>
      <c r="BA19">
        <f t="shared" si="9"/>
        <v>0</v>
      </c>
      <c r="BB19">
        <f t="shared" si="10"/>
        <v>0</v>
      </c>
      <c r="BC19">
        <f t="shared" si="11"/>
        <v>0</v>
      </c>
      <c r="BD19">
        <f t="shared" si="12"/>
        <v>0</v>
      </c>
      <c r="BE19">
        <f t="shared" si="13"/>
        <v>0</v>
      </c>
      <c r="BF19">
        <f t="shared" si="14"/>
        <v>0</v>
      </c>
      <c r="BG19">
        <f t="shared" si="15"/>
        <v>0</v>
      </c>
      <c r="BH19">
        <f t="shared" si="16"/>
        <v>0</v>
      </c>
      <c r="BI19">
        <f t="shared" si="17"/>
        <v>311926366.79105222</v>
      </c>
      <c r="BJ19">
        <f t="shared" si="18"/>
        <v>0</v>
      </c>
      <c r="BK19">
        <f t="shared" si="19"/>
        <v>0</v>
      </c>
      <c r="BL19">
        <f t="shared" si="20"/>
        <v>0</v>
      </c>
      <c r="BM19">
        <f t="shared" si="21"/>
        <v>0</v>
      </c>
      <c r="BN19">
        <f t="shared" si="22"/>
        <v>0</v>
      </c>
      <c r="BO19">
        <f t="shared" si="23"/>
        <v>0</v>
      </c>
      <c r="BP19">
        <f t="shared" si="24"/>
        <v>0</v>
      </c>
      <c r="BQ19">
        <f t="shared" si="25"/>
        <v>0</v>
      </c>
      <c r="BR19">
        <f t="shared" si="26"/>
        <v>0</v>
      </c>
      <c r="BS19">
        <f t="shared" si="27"/>
        <v>0</v>
      </c>
      <c r="BT19">
        <f t="shared" si="28"/>
        <v>0</v>
      </c>
      <c r="BU19">
        <f t="shared" si="29"/>
        <v>0</v>
      </c>
      <c r="BV19">
        <f t="shared" si="30"/>
        <v>0</v>
      </c>
      <c r="BW19">
        <f t="shared" si="31"/>
        <v>0</v>
      </c>
      <c r="BX19">
        <f t="shared" si="32"/>
        <v>0</v>
      </c>
      <c r="BY19">
        <f t="shared" si="33"/>
        <v>0</v>
      </c>
      <c r="BZ19">
        <f t="shared" si="34"/>
        <v>0</v>
      </c>
      <c r="CA19">
        <f t="shared" si="35"/>
        <v>0</v>
      </c>
      <c r="CB19">
        <f t="shared" si="36"/>
        <v>0</v>
      </c>
      <c r="CC19">
        <f t="shared" si="37"/>
        <v>0</v>
      </c>
      <c r="CD19">
        <f t="shared" si="38"/>
        <v>0</v>
      </c>
      <c r="CE19">
        <f t="shared" si="39"/>
        <v>0</v>
      </c>
      <c r="CF19">
        <f t="shared" si="40"/>
        <v>0</v>
      </c>
      <c r="CG19">
        <f t="shared" si="41"/>
        <v>0</v>
      </c>
      <c r="CH19">
        <f t="shared" si="42"/>
        <v>0</v>
      </c>
      <c r="CI19">
        <v>0</v>
      </c>
      <c r="CJ19">
        <v>0</v>
      </c>
      <c r="CK19">
        <v>0</v>
      </c>
      <c r="CL19">
        <v>0</v>
      </c>
      <c r="CT19">
        <f t="shared" si="43"/>
        <v>500046676.11999846</v>
      </c>
      <c r="CU19">
        <v>311926366.79105222</v>
      </c>
      <c r="CV19" s="33">
        <f t="shared" si="44"/>
        <v>188120309.32894623</v>
      </c>
      <c r="CW19" s="33">
        <f t="shared" si="45"/>
        <v>37.620549903185868</v>
      </c>
    </row>
    <row r="20" spans="2:101" x14ac:dyDescent="0.2">
      <c r="B20" t="s">
        <v>361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f t="shared" si="1"/>
        <v>0</v>
      </c>
      <c r="AT20">
        <f t="shared" si="2"/>
        <v>0</v>
      </c>
      <c r="AU20">
        <f t="shared" si="3"/>
        <v>0</v>
      </c>
      <c r="AV20">
        <f t="shared" si="4"/>
        <v>0</v>
      </c>
      <c r="AW20">
        <f t="shared" si="5"/>
        <v>0</v>
      </c>
      <c r="AX20">
        <f t="shared" si="6"/>
        <v>0</v>
      </c>
      <c r="AY20">
        <f t="shared" si="7"/>
        <v>0</v>
      </c>
      <c r="AZ20">
        <f t="shared" si="8"/>
        <v>0</v>
      </c>
      <c r="BA20">
        <f t="shared" si="9"/>
        <v>0</v>
      </c>
      <c r="BB20">
        <f t="shared" si="10"/>
        <v>0</v>
      </c>
      <c r="BC20">
        <f t="shared" si="11"/>
        <v>0</v>
      </c>
      <c r="BD20">
        <f t="shared" si="12"/>
        <v>0</v>
      </c>
      <c r="BE20">
        <f t="shared" si="13"/>
        <v>0</v>
      </c>
      <c r="BF20">
        <f t="shared" si="14"/>
        <v>0</v>
      </c>
      <c r="BG20">
        <f t="shared" si="15"/>
        <v>0</v>
      </c>
      <c r="BH20">
        <f t="shared" si="16"/>
        <v>0</v>
      </c>
      <c r="BI20">
        <f t="shared" si="17"/>
        <v>0</v>
      </c>
      <c r="BJ20">
        <f t="shared" si="18"/>
        <v>646565009.92085099</v>
      </c>
      <c r="BK20">
        <f t="shared" si="19"/>
        <v>0</v>
      </c>
      <c r="BL20">
        <f t="shared" si="20"/>
        <v>0</v>
      </c>
      <c r="BM20">
        <f t="shared" si="21"/>
        <v>0</v>
      </c>
      <c r="BN20">
        <f t="shared" si="22"/>
        <v>0</v>
      </c>
      <c r="BO20">
        <f t="shared" si="23"/>
        <v>0</v>
      </c>
      <c r="BP20">
        <f t="shared" si="24"/>
        <v>0</v>
      </c>
      <c r="BQ20">
        <f t="shared" si="25"/>
        <v>0</v>
      </c>
      <c r="BR20">
        <f t="shared" si="26"/>
        <v>0</v>
      </c>
      <c r="BS20">
        <f t="shared" si="27"/>
        <v>0</v>
      </c>
      <c r="BT20">
        <f t="shared" si="28"/>
        <v>0</v>
      </c>
      <c r="BU20">
        <f t="shared" si="29"/>
        <v>0</v>
      </c>
      <c r="BV20">
        <f t="shared" si="30"/>
        <v>0</v>
      </c>
      <c r="BW20">
        <f t="shared" si="31"/>
        <v>0</v>
      </c>
      <c r="BX20">
        <f t="shared" si="32"/>
        <v>0</v>
      </c>
      <c r="BY20">
        <f t="shared" si="33"/>
        <v>0</v>
      </c>
      <c r="BZ20">
        <f t="shared" si="34"/>
        <v>0</v>
      </c>
      <c r="CA20">
        <f t="shared" si="35"/>
        <v>0</v>
      </c>
      <c r="CB20">
        <f t="shared" si="36"/>
        <v>0</v>
      </c>
      <c r="CC20">
        <f t="shared" si="37"/>
        <v>0</v>
      </c>
      <c r="CD20">
        <f t="shared" si="38"/>
        <v>0</v>
      </c>
      <c r="CE20">
        <f t="shared" si="39"/>
        <v>0</v>
      </c>
      <c r="CF20">
        <f t="shared" si="40"/>
        <v>0</v>
      </c>
      <c r="CG20">
        <f t="shared" si="41"/>
        <v>0</v>
      </c>
      <c r="CH20">
        <f t="shared" si="42"/>
        <v>0</v>
      </c>
      <c r="CI20">
        <v>0</v>
      </c>
      <c r="CJ20">
        <v>0</v>
      </c>
      <c r="CK20">
        <v>0</v>
      </c>
      <c r="CL20">
        <v>0</v>
      </c>
      <c r="CT20">
        <f t="shared" si="43"/>
        <v>648011833.33361268</v>
      </c>
      <c r="CU20">
        <v>646565009.92085099</v>
      </c>
      <c r="CV20" s="33">
        <f t="shared" si="44"/>
        <v>1446823.4127616882</v>
      </c>
      <c r="CW20" s="33">
        <f t="shared" si="45"/>
        <v>0.22327114079363231</v>
      </c>
    </row>
    <row r="21" spans="2:101" x14ac:dyDescent="0.2">
      <c r="B21" t="s">
        <v>363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f t="shared" si="1"/>
        <v>0</v>
      </c>
      <c r="AT21">
        <f t="shared" si="2"/>
        <v>0</v>
      </c>
      <c r="AU21">
        <f t="shared" si="3"/>
        <v>0</v>
      </c>
      <c r="AV21">
        <f t="shared" si="4"/>
        <v>0</v>
      </c>
      <c r="AW21">
        <f t="shared" si="5"/>
        <v>0</v>
      </c>
      <c r="AX21">
        <f t="shared" si="6"/>
        <v>0</v>
      </c>
      <c r="AY21">
        <f t="shared" si="7"/>
        <v>0</v>
      </c>
      <c r="AZ21">
        <f t="shared" si="8"/>
        <v>0</v>
      </c>
      <c r="BA21">
        <f t="shared" si="9"/>
        <v>0</v>
      </c>
      <c r="BB21">
        <f t="shared" si="10"/>
        <v>0</v>
      </c>
      <c r="BC21">
        <f t="shared" si="11"/>
        <v>0</v>
      </c>
      <c r="BD21">
        <f t="shared" si="12"/>
        <v>0</v>
      </c>
      <c r="BE21">
        <f t="shared" si="13"/>
        <v>0</v>
      </c>
      <c r="BF21">
        <f t="shared" si="14"/>
        <v>0</v>
      </c>
      <c r="BG21">
        <f t="shared" si="15"/>
        <v>0</v>
      </c>
      <c r="BH21">
        <f t="shared" si="16"/>
        <v>0</v>
      </c>
      <c r="BI21">
        <f t="shared" si="17"/>
        <v>0</v>
      </c>
      <c r="BJ21">
        <f t="shared" si="18"/>
        <v>0</v>
      </c>
      <c r="BK21">
        <f t="shared" si="19"/>
        <v>500046676.11999846</v>
      </c>
      <c r="BL21">
        <f t="shared" si="20"/>
        <v>0</v>
      </c>
      <c r="BM21">
        <f t="shared" si="21"/>
        <v>0</v>
      </c>
      <c r="BN21">
        <f t="shared" si="22"/>
        <v>0</v>
      </c>
      <c r="BO21">
        <f t="shared" si="23"/>
        <v>0</v>
      </c>
      <c r="BP21">
        <f t="shared" si="24"/>
        <v>0</v>
      </c>
      <c r="BQ21">
        <f t="shared" si="25"/>
        <v>0</v>
      </c>
      <c r="BR21">
        <f t="shared" si="26"/>
        <v>0</v>
      </c>
      <c r="BS21">
        <f t="shared" si="27"/>
        <v>0</v>
      </c>
      <c r="BT21">
        <f t="shared" si="28"/>
        <v>0</v>
      </c>
      <c r="BU21">
        <f t="shared" si="29"/>
        <v>0</v>
      </c>
      <c r="BV21">
        <f t="shared" si="30"/>
        <v>0</v>
      </c>
      <c r="BW21">
        <f t="shared" si="31"/>
        <v>0</v>
      </c>
      <c r="BX21">
        <f t="shared" si="32"/>
        <v>0</v>
      </c>
      <c r="BY21">
        <f t="shared" si="33"/>
        <v>0</v>
      </c>
      <c r="BZ21">
        <f t="shared" si="34"/>
        <v>0</v>
      </c>
      <c r="CA21">
        <f t="shared" si="35"/>
        <v>0</v>
      </c>
      <c r="CB21">
        <f t="shared" si="36"/>
        <v>0</v>
      </c>
      <c r="CC21">
        <f t="shared" si="37"/>
        <v>0</v>
      </c>
      <c r="CD21">
        <f t="shared" si="38"/>
        <v>0</v>
      </c>
      <c r="CE21">
        <f t="shared" si="39"/>
        <v>0</v>
      </c>
      <c r="CF21">
        <f t="shared" si="40"/>
        <v>0</v>
      </c>
      <c r="CG21">
        <f t="shared" si="41"/>
        <v>0</v>
      </c>
      <c r="CH21">
        <f t="shared" si="42"/>
        <v>0</v>
      </c>
      <c r="CI21">
        <v>0</v>
      </c>
      <c r="CJ21">
        <v>0</v>
      </c>
      <c r="CK21">
        <v>0</v>
      </c>
      <c r="CL21">
        <v>0</v>
      </c>
      <c r="CT21">
        <f t="shared" si="43"/>
        <v>54723552.775503382</v>
      </c>
      <c r="CU21">
        <v>500046676.11999846</v>
      </c>
      <c r="CV21" s="33">
        <f t="shared" si="44"/>
        <v>-445323123.34449506</v>
      </c>
      <c r="CW21" s="33">
        <f t="shared" si="45"/>
        <v>-813.76866222735612</v>
      </c>
    </row>
    <row r="22" spans="2:101" x14ac:dyDescent="0.2">
      <c r="B22" t="s">
        <v>365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f t="shared" si="1"/>
        <v>0</v>
      </c>
      <c r="AT22">
        <f t="shared" si="2"/>
        <v>0</v>
      </c>
      <c r="AU22">
        <f t="shared" si="3"/>
        <v>0</v>
      </c>
      <c r="AV22">
        <f t="shared" si="4"/>
        <v>0</v>
      </c>
      <c r="AW22">
        <f t="shared" si="5"/>
        <v>0</v>
      </c>
      <c r="AX22">
        <f t="shared" si="6"/>
        <v>0</v>
      </c>
      <c r="AY22">
        <f t="shared" si="7"/>
        <v>0</v>
      </c>
      <c r="AZ22">
        <f t="shared" si="8"/>
        <v>0</v>
      </c>
      <c r="BA22">
        <f t="shared" si="9"/>
        <v>0</v>
      </c>
      <c r="BB22">
        <f t="shared" si="10"/>
        <v>0</v>
      </c>
      <c r="BC22">
        <f t="shared" si="11"/>
        <v>0</v>
      </c>
      <c r="BD22">
        <f t="shared" si="12"/>
        <v>0</v>
      </c>
      <c r="BE22">
        <f t="shared" si="13"/>
        <v>0</v>
      </c>
      <c r="BF22">
        <f t="shared" si="14"/>
        <v>0</v>
      </c>
      <c r="BG22">
        <f t="shared" si="15"/>
        <v>0</v>
      </c>
      <c r="BH22">
        <f t="shared" si="16"/>
        <v>0</v>
      </c>
      <c r="BI22">
        <f t="shared" si="17"/>
        <v>0</v>
      </c>
      <c r="BJ22">
        <f t="shared" si="18"/>
        <v>0</v>
      </c>
      <c r="BK22">
        <f t="shared" si="19"/>
        <v>0</v>
      </c>
      <c r="BL22">
        <f t="shared" si="20"/>
        <v>648011833.33361268</v>
      </c>
      <c r="BM22">
        <f t="shared" si="21"/>
        <v>0</v>
      </c>
      <c r="BN22">
        <f t="shared" si="22"/>
        <v>0</v>
      </c>
      <c r="BO22">
        <f t="shared" si="23"/>
        <v>0</v>
      </c>
      <c r="BP22">
        <f t="shared" si="24"/>
        <v>0</v>
      </c>
      <c r="BQ22">
        <f t="shared" si="25"/>
        <v>0</v>
      </c>
      <c r="BR22">
        <f t="shared" si="26"/>
        <v>0</v>
      </c>
      <c r="BS22">
        <f t="shared" si="27"/>
        <v>0</v>
      </c>
      <c r="BT22">
        <f t="shared" si="28"/>
        <v>0</v>
      </c>
      <c r="BU22">
        <f t="shared" si="29"/>
        <v>0</v>
      </c>
      <c r="BV22">
        <f t="shared" si="30"/>
        <v>0</v>
      </c>
      <c r="BW22">
        <f t="shared" si="31"/>
        <v>0</v>
      </c>
      <c r="BX22">
        <f t="shared" si="32"/>
        <v>0</v>
      </c>
      <c r="BY22">
        <f t="shared" si="33"/>
        <v>0</v>
      </c>
      <c r="BZ22">
        <f t="shared" si="34"/>
        <v>0</v>
      </c>
      <c r="CA22">
        <f t="shared" si="35"/>
        <v>0</v>
      </c>
      <c r="CB22">
        <f t="shared" si="36"/>
        <v>0</v>
      </c>
      <c r="CC22">
        <f t="shared" si="37"/>
        <v>0</v>
      </c>
      <c r="CD22">
        <f t="shared" si="38"/>
        <v>0</v>
      </c>
      <c r="CE22">
        <f t="shared" si="39"/>
        <v>0</v>
      </c>
      <c r="CF22">
        <f t="shared" si="40"/>
        <v>0</v>
      </c>
      <c r="CG22">
        <f t="shared" si="41"/>
        <v>0</v>
      </c>
      <c r="CH22">
        <f t="shared" si="42"/>
        <v>0</v>
      </c>
      <c r="CI22">
        <v>0</v>
      </c>
      <c r="CJ22">
        <v>0</v>
      </c>
      <c r="CK22">
        <v>0</v>
      </c>
      <c r="CL22">
        <v>0</v>
      </c>
      <c r="CT22">
        <f t="shared" si="43"/>
        <v>25130652.328436166</v>
      </c>
      <c r="CU22">
        <v>648011833.33361268</v>
      </c>
      <c r="CV22" s="33">
        <f t="shared" si="44"/>
        <v>-622881181.00517654</v>
      </c>
      <c r="CW22" s="33">
        <f t="shared" si="45"/>
        <v>-2478.5714786255899</v>
      </c>
    </row>
    <row r="23" spans="2:101" x14ac:dyDescent="0.2">
      <c r="B23" t="s">
        <v>367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f t="shared" si="1"/>
        <v>0</v>
      </c>
      <c r="AT23">
        <f t="shared" si="2"/>
        <v>0</v>
      </c>
      <c r="AU23">
        <f t="shared" si="3"/>
        <v>0</v>
      </c>
      <c r="AV23">
        <f t="shared" si="4"/>
        <v>0</v>
      </c>
      <c r="AW23">
        <f t="shared" si="5"/>
        <v>0</v>
      </c>
      <c r="AX23">
        <f t="shared" si="6"/>
        <v>0</v>
      </c>
      <c r="AY23">
        <f t="shared" si="7"/>
        <v>0</v>
      </c>
      <c r="AZ23">
        <f t="shared" si="8"/>
        <v>0</v>
      </c>
      <c r="BA23">
        <f t="shared" si="9"/>
        <v>0</v>
      </c>
      <c r="BB23">
        <f t="shared" si="10"/>
        <v>0</v>
      </c>
      <c r="BC23">
        <f t="shared" si="11"/>
        <v>0</v>
      </c>
      <c r="BD23">
        <f t="shared" si="12"/>
        <v>0</v>
      </c>
      <c r="BE23">
        <f t="shared" si="13"/>
        <v>0</v>
      </c>
      <c r="BF23">
        <f t="shared" si="14"/>
        <v>0</v>
      </c>
      <c r="BG23">
        <f t="shared" si="15"/>
        <v>0</v>
      </c>
      <c r="BH23">
        <f t="shared" si="16"/>
        <v>0</v>
      </c>
      <c r="BI23">
        <f t="shared" si="17"/>
        <v>0</v>
      </c>
      <c r="BJ23">
        <f t="shared" si="18"/>
        <v>0</v>
      </c>
      <c r="BK23">
        <f t="shared" si="19"/>
        <v>0</v>
      </c>
      <c r="BL23">
        <f t="shared" si="20"/>
        <v>0</v>
      </c>
      <c r="BM23">
        <f t="shared" si="21"/>
        <v>54723552.775503382</v>
      </c>
      <c r="BN23">
        <f t="shared" si="22"/>
        <v>0</v>
      </c>
      <c r="BO23">
        <f t="shared" si="23"/>
        <v>0</v>
      </c>
      <c r="BP23">
        <f t="shared" si="24"/>
        <v>0</v>
      </c>
      <c r="BQ23">
        <f t="shared" si="25"/>
        <v>0</v>
      </c>
      <c r="BR23">
        <f t="shared" si="26"/>
        <v>0</v>
      </c>
      <c r="BS23">
        <f t="shared" si="27"/>
        <v>0</v>
      </c>
      <c r="BT23">
        <f t="shared" si="28"/>
        <v>0</v>
      </c>
      <c r="BU23">
        <f t="shared" si="29"/>
        <v>0</v>
      </c>
      <c r="BV23">
        <f t="shared" si="30"/>
        <v>0</v>
      </c>
      <c r="BW23">
        <f t="shared" si="31"/>
        <v>0</v>
      </c>
      <c r="BX23">
        <f t="shared" si="32"/>
        <v>0</v>
      </c>
      <c r="BY23">
        <f t="shared" si="33"/>
        <v>0</v>
      </c>
      <c r="BZ23">
        <f t="shared" si="34"/>
        <v>0</v>
      </c>
      <c r="CA23">
        <f t="shared" si="35"/>
        <v>0</v>
      </c>
      <c r="CB23">
        <f t="shared" si="36"/>
        <v>0</v>
      </c>
      <c r="CC23">
        <f t="shared" si="37"/>
        <v>0</v>
      </c>
      <c r="CD23">
        <f t="shared" si="38"/>
        <v>0</v>
      </c>
      <c r="CE23">
        <f t="shared" si="39"/>
        <v>0</v>
      </c>
      <c r="CF23">
        <f t="shared" si="40"/>
        <v>0</v>
      </c>
      <c r="CG23">
        <f t="shared" si="41"/>
        <v>0</v>
      </c>
      <c r="CH23">
        <f t="shared" si="42"/>
        <v>0</v>
      </c>
      <c r="CI23">
        <v>0</v>
      </c>
      <c r="CJ23">
        <v>0</v>
      </c>
      <c r="CK23">
        <v>0</v>
      </c>
      <c r="CL23">
        <v>0</v>
      </c>
      <c r="CT23">
        <f t="shared" si="43"/>
        <v>42225883.456364095</v>
      </c>
      <c r="CU23">
        <v>54723552.775503382</v>
      </c>
      <c r="CV23" s="33">
        <f t="shared" si="44"/>
        <v>-12497669.319139287</v>
      </c>
      <c r="CW23" s="33">
        <f t="shared" si="45"/>
        <v>-29.597176651269553</v>
      </c>
    </row>
    <row r="24" spans="2:101" x14ac:dyDescent="0.2">
      <c r="B24" t="s">
        <v>369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f t="shared" si="1"/>
        <v>0</v>
      </c>
      <c r="AT24">
        <f t="shared" si="2"/>
        <v>0</v>
      </c>
      <c r="AU24">
        <f t="shared" si="3"/>
        <v>0</v>
      </c>
      <c r="AV24">
        <f t="shared" si="4"/>
        <v>0</v>
      </c>
      <c r="AW24">
        <f t="shared" si="5"/>
        <v>0</v>
      </c>
      <c r="AX24">
        <f t="shared" si="6"/>
        <v>0</v>
      </c>
      <c r="AY24">
        <f t="shared" si="7"/>
        <v>0</v>
      </c>
      <c r="AZ24">
        <f t="shared" si="8"/>
        <v>0</v>
      </c>
      <c r="BA24">
        <f t="shared" si="9"/>
        <v>0</v>
      </c>
      <c r="BB24">
        <f t="shared" si="10"/>
        <v>0</v>
      </c>
      <c r="BC24">
        <f t="shared" si="11"/>
        <v>0</v>
      </c>
      <c r="BD24">
        <f t="shared" si="12"/>
        <v>0</v>
      </c>
      <c r="BE24">
        <f t="shared" si="13"/>
        <v>0</v>
      </c>
      <c r="BF24">
        <f t="shared" si="14"/>
        <v>0</v>
      </c>
      <c r="BG24">
        <f t="shared" si="15"/>
        <v>0</v>
      </c>
      <c r="BH24">
        <f t="shared" si="16"/>
        <v>0</v>
      </c>
      <c r="BI24">
        <f t="shared" si="17"/>
        <v>0</v>
      </c>
      <c r="BJ24">
        <f t="shared" si="18"/>
        <v>0</v>
      </c>
      <c r="BK24">
        <f t="shared" si="19"/>
        <v>0</v>
      </c>
      <c r="BL24">
        <f t="shared" si="20"/>
        <v>0</v>
      </c>
      <c r="BM24">
        <f t="shared" si="21"/>
        <v>0</v>
      </c>
      <c r="BN24">
        <f t="shared" si="22"/>
        <v>25130652.328436166</v>
      </c>
      <c r="BO24">
        <f t="shared" si="23"/>
        <v>0</v>
      </c>
      <c r="BP24">
        <f t="shared" si="24"/>
        <v>0</v>
      </c>
      <c r="BQ24">
        <f t="shared" si="25"/>
        <v>0</v>
      </c>
      <c r="BR24">
        <f t="shared" si="26"/>
        <v>0</v>
      </c>
      <c r="BS24">
        <f t="shared" si="27"/>
        <v>0</v>
      </c>
      <c r="BT24">
        <f t="shared" si="28"/>
        <v>0</v>
      </c>
      <c r="BU24">
        <f t="shared" si="29"/>
        <v>0</v>
      </c>
      <c r="BV24">
        <f t="shared" si="30"/>
        <v>0</v>
      </c>
      <c r="BW24">
        <f t="shared" si="31"/>
        <v>0</v>
      </c>
      <c r="BX24">
        <f t="shared" si="32"/>
        <v>0</v>
      </c>
      <c r="BY24">
        <f t="shared" si="33"/>
        <v>0</v>
      </c>
      <c r="BZ24">
        <f t="shared" si="34"/>
        <v>0</v>
      </c>
      <c r="CA24">
        <f t="shared" si="35"/>
        <v>0</v>
      </c>
      <c r="CB24">
        <f t="shared" si="36"/>
        <v>0</v>
      </c>
      <c r="CC24">
        <f t="shared" si="37"/>
        <v>0</v>
      </c>
      <c r="CD24">
        <f t="shared" si="38"/>
        <v>0</v>
      </c>
      <c r="CE24">
        <f t="shared" si="39"/>
        <v>0</v>
      </c>
      <c r="CF24">
        <f t="shared" si="40"/>
        <v>0</v>
      </c>
      <c r="CG24">
        <f t="shared" si="41"/>
        <v>0</v>
      </c>
      <c r="CH24">
        <f t="shared" si="42"/>
        <v>0</v>
      </c>
      <c r="CI24">
        <v>0</v>
      </c>
      <c r="CJ24">
        <v>0</v>
      </c>
      <c r="CK24">
        <v>0</v>
      </c>
      <c r="CL24">
        <v>0</v>
      </c>
      <c r="CT24">
        <f t="shared" si="43"/>
        <v>9430062.6970661804</v>
      </c>
      <c r="CU24">
        <v>25130652.328436166</v>
      </c>
      <c r="CV24" s="33">
        <f t="shared" si="44"/>
        <v>-15700589.631369986</v>
      </c>
      <c r="CW24" s="33">
        <f t="shared" si="45"/>
        <v>-166.49507151479122</v>
      </c>
    </row>
    <row r="25" spans="2:101" x14ac:dyDescent="0.2">
      <c r="B25" t="s">
        <v>371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f t="shared" si="1"/>
        <v>0</v>
      </c>
      <c r="AT25">
        <f t="shared" si="2"/>
        <v>0</v>
      </c>
      <c r="AU25">
        <f t="shared" si="3"/>
        <v>0</v>
      </c>
      <c r="AV25">
        <f t="shared" si="4"/>
        <v>0</v>
      </c>
      <c r="AW25">
        <f t="shared" si="5"/>
        <v>0</v>
      </c>
      <c r="AX25">
        <f t="shared" si="6"/>
        <v>0</v>
      </c>
      <c r="AY25">
        <f t="shared" si="7"/>
        <v>0</v>
      </c>
      <c r="AZ25">
        <f t="shared" si="8"/>
        <v>0</v>
      </c>
      <c r="BA25">
        <f t="shared" si="9"/>
        <v>0</v>
      </c>
      <c r="BB25">
        <f t="shared" si="10"/>
        <v>0</v>
      </c>
      <c r="BC25">
        <f t="shared" si="11"/>
        <v>0</v>
      </c>
      <c r="BD25">
        <f t="shared" si="12"/>
        <v>0</v>
      </c>
      <c r="BE25">
        <f t="shared" si="13"/>
        <v>0</v>
      </c>
      <c r="BF25">
        <f t="shared" si="14"/>
        <v>0</v>
      </c>
      <c r="BG25">
        <f t="shared" si="15"/>
        <v>0</v>
      </c>
      <c r="BH25">
        <f t="shared" si="16"/>
        <v>0</v>
      </c>
      <c r="BI25">
        <f t="shared" si="17"/>
        <v>0</v>
      </c>
      <c r="BJ25">
        <f t="shared" si="18"/>
        <v>0</v>
      </c>
      <c r="BK25">
        <f t="shared" si="19"/>
        <v>0</v>
      </c>
      <c r="BL25">
        <f t="shared" si="20"/>
        <v>0</v>
      </c>
      <c r="BM25">
        <f t="shared" si="21"/>
        <v>0</v>
      </c>
      <c r="BN25">
        <f t="shared" si="22"/>
        <v>0</v>
      </c>
      <c r="BO25">
        <f t="shared" si="23"/>
        <v>42225883.456364095</v>
      </c>
      <c r="BP25">
        <f t="shared" si="24"/>
        <v>0</v>
      </c>
      <c r="BQ25">
        <f t="shared" si="25"/>
        <v>0</v>
      </c>
      <c r="BR25">
        <f t="shared" si="26"/>
        <v>0</v>
      </c>
      <c r="BS25">
        <f t="shared" si="27"/>
        <v>0</v>
      </c>
      <c r="BT25">
        <f t="shared" si="28"/>
        <v>0</v>
      </c>
      <c r="BU25">
        <f t="shared" si="29"/>
        <v>0</v>
      </c>
      <c r="BV25">
        <f t="shared" si="30"/>
        <v>0</v>
      </c>
      <c r="BW25">
        <f t="shared" si="31"/>
        <v>0</v>
      </c>
      <c r="BX25">
        <f t="shared" si="32"/>
        <v>0</v>
      </c>
      <c r="BY25">
        <f t="shared" si="33"/>
        <v>0</v>
      </c>
      <c r="BZ25">
        <f t="shared" si="34"/>
        <v>0</v>
      </c>
      <c r="CA25">
        <f t="shared" si="35"/>
        <v>0</v>
      </c>
      <c r="CB25">
        <f t="shared" si="36"/>
        <v>0</v>
      </c>
      <c r="CC25">
        <f t="shared" si="37"/>
        <v>0</v>
      </c>
      <c r="CD25">
        <f t="shared" si="38"/>
        <v>0</v>
      </c>
      <c r="CE25">
        <f t="shared" si="39"/>
        <v>0</v>
      </c>
      <c r="CF25">
        <f t="shared" si="40"/>
        <v>0</v>
      </c>
      <c r="CG25">
        <f t="shared" si="41"/>
        <v>0</v>
      </c>
      <c r="CH25">
        <f t="shared" si="42"/>
        <v>0</v>
      </c>
      <c r="CI25">
        <v>0</v>
      </c>
      <c r="CJ25">
        <v>0</v>
      </c>
      <c r="CK25">
        <v>0</v>
      </c>
      <c r="CL25">
        <v>0</v>
      </c>
      <c r="CT25">
        <f t="shared" si="43"/>
        <v>486933590.64727062</v>
      </c>
      <c r="CU25">
        <v>42225883.456364095</v>
      </c>
      <c r="CV25" s="33">
        <f t="shared" si="44"/>
        <v>444707707.19090652</v>
      </c>
      <c r="CW25" s="33">
        <f t="shared" si="45"/>
        <v>91.328204858441964</v>
      </c>
    </row>
    <row r="26" spans="2:101" x14ac:dyDescent="0.2">
      <c r="B26" t="s">
        <v>373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f t="shared" si="1"/>
        <v>0</v>
      </c>
      <c r="AT26">
        <f t="shared" si="2"/>
        <v>0</v>
      </c>
      <c r="AU26">
        <f t="shared" si="3"/>
        <v>0</v>
      </c>
      <c r="AV26">
        <f t="shared" si="4"/>
        <v>0</v>
      </c>
      <c r="AW26">
        <f t="shared" si="5"/>
        <v>0</v>
      </c>
      <c r="AX26">
        <f t="shared" si="6"/>
        <v>0</v>
      </c>
      <c r="AY26">
        <f t="shared" si="7"/>
        <v>0</v>
      </c>
      <c r="AZ26">
        <f t="shared" si="8"/>
        <v>0</v>
      </c>
      <c r="BA26">
        <f t="shared" si="9"/>
        <v>0</v>
      </c>
      <c r="BB26">
        <f t="shared" si="10"/>
        <v>0</v>
      </c>
      <c r="BC26">
        <f t="shared" si="11"/>
        <v>0</v>
      </c>
      <c r="BD26">
        <f t="shared" si="12"/>
        <v>0</v>
      </c>
      <c r="BE26">
        <f t="shared" si="13"/>
        <v>0</v>
      </c>
      <c r="BF26">
        <f t="shared" si="14"/>
        <v>0</v>
      </c>
      <c r="BG26">
        <f t="shared" si="15"/>
        <v>0</v>
      </c>
      <c r="BH26">
        <f t="shared" si="16"/>
        <v>0</v>
      </c>
      <c r="BI26">
        <f t="shared" si="17"/>
        <v>0</v>
      </c>
      <c r="BJ26">
        <f t="shared" si="18"/>
        <v>0</v>
      </c>
      <c r="BK26">
        <f t="shared" si="19"/>
        <v>0</v>
      </c>
      <c r="BL26">
        <f t="shared" si="20"/>
        <v>0</v>
      </c>
      <c r="BM26">
        <f t="shared" si="21"/>
        <v>0</v>
      </c>
      <c r="BN26">
        <f t="shared" si="22"/>
        <v>0</v>
      </c>
      <c r="BO26">
        <f t="shared" si="23"/>
        <v>0</v>
      </c>
      <c r="BP26">
        <f t="shared" si="24"/>
        <v>9430062.6970661804</v>
      </c>
      <c r="BQ26">
        <f t="shared" si="25"/>
        <v>0</v>
      </c>
      <c r="BR26">
        <f t="shared" si="26"/>
        <v>0</v>
      </c>
      <c r="BS26">
        <f t="shared" si="27"/>
        <v>0</v>
      </c>
      <c r="BT26">
        <f t="shared" si="28"/>
        <v>0</v>
      </c>
      <c r="BU26">
        <f t="shared" si="29"/>
        <v>0</v>
      </c>
      <c r="BV26">
        <f t="shared" si="30"/>
        <v>0</v>
      </c>
      <c r="BW26">
        <f t="shared" si="31"/>
        <v>0</v>
      </c>
      <c r="BX26">
        <f t="shared" si="32"/>
        <v>0</v>
      </c>
      <c r="BY26">
        <f t="shared" si="33"/>
        <v>0</v>
      </c>
      <c r="BZ26">
        <f t="shared" si="34"/>
        <v>0</v>
      </c>
      <c r="CA26">
        <f t="shared" si="35"/>
        <v>0</v>
      </c>
      <c r="CB26">
        <f t="shared" si="36"/>
        <v>0</v>
      </c>
      <c r="CC26">
        <f t="shared" si="37"/>
        <v>0</v>
      </c>
      <c r="CD26">
        <f t="shared" si="38"/>
        <v>0</v>
      </c>
      <c r="CE26">
        <f t="shared" si="39"/>
        <v>0</v>
      </c>
      <c r="CF26">
        <f t="shared" si="40"/>
        <v>0</v>
      </c>
      <c r="CG26">
        <f t="shared" si="41"/>
        <v>0</v>
      </c>
      <c r="CH26">
        <f t="shared" si="42"/>
        <v>0</v>
      </c>
      <c r="CI26">
        <v>0</v>
      </c>
      <c r="CJ26">
        <v>0</v>
      </c>
      <c r="CK26">
        <v>0</v>
      </c>
      <c r="CL26">
        <v>0</v>
      </c>
      <c r="CT26">
        <f t="shared" si="43"/>
        <v>31228469.782568969</v>
      </c>
      <c r="CU26">
        <v>9430062.6970661804</v>
      </c>
      <c r="CV26" s="33">
        <f t="shared" si="44"/>
        <v>21798407.085502788</v>
      </c>
      <c r="CW26" s="33">
        <f t="shared" si="45"/>
        <v>69.802994630464312</v>
      </c>
    </row>
    <row r="27" spans="2:101" x14ac:dyDescent="0.2">
      <c r="B27" t="s">
        <v>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f t="shared" si="1"/>
        <v>0</v>
      </c>
      <c r="AT27">
        <f t="shared" si="2"/>
        <v>0</v>
      </c>
      <c r="AU27">
        <f t="shared" si="3"/>
        <v>0</v>
      </c>
      <c r="AV27">
        <f t="shared" si="4"/>
        <v>0</v>
      </c>
      <c r="AW27">
        <f t="shared" si="5"/>
        <v>0</v>
      </c>
      <c r="AX27">
        <f t="shared" si="6"/>
        <v>0</v>
      </c>
      <c r="AY27">
        <f t="shared" si="7"/>
        <v>0</v>
      </c>
      <c r="AZ27">
        <f t="shared" si="8"/>
        <v>0</v>
      </c>
      <c r="BA27">
        <f t="shared" si="9"/>
        <v>0</v>
      </c>
      <c r="BB27">
        <f t="shared" si="10"/>
        <v>0</v>
      </c>
      <c r="BC27">
        <f t="shared" si="11"/>
        <v>0</v>
      </c>
      <c r="BD27">
        <f t="shared" si="12"/>
        <v>0</v>
      </c>
      <c r="BE27">
        <f t="shared" si="13"/>
        <v>0</v>
      </c>
      <c r="BF27">
        <f t="shared" si="14"/>
        <v>0</v>
      </c>
      <c r="BG27">
        <f t="shared" si="15"/>
        <v>0</v>
      </c>
      <c r="BH27">
        <f t="shared" si="16"/>
        <v>0</v>
      </c>
      <c r="BI27">
        <f t="shared" si="17"/>
        <v>0</v>
      </c>
      <c r="BJ27">
        <f t="shared" si="18"/>
        <v>0</v>
      </c>
      <c r="BK27">
        <f t="shared" si="19"/>
        <v>0</v>
      </c>
      <c r="BL27">
        <f t="shared" si="20"/>
        <v>0</v>
      </c>
      <c r="BM27">
        <f t="shared" si="21"/>
        <v>0</v>
      </c>
      <c r="BN27">
        <f t="shared" si="22"/>
        <v>0</v>
      </c>
      <c r="BO27">
        <f t="shared" si="23"/>
        <v>0</v>
      </c>
      <c r="BP27">
        <f t="shared" si="24"/>
        <v>0</v>
      </c>
      <c r="BQ27">
        <f t="shared" si="25"/>
        <v>486933590.64727062</v>
      </c>
      <c r="BR27">
        <f t="shared" si="26"/>
        <v>0</v>
      </c>
      <c r="BS27">
        <f t="shared" si="27"/>
        <v>0</v>
      </c>
      <c r="BT27">
        <f t="shared" si="28"/>
        <v>0</v>
      </c>
      <c r="BU27">
        <f t="shared" si="29"/>
        <v>0</v>
      </c>
      <c r="BV27">
        <f t="shared" si="30"/>
        <v>0</v>
      </c>
      <c r="BW27">
        <f t="shared" si="31"/>
        <v>0</v>
      </c>
      <c r="BX27">
        <f t="shared" si="32"/>
        <v>0</v>
      </c>
      <c r="BY27">
        <f t="shared" si="33"/>
        <v>0</v>
      </c>
      <c r="BZ27">
        <f t="shared" si="34"/>
        <v>0</v>
      </c>
      <c r="CA27">
        <f t="shared" si="35"/>
        <v>0</v>
      </c>
      <c r="CB27">
        <f t="shared" si="36"/>
        <v>0</v>
      </c>
      <c r="CC27">
        <f t="shared" si="37"/>
        <v>0</v>
      </c>
      <c r="CD27">
        <f t="shared" si="38"/>
        <v>0</v>
      </c>
      <c r="CE27">
        <f t="shared" si="39"/>
        <v>0</v>
      </c>
      <c r="CF27">
        <f t="shared" si="40"/>
        <v>0</v>
      </c>
      <c r="CG27">
        <f t="shared" si="41"/>
        <v>0</v>
      </c>
      <c r="CH27">
        <f t="shared" si="42"/>
        <v>0</v>
      </c>
      <c r="CI27">
        <v>0</v>
      </c>
      <c r="CJ27">
        <v>0</v>
      </c>
      <c r="CK27">
        <v>0</v>
      </c>
      <c r="CL27">
        <v>0</v>
      </c>
      <c r="CT27">
        <f t="shared" si="43"/>
        <v>17010861.734165065</v>
      </c>
      <c r="CU27">
        <v>486933590.64727062</v>
      </c>
      <c r="CV27" s="33">
        <f t="shared" si="44"/>
        <v>-469922728.91310555</v>
      </c>
      <c r="CW27" s="33">
        <f t="shared" si="45"/>
        <v>-2762.4863234841318</v>
      </c>
    </row>
    <row r="28" spans="2:101" x14ac:dyDescent="0.2">
      <c r="B28" t="s">
        <v>377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f t="shared" si="1"/>
        <v>0</v>
      </c>
      <c r="AT28">
        <f t="shared" si="2"/>
        <v>0</v>
      </c>
      <c r="AU28">
        <f t="shared" si="3"/>
        <v>0</v>
      </c>
      <c r="AV28">
        <f t="shared" si="4"/>
        <v>0</v>
      </c>
      <c r="AW28">
        <f t="shared" si="5"/>
        <v>0</v>
      </c>
      <c r="AX28">
        <f t="shared" si="6"/>
        <v>0</v>
      </c>
      <c r="AY28">
        <f t="shared" si="7"/>
        <v>0</v>
      </c>
      <c r="AZ28">
        <f t="shared" si="8"/>
        <v>0</v>
      </c>
      <c r="BA28">
        <f t="shared" si="9"/>
        <v>0</v>
      </c>
      <c r="BB28">
        <f t="shared" si="10"/>
        <v>0</v>
      </c>
      <c r="BC28">
        <f t="shared" si="11"/>
        <v>0</v>
      </c>
      <c r="BD28">
        <f t="shared" si="12"/>
        <v>0</v>
      </c>
      <c r="BE28">
        <f t="shared" si="13"/>
        <v>0</v>
      </c>
      <c r="BF28">
        <f t="shared" si="14"/>
        <v>0</v>
      </c>
      <c r="BG28">
        <f t="shared" si="15"/>
        <v>0</v>
      </c>
      <c r="BH28">
        <f t="shared" si="16"/>
        <v>0</v>
      </c>
      <c r="BI28">
        <f t="shared" si="17"/>
        <v>0</v>
      </c>
      <c r="BJ28">
        <f t="shared" si="18"/>
        <v>0</v>
      </c>
      <c r="BK28">
        <f t="shared" si="19"/>
        <v>0</v>
      </c>
      <c r="BL28">
        <f t="shared" si="20"/>
        <v>0</v>
      </c>
      <c r="BM28">
        <f t="shared" si="21"/>
        <v>0</v>
      </c>
      <c r="BN28">
        <f t="shared" si="22"/>
        <v>0</v>
      </c>
      <c r="BO28">
        <f t="shared" si="23"/>
        <v>0</v>
      </c>
      <c r="BP28">
        <f t="shared" si="24"/>
        <v>0</v>
      </c>
      <c r="BQ28">
        <f t="shared" si="25"/>
        <v>0</v>
      </c>
      <c r="BR28">
        <f t="shared" si="26"/>
        <v>31228469.782568969</v>
      </c>
      <c r="BS28">
        <f t="shared" si="27"/>
        <v>0</v>
      </c>
      <c r="BT28">
        <f t="shared" si="28"/>
        <v>0</v>
      </c>
      <c r="BU28">
        <f t="shared" si="29"/>
        <v>0</v>
      </c>
      <c r="BV28">
        <f t="shared" si="30"/>
        <v>0</v>
      </c>
      <c r="BW28">
        <f t="shared" si="31"/>
        <v>0</v>
      </c>
      <c r="BX28">
        <f t="shared" si="32"/>
        <v>0</v>
      </c>
      <c r="BY28">
        <f t="shared" si="33"/>
        <v>0</v>
      </c>
      <c r="BZ28">
        <f t="shared" si="34"/>
        <v>0</v>
      </c>
      <c r="CA28">
        <f t="shared" si="35"/>
        <v>0</v>
      </c>
      <c r="CB28">
        <f t="shared" si="36"/>
        <v>0</v>
      </c>
      <c r="CC28">
        <f t="shared" si="37"/>
        <v>0</v>
      </c>
      <c r="CD28">
        <f t="shared" si="38"/>
        <v>0</v>
      </c>
      <c r="CE28">
        <f t="shared" si="39"/>
        <v>0</v>
      </c>
      <c r="CF28">
        <f t="shared" si="40"/>
        <v>0</v>
      </c>
      <c r="CG28">
        <f t="shared" si="41"/>
        <v>0</v>
      </c>
      <c r="CH28">
        <f t="shared" si="42"/>
        <v>0</v>
      </c>
      <c r="CI28">
        <v>0</v>
      </c>
      <c r="CJ28">
        <v>0</v>
      </c>
      <c r="CK28">
        <v>0</v>
      </c>
      <c r="CL28">
        <v>0</v>
      </c>
      <c r="CT28">
        <f t="shared" si="43"/>
        <v>1386125871.7476611</v>
      </c>
      <c r="CU28">
        <v>31228469.782568969</v>
      </c>
      <c r="CV28" s="33">
        <f t="shared" si="44"/>
        <v>1354897401.9650922</v>
      </c>
      <c r="CW28" s="33">
        <f t="shared" si="45"/>
        <v>97.747068255554936</v>
      </c>
    </row>
    <row r="29" spans="2:101" x14ac:dyDescent="0.2"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f t="shared" si="1"/>
        <v>0</v>
      </c>
      <c r="AT29">
        <f t="shared" si="2"/>
        <v>0</v>
      </c>
      <c r="AU29">
        <f t="shared" si="3"/>
        <v>0</v>
      </c>
      <c r="AV29">
        <f t="shared" si="4"/>
        <v>0</v>
      </c>
      <c r="AW29">
        <f t="shared" si="5"/>
        <v>0</v>
      </c>
      <c r="AX29">
        <f t="shared" si="6"/>
        <v>0</v>
      </c>
      <c r="AY29">
        <f t="shared" si="7"/>
        <v>0</v>
      </c>
      <c r="AZ29">
        <f t="shared" si="8"/>
        <v>0</v>
      </c>
      <c r="BA29">
        <f t="shared" si="9"/>
        <v>0</v>
      </c>
      <c r="BB29">
        <f t="shared" si="10"/>
        <v>0</v>
      </c>
      <c r="BC29">
        <f t="shared" si="11"/>
        <v>0</v>
      </c>
      <c r="BD29">
        <f t="shared" si="12"/>
        <v>0</v>
      </c>
      <c r="BE29">
        <f t="shared" si="13"/>
        <v>0</v>
      </c>
      <c r="BF29">
        <f t="shared" si="14"/>
        <v>0</v>
      </c>
      <c r="BG29">
        <f t="shared" si="15"/>
        <v>0</v>
      </c>
      <c r="BH29">
        <f t="shared" si="16"/>
        <v>0</v>
      </c>
      <c r="BI29">
        <f t="shared" si="17"/>
        <v>0</v>
      </c>
      <c r="BJ29">
        <f t="shared" si="18"/>
        <v>0</v>
      </c>
      <c r="BK29">
        <f t="shared" si="19"/>
        <v>0</v>
      </c>
      <c r="BL29">
        <f t="shared" si="20"/>
        <v>0</v>
      </c>
      <c r="BM29">
        <f t="shared" si="21"/>
        <v>0</v>
      </c>
      <c r="BN29">
        <f t="shared" si="22"/>
        <v>0</v>
      </c>
      <c r="BO29">
        <f t="shared" si="23"/>
        <v>0</v>
      </c>
      <c r="BP29">
        <f t="shared" si="24"/>
        <v>0</v>
      </c>
      <c r="BQ29">
        <f t="shared" si="25"/>
        <v>0</v>
      </c>
      <c r="BR29">
        <f t="shared" si="26"/>
        <v>0</v>
      </c>
      <c r="BS29">
        <f t="shared" si="27"/>
        <v>17010861.734165065</v>
      </c>
      <c r="BT29">
        <f t="shared" si="28"/>
        <v>0</v>
      </c>
      <c r="BU29">
        <f t="shared" si="29"/>
        <v>0</v>
      </c>
      <c r="BV29">
        <f t="shared" si="30"/>
        <v>0</v>
      </c>
      <c r="BW29">
        <f t="shared" si="31"/>
        <v>0</v>
      </c>
      <c r="BX29">
        <f t="shared" si="32"/>
        <v>0</v>
      </c>
      <c r="BY29">
        <f t="shared" si="33"/>
        <v>0</v>
      </c>
      <c r="BZ29">
        <f t="shared" si="34"/>
        <v>0</v>
      </c>
      <c r="CA29">
        <f t="shared" si="35"/>
        <v>0</v>
      </c>
      <c r="CB29">
        <f t="shared" si="36"/>
        <v>0</v>
      </c>
      <c r="CC29">
        <f t="shared" si="37"/>
        <v>0</v>
      </c>
      <c r="CD29">
        <f t="shared" si="38"/>
        <v>0</v>
      </c>
      <c r="CE29">
        <f t="shared" si="39"/>
        <v>0</v>
      </c>
      <c r="CF29">
        <f t="shared" si="40"/>
        <v>0</v>
      </c>
      <c r="CG29">
        <f t="shared" si="41"/>
        <v>0</v>
      </c>
      <c r="CH29">
        <f t="shared" si="42"/>
        <v>0</v>
      </c>
      <c r="CI29">
        <v>0</v>
      </c>
      <c r="CJ29">
        <v>0</v>
      </c>
      <c r="CK29">
        <v>0</v>
      </c>
      <c r="CL29">
        <v>0</v>
      </c>
      <c r="CT29">
        <f t="shared" si="43"/>
        <v>721553392.03252399</v>
      </c>
      <c r="CU29">
        <v>17010861.734165065</v>
      </c>
      <c r="CV29" s="33">
        <f t="shared" si="44"/>
        <v>704542530.29835892</v>
      </c>
      <c r="CW29" s="33">
        <f t="shared" si="45"/>
        <v>97.642466666777409</v>
      </c>
    </row>
    <row r="30" spans="2:101" x14ac:dyDescent="0.2">
      <c r="B30" t="s">
        <v>381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f t="shared" si="1"/>
        <v>0</v>
      </c>
      <c r="AT30">
        <f t="shared" si="2"/>
        <v>0</v>
      </c>
      <c r="AU30">
        <f t="shared" si="3"/>
        <v>0</v>
      </c>
      <c r="AV30">
        <f t="shared" si="4"/>
        <v>0</v>
      </c>
      <c r="AW30">
        <f t="shared" si="5"/>
        <v>0</v>
      </c>
      <c r="AX30">
        <f t="shared" si="6"/>
        <v>0</v>
      </c>
      <c r="AY30">
        <f t="shared" si="7"/>
        <v>0</v>
      </c>
      <c r="AZ30">
        <f t="shared" si="8"/>
        <v>0</v>
      </c>
      <c r="BA30">
        <f t="shared" si="9"/>
        <v>0</v>
      </c>
      <c r="BB30">
        <f t="shared" si="10"/>
        <v>0</v>
      </c>
      <c r="BC30">
        <f t="shared" si="11"/>
        <v>0</v>
      </c>
      <c r="BD30">
        <f t="shared" si="12"/>
        <v>0</v>
      </c>
      <c r="BE30">
        <f t="shared" si="13"/>
        <v>0</v>
      </c>
      <c r="BF30">
        <f t="shared" si="14"/>
        <v>0</v>
      </c>
      <c r="BG30">
        <f t="shared" si="15"/>
        <v>0</v>
      </c>
      <c r="BH30">
        <f t="shared" si="16"/>
        <v>0</v>
      </c>
      <c r="BI30">
        <f t="shared" si="17"/>
        <v>0</v>
      </c>
      <c r="BJ30">
        <f t="shared" si="18"/>
        <v>0</v>
      </c>
      <c r="BK30">
        <f t="shared" si="19"/>
        <v>0</v>
      </c>
      <c r="BL30">
        <f t="shared" si="20"/>
        <v>0</v>
      </c>
      <c r="BM30">
        <f t="shared" si="21"/>
        <v>0</v>
      </c>
      <c r="BN30">
        <f t="shared" si="22"/>
        <v>0</v>
      </c>
      <c r="BO30">
        <f t="shared" si="23"/>
        <v>0</v>
      </c>
      <c r="BP30">
        <f t="shared" si="24"/>
        <v>0</v>
      </c>
      <c r="BQ30">
        <f t="shared" si="25"/>
        <v>0</v>
      </c>
      <c r="BR30">
        <f t="shared" si="26"/>
        <v>0</v>
      </c>
      <c r="BS30">
        <f t="shared" si="27"/>
        <v>0</v>
      </c>
      <c r="BT30">
        <f t="shared" si="28"/>
        <v>1386125871.7476611</v>
      </c>
      <c r="BU30">
        <f t="shared" si="29"/>
        <v>0</v>
      </c>
      <c r="BV30">
        <f t="shared" si="30"/>
        <v>0</v>
      </c>
      <c r="BW30">
        <f t="shared" si="31"/>
        <v>0</v>
      </c>
      <c r="BX30">
        <f t="shared" si="32"/>
        <v>0</v>
      </c>
      <c r="BY30">
        <f t="shared" si="33"/>
        <v>0</v>
      </c>
      <c r="BZ30">
        <f t="shared" si="34"/>
        <v>0</v>
      </c>
      <c r="CA30">
        <f t="shared" si="35"/>
        <v>0</v>
      </c>
      <c r="CB30">
        <f t="shared" si="36"/>
        <v>0</v>
      </c>
      <c r="CC30">
        <f t="shared" si="37"/>
        <v>0</v>
      </c>
      <c r="CD30">
        <f t="shared" si="38"/>
        <v>0</v>
      </c>
      <c r="CE30">
        <f t="shared" si="39"/>
        <v>0</v>
      </c>
      <c r="CF30">
        <f t="shared" si="40"/>
        <v>0</v>
      </c>
      <c r="CG30">
        <f t="shared" si="41"/>
        <v>0</v>
      </c>
      <c r="CH30">
        <f t="shared" si="42"/>
        <v>0</v>
      </c>
      <c r="CI30">
        <v>0</v>
      </c>
      <c r="CJ30">
        <v>0</v>
      </c>
      <c r="CK30">
        <v>0</v>
      </c>
      <c r="CL30">
        <v>0</v>
      </c>
      <c r="CT30">
        <f t="shared" si="43"/>
        <v>619666563.1102618</v>
      </c>
      <c r="CU30">
        <v>1386125871.7476611</v>
      </c>
      <c r="CV30" s="33">
        <f t="shared" si="44"/>
        <v>-766459308.63739932</v>
      </c>
      <c r="CW30" s="33">
        <f t="shared" si="45"/>
        <v>-123.6889892509849</v>
      </c>
    </row>
    <row r="31" spans="2:101" x14ac:dyDescent="0.2">
      <c r="B31" t="s">
        <v>383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f t="shared" si="1"/>
        <v>0</v>
      </c>
      <c r="AT31">
        <f t="shared" si="2"/>
        <v>0</v>
      </c>
      <c r="AU31">
        <f t="shared" si="3"/>
        <v>0</v>
      </c>
      <c r="AV31">
        <f t="shared" si="4"/>
        <v>0</v>
      </c>
      <c r="AW31">
        <f t="shared" si="5"/>
        <v>0</v>
      </c>
      <c r="AX31">
        <f t="shared" si="6"/>
        <v>0</v>
      </c>
      <c r="AY31">
        <f t="shared" si="7"/>
        <v>0</v>
      </c>
      <c r="AZ31">
        <f t="shared" si="8"/>
        <v>0</v>
      </c>
      <c r="BA31">
        <f t="shared" si="9"/>
        <v>0</v>
      </c>
      <c r="BB31">
        <f t="shared" si="10"/>
        <v>0</v>
      </c>
      <c r="BC31">
        <f t="shared" si="11"/>
        <v>0</v>
      </c>
      <c r="BD31">
        <f t="shared" si="12"/>
        <v>0</v>
      </c>
      <c r="BE31">
        <f t="shared" si="13"/>
        <v>0</v>
      </c>
      <c r="BF31">
        <f t="shared" si="14"/>
        <v>0</v>
      </c>
      <c r="BG31">
        <f t="shared" si="15"/>
        <v>0</v>
      </c>
      <c r="BH31">
        <f t="shared" si="16"/>
        <v>0</v>
      </c>
      <c r="BI31">
        <f t="shared" si="17"/>
        <v>0</v>
      </c>
      <c r="BJ31">
        <f t="shared" si="18"/>
        <v>0</v>
      </c>
      <c r="BK31">
        <f t="shared" si="19"/>
        <v>0</v>
      </c>
      <c r="BL31">
        <f t="shared" si="20"/>
        <v>0</v>
      </c>
      <c r="BM31">
        <f t="shared" si="21"/>
        <v>0</v>
      </c>
      <c r="BN31">
        <f t="shared" si="22"/>
        <v>0</v>
      </c>
      <c r="BO31">
        <f t="shared" si="23"/>
        <v>0</v>
      </c>
      <c r="BP31">
        <f t="shared" si="24"/>
        <v>0</v>
      </c>
      <c r="BQ31">
        <f t="shared" si="25"/>
        <v>0</v>
      </c>
      <c r="BR31">
        <f t="shared" si="26"/>
        <v>0</v>
      </c>
      <c r="BS31">
        <f t="shared" si="27"/>
        <v>0</v>
      </c>
      <c r="BT31">
        <f t="shared" si="28"/>
        <v>0</v>
      </c>
      <c r="BU31">
        <f t="shared" si="29"/>
        <v>721553392.03252399</v>
      </c>
      <c r="BV31">
        <f t="shared" si="30"/>
        <v>0</v>
      </c>
      <c r="BW31">
        <f t="shared" si="31"/>
        <v>0</v>
      </c>
      <c r="BX31">
        <f t="shared" si="32"/>
        <v>0</v>
      </c>
      <c r="BY31">
        <f t="shared" si="33"/>
        <v>0</v>
      </c>
      <c r="BZ31">
        <f t="shared" si="34"/>
        <v>0</v>
      </c>
      <c r="CA31">
        <f t="shared" si="35"/>
        <v>0</v>
      </c>
      <c r="CB31">
        <f t="shared" si="36"/>
        <v>0</v>
      </c>
      <c r="CC31">
        <f t="shared" si="37"/>
        <v>0</v>
      </c>
      <c r="CD31">
        <f t="shared" si="38"/>
        <v>0</v>
      </c>
      <c r="CE31">
        <f t="shared" si="39"/>
        <v>0</v>
      </c>
      <c r="CF31">
        <f t="shared" si="40"/>
        <v>0</v>
      </c>
      <c r="CG31">
        <f t="shared" si="41"/>
        <v>0</v>
      </c>
      <c r="CH31">
        <f t="shared" si="42"/>
        <v>0</v>
      </c>
      <c r="CI31">
        <v>0</v>
      </c>
      <c r="CJ31">
        <v>0</v>
      </c>
      <c r="CK31">
        <v>0</v>
      </c>
      <c r="CL31">
        <v>0</v>
      </c>
      <c r="CT31">
        <f t="shared" si="43"/>
        <v>233344905.17001036</v>
      </c>
      <c r="CU31">
        <v>721553392.03252399</v>
      </c>
      <c r="CV31" s="33">
        <f t="shared" si="44"/>
        <v>-488208486.86251366</v>
      </c>
      <c r="CW31" s="33">
        <f t="shared" si="45"/>
        <v>-209.22183259446564</v>
      </c>
    </row>
    <row r="32" spans="2:101" x14ac:dyDescent="0.2">
      <c r="B32" t="s">
        <v>385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f t="shared" si="1"/>
        <v>0</v>
      </c>
      <c r="AT32">
        <f t="shared" si="2"/>
        <v>0</v>
      </c>
      <c r="AU32">
        <f t="shared" si="3"/>
        <v>0</v>
      </c>
      <c r="AV32">
        <f t="shared" si="4"/>
        <v>0</v>
      </c>
      <c r="AW32">
        <f t="shared" si="5"/>
        <v>0</v>
      </c>
      <c r="AX32">
        <f t="shared" si="6"/>
        <v>0</v>
      </c>
      <c r="AY32">
        <f t="shared" si="7"/>
        <v>0</v>
      </c>
      <c r="AZ32">
        <f t="shared" si="8"/>
        <v>0</v>
      </c>
      <c r="BA32">
        <f t="shared" si="9"/>
        <v>0</v>
      </c>
      <c r="BB32">
        <f t="shared" si="10"/>
        <v>0</v>
      </c>
      <c r="BC32">
        <f t="shared" si="11"/>
        <v>0</v>
      </c>
      <c r="BD32">
        <f t="shared" si="12"/>
        <v>0</v>
      </c>
      <c r="BE32">
        <f t="shared" si="13"/>
        <v>0</v>
      </c>
      <c r="BF32">
        <f t="shared" si="14"/>
        <v>0</v>
      </c>
      <c r="BG32">
        <f t="shared" si="15"/>
        <v>0</v>
      </c>
      <c r="BH32">
        <f t="shared" si="16"/>
        <v>0</v>
      </c>
      <c r="BI32">
        <f t="shared" si="17"/>
        <v>0</v>
      </c>
      <c r="BJ32">
        <f t="shared" si="18"/>
        <v>0</v>
      </c>
      <c r="BK32">
        <f t="shared" si="19"/>
        <v>0</v>
      </c>
      <c r="BL32">
        <f t="shared" si="20"/>
        <v>0</v>
      </c>
      <c r="BM32">
        <f t="shared" si="21"/>
        <v>0</v>
      </c>
      <c r="BN32">
        <f t="shared" si="22"/>
        <v>0</v>
      </c>
      <c r="BO32">
        <f t="shared" si="23"/>
        <v>0</v>
      </c>
      <c r="BP32">
        <f t="shared" si="24"/>
        <v>0</v>
      </c>
      <c r="BQ32">
        <f t="shared" si="25"/>
        <v>0</v>
      </c>
      <c r="BR32">
        <f t="shared" si="26"/>
        <v>0</v>
      </c>
      <c r="BS32">
        <f t="shared" si="27"/>
        <v>0</v>
      </c>
      <c r="BT32">
        <f t="shared" si="28"/>
        <v>0</v>
      </c>
      <c r="BU32">
        <f t="shared" si="29"/>
        <v>0</v>
      </c>
      <c r="BV32">
        <f t="shared" si="30"/>
        <v>619666563.1102618</v>
      </c>
      <c r="BW32">
        <f t="shared" si="31"/>
        <v>0</v>
      </c>
      <c r="BX32">
        <f t="shared" si="32"/>
        <v>0</v>
      </c>
      <c r="BY32">
        <f t="shared" si="33"/>
        <v>0</v>
      </c>
      <c r="BZ32">
        <f t="shared" si="34"/>
        <v>0</v>
      </c>
      <c r="CA32">
        <f t="shared" si="35"/>
        <v>0</v>
      </c>
      <c r="CB32">
        <f t="shared" si="36"/>
        <v>0</v>
      </c>
      <c r="CC32">
        <f t="shared" si="37"/>
        <v>0</v>
      </c>
      <c r="CD32">
        <f t="shared" si="38"/>
        <v>0</v>
      </c>
      <c r="CE32">
        <f t="shared" si="39"/>
        <v>0</v>
      </c>
      <c r="CF32">
        <f t="shared" si="40"/>
        <v>0</v>
      </c>
      <c r="CG32">
        <f t="shared" si="41"/>
        <v>0</v>
      </c>
      <c r="CH32">
        <f t="shared" si="42"/>
        <v>0</v>
      </c>
      <c r="CI32">
        <v>0</v>
      </c>
      <c r="CJ32">
        <v>0</v>
      </c>
      <c r="CK32">
        <v>0</v>
      </c>
      <c r="CL32">
        <v>0</v>
      </c>
      <c r="CM32">
        <v>0</v>
      </c>
      <c r="CT32">
        <f t="shared" si="43"/>
        <v>250850952.16291547</v>
      </c>
      <c r="CU32">
        <v>619666563.1102618</v>
      </c>
      <c r="CV32" s="33">
        <f t="shared" si="44"/>
        <v>-368815610.94734633</v>
      </c>
      <c r="CW32" s="33">
        <f t="shared" si="45"/>
        <v>-147.0257967001132</v>
      </c>
    </row>
    <row r="33" spans="2:101" x14ac:dyDescent="0.2">
      <c r="B33" t="s">
        <v>387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f t="shared" si="1"/>
        <v>0</v>
      </c>
      <c r="AT33">
        <f t="shared" si="2"/>
        <v>0</v>
      </c>
      <c r="AU33">
        <f t="shared" si="3"/>
        <v>0</v>
      </c>
      <c r="AV33">
        <f t="shared" si="4"/>
        <v>0</v>
      </c>
      <c r="AW33">
        <f t="shared" si="5"/>
        <v>0</v>
      </c>
      <c r="AX33">
        <f t="shared" si="6"/>
        <v>0</v>
      </c>
      <c r="AY33">
        <f t="shared" si="7"/>
        <v>0</v>
      </c>
      <c r="AZ33">
        <f t="shared" si="8"/>
        <v>0</v>
      </c>
      <c r="BA33">
        <f t="shared" si="9"/>
        <v>0</v>
      </c>
      <c r="BB33">
        <f t="shared" si="10"/>
        <v>0</v>
      </c>
      <c r="BC33">
        <f t="shared" si="11"/>
        <v>0</v>
      </c>
      <c r="BD33">
        <f t="shared" si="12"/>
        <v>0</v>
      </c>
      <c r="BE33">
        <f t="shared" si="13"/>
        <v>0</v>
      </c>
      <c r="BF33">
        <f t="shared" si="14"/>
        <v>0</v>
      </c>
      <c r="BG33">
        <f t="shared" si="15"/>
        <v>0</v>
      </c>
      <c r="BH33">
        <f t="shared" si="16"/>
        <v>0</v>
      </c>
      <c r="BI33">
        <f t="shared" si="17"/>
        <v>0</v>
      </c>
      <c r="BJ33">
        <f t="shared" si="18"/>
        <v>0</v>
      </c>
      <c r="BK33">
        <f t="shared" si="19"/>
        <v>0</v>
      </c>
      <c r="BL33">
        <f t="shared" si="20"/>
        <v>0</v>
      </c>
      <c r="BM33">
        <f t="shared" si="21"/>
        <v>0</v>
      </c>
      <c r="BN33">
        <f t="shared" si="22"/>
        <v>0</v>
      </c>
      <c r="BO33">
        <f t="shared" si="23"/>
        <v>0</v>
      </c>
      <c r="BP33">
        <f t="shared" si="24"/>
        <v>0</v>
      </c>
      <c r="BQ33">
        <f t="shared" si="25"/>
        <v>0</v>
      </c>
      <c r="BR33">
        <f t="shared" si="26"/>
        <v>0</v>
      </c>
      <c r="BS33">
        <f t="shared" si="27"/>
        <v>0</v>
      </c>
      <c r="BT33">
        <f t="shared" si="28"/>
        <v>0</v>
      </c>
      <c r="BU33">
        <f t="shared" si="29"/>
        <v>0</v>
      </c>
      <c r="BV33">
        <f t="shared" si="30"/>
        <v>0</v>
      </c>
      <c r="BW33">
        <f t="shared" si="31"/>
        <v>233344905.17001036</v>
      </c>
      <c r="BX33">
        <f t="shared" si="32"/>
        <v>0</v>
      </c>
      <c r="BY33">
        <f t="shared" si="33"/>
        <v>0</v>
      </c>
      <c r="BZ33">
        <f t="shared" si="34"/>
        <v>0</v>
      </c>
      <c r="CA33">
        <f t="shared" si="35"/>
        <v>0</v>
      </c>
      <c r="CB33">
        <f t="shared" si="36"/>
        <v>0</v>
      </c>
      <c r="CC33">
        <f t="shared" si="37"/>
        <v>0</v>
      </c>
      <c r="CD33">
        <f t="shared" si="38"/>
        <v>0</v>
      </c>
      <c r="CE33">
        <f t="shared" si="39"/>
        <v>0</v>
      </c>
      <c r="CF33">
        <f t="shared" si="40"/>
        <v>0</v>
      </c>
      <c r="CG33">
        <f t="shared" si="41"/>
        <v>0</v>
      </c>
      <c r="CH33">
        <f t="shared" si="42"/>
        <v>0</v>
      </c>
      <c r="CI33">
        <v>0</v>
      </c>
      <c r="CJ33">
        <v>0</v>
      </c>
      <c r="CK33">
        <v>0</v>
      </c>
      <c r="CL33">
        <v>0</v>
      </c>
      <c r="CT33">
        <f t="shared" si="43"/>
        <v>590140254.28930676</v>
      </c>
      <c r="CU33">
        <v>233344905.17001036</v>
      </c>
      <c r="CV33" s="33">
        <f t="shared" si="44"/>
        <v>356795349.11929643</v>
      </c>
      <c r="CW33" s="33">
        <f t="shared" si="45"/>
        <v>60.459415626371296</v>
      </c>
    </row>
    <row r="34" spans="2:101" x14ac:dyDescent="0.2">
      <c r="B34" t="s">
        <v>389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f t="shared" si="1"/>
        <v>0</v>
      </c>
      <c r="AT34">
        <f t="shared" si="2"/>
        <v>0</v>
      </c>
      <c r="AU34">
        <f t="shared" si="3"/>
        <v>0</v>
      </c>
      <c r="AV34">
        <f t="shared" si="4"/>
        <v>0</v>
      </c>
      <c r="AW34">
        <f t="shared" si="5"/>
        <v>0</v>
      </c>
      <c r="AX34">
        <f t="shared" si="6"/>
        <v>0</v>
      </c>
      <c r="AY34">
        <f t="shared" si="7"/>
        <v>0</v>
      </c>
      <c r="AZ34">
        <f t="shared" si="8"/>
        <v>0</v>
      </c>
      <c r="BA34">
        <f t="shared" si="9"/>
        <v>0</v>
      </c>
      <c r="BB34">
        <f t="shared" si="10"/>
        <v>0</v>
      </c>
      <c r="BC34">
        <f t="shared" si="11"/>
        <v>0</v>
      </c>
      <c r="BD34">
        <f t="shared" si="12"/>
        <v>0</v>
      </c>
      <c r="BE34">
        <f t="shared" si="13"/>
        <v>0</v>
      </c>
      <c r="BF34">
        <f t="shared" si="14"/>
        <v>0</v>
      </c>
      <c r="BG34">
        <f t="shared" si="15"/>
        <v>0</v>
      </c>
      <c r="BH34">
        <f t="shared" si="16"/>
        <v>0</v>
      </c>
      <c r="BI34">
        <f t="shared" si="17"/>
        <v>0</v>
      </c>
      <c r="BJ34">
        <f t="shared" si="18"/>
        <v>0</v>
      </c>
      <c r="BK34">
        <f t="shared" si="19"/>
        <v>0</v>
      </c>
      <c r="BL34">
        <f t="shared" si="20"/>
        <v>0</v>
      </c>
      <c r="BM34">
        <f t="shared" si="21"/>
        <v>0</v>
      </c>
      <c r="BN34">
        <f t="shared" si="22"/>
        <v>0</v>
      </c>
      <c r="BO34">
        <f t="shared" si="23"/>
        <v>0</v>
      </c>
      <c r="BP34">
        <f t="shared" si="24"/>
        <v>0</v>
      </c>
      <c r="BQ34">
        <f t="shared" si="25"/>
        <v>0</v>
      </c>
      <c r="BR34">
        <f t="shared" si="26"/>
        <v>0</v>
      </c>
      <c r="BS34">
        <f t="shared" si="27"/>
        <v>0</v>
      </c>
      <c r="BT34">
        <f t="shared" si="28"/>
        <v>0</v>
      </c>
      <c r="BU34">
        <f t="shared" si="29"/>
        <v>0</v>
      </c>
      <c r="BV34">
        <f t="shared" si="30"/>
        <v>0</v>
      </c>
      <c r="BW34">
        <f t="shared" si="31"/>
        <v>0</v>
      </c>
      <c r="BX34">
        <f t="shared" si="32"/>
        <v>250850952.16291547</v>
      </c>
      <c r="BY34">
        <f t="shared" si="33"/>
        <v>0</v>
      </c>
      <c r="BZ34">
        <f t="shared" si="34"/>
        <v>0</v>
      </c>
      <c r="CA34">
        <f t="shared" si="35"/>
        <v>0</v>
      </c>
      <c r="CB34">
        <f t="shared" si="36"/>
        <v>0</v>
      </c>
      <c r="CC34">
        <f t="shared" si="37"/>
        <v>0</v>
      </c>
      <c r="CD34">
        <f t="shared" si="38"/>
        <v>0</v>
      </c>
      <c r="CE34">
        <f t="shared" si="39"/>
        <v>0</v>
      </c>
      <c r="CF34">
        <f t="shared" si="40"/>
        <v>0</v>
      </c>
      <c r="CG34">
        <f t="shared" si="41"/>
        <v>0</v>
      </c>
      <c r="CH34">
        <f t="shared" si="42"/>
        <v>0</v>
      </c>
      <c r="CI34">
        <v>0</v>
      </c>
      <c r="CJ34">
        <v>0</v>
      </c>
      <c r="CK34">
        <v>0</v>
      </c>
      <c r="CL34">
        <v>0</v>
      </c>
      <c r="CT34">
        <f t="shared" si="43"/>
        <v>419085368.01998812</v>
      </c>
      <c r="CU34">
        <v>250850952.16291547</v>
      </c>
      <c r="CV34" s="33">
        <f t="shared" si="44"/>
        <v>168234415.85707265</v>
      </c>
      <c r="CW34" s="33">
        <f t="shared" si="45"/>
        <v>40.143233024792401</v>
      </c>
    </row>
    <row r="35" spans="2:101" x14ac:dyDescent="0.2">
      <c r="B35" t="s">
        <v>391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f t="shared" si="1"/>
        <v>0</v>
      </c>
      <c r="AT35">
        <f t="shared" si="2"/>
        <v>0</v>
      </c>
      <c r="AU35">
        <f t="shared" si="3"/>
        <v>0</v>
      </c>
      <c r="AV35">
        <f t="shared" si="4"/>
        <v>0</v>
      </c>
      <c r="AW35">
        <f t="shared" si="5"/>
        <v>0</v>
      </c>
      <c r="AX35">
        <f t="shared" si="6"/>
        <v>0</v>
      </c>
      <c r="AY35">
        <f t="shared" si="7"/>
        <v>0</v>
      </c>
      <c r="AZ35">
        <f t="shared" si="8"/>
        <v>0</v>
      </c>
      <c r="BA35">
        <f t="shared" si="9"/>
        <v>0</v>
      </c>
      <c r="BB35">
        <f t="shared" si="10"/>
        <v>0</v>
      </c>
      <c r="BC35">
        <f t="shared" si="11"/>
        <v>0</v>
      </c>
      <c r="BD35">
        <f t="shared" si="12"/>
        <v>0</v>
      </c>
      <c r="BE35">
        <f t="shared" si="13"/>
        <v>0</v>
      </c>
      <c r="BF35">
        <f t="shared" si="14"/>
        <v>0</v>
      </c>
      <c r="BG35">
        <f t="shared" si="15"/>
        <v>0</v>
      </c>
      <c r="BH35">
        <f t="shared" si="16"/>
        <v>0</v>
      </c>
      <c r="BI35">
        <f t="shared" si="17"/>
        <v>0</v>
      </c>
      <c r="BJ35">
        <f t="shared" si="18"/>
        <v>0</v>
      </c>
      <c r="BK35">
        <f t="shared" si="19"/>
        <v>0</v>
      </c>
      <c r="BL35">
        <f t="shared" si="20"/>
        <v>0</v>
      </c>
      <c r="BM35">
        <f t="shared" si="21"/>
        <v>0</v>
      </c>
      <c r="BN35">
        <f t="shared" si="22"/>
        <v>0</v>
      </c>
      <c r="BO35">
        <f t="shared" si="23"/>
        <v>0</v>
      </c>
      <c r="BP35">
        <f t="shared" si="24"/>
        <v>0</v>
      </c>
      <c r="BQ35">
        <f t="shared" si="25"/>
        <v>0</v>
      </c>
      <c r="BR35">
        <f t="shared" si="26"/>
        <v>0</v>
      </c>
      <c r="BS35">
        <f t="shared" si="27"/>
        <v>0</v>
      </c>
      <c r="BT35">
        <f t="shared" si="28"/>
        <v>0</v>
      </c>
      <c r="BU35">
        <f t="shared" si="29"/>
        <v>0</v>
      </c>
      <c r="BV35">
        <f t="shared" si="30"/>
        <v>0</v>
      </c>
      <c r="BW35">
        <f t="shared" si="31"/>
        <v>0</v>
      </c>
      <c r="BX35">
        <f t="shared" si="32"/>
        <v>0</v>
      </c>
      <c r="BY35">
        <f t="shared" si="33"/>
        <v>590140254.28930676</v>
      </c>
      <c r="BZ35">
        <f t="shared" si="34"/>
        <v>0</v>
      </c>
      <c r="CA35">
        <f t="shared" si="35"/>
        <v>0</v>
      </c>
      <c r="CB35">
        <f t="shared" si="36"/>
        <v>0</v>
      </c>
      <c r="CC35">
        <f t="shared" si="37"/>
        <v>0</v>
      </c>
      <c r="CD35">
        <f t="shared" si="38"/>
        <v>0</v>
      </c>
      <c r="CE35">
        <f t="shared" si="39"/>
        <v>0</v>
      </c>
      <c r="CF35">
        <f t="shared" si="40"/>
        <v>0</v>
      </c>
      <c r="CG35">
        <f t="shared" si="41"/>
        <v>0</v>
      </c>
      <c r="CH35">
        <f t="shared" si="42"/>
        <v>0</v>
      </c>
      <c r="CI35">
        <v>0</v>
      </c>
      <c r="CJ35">
        <v>0</v>
      </c>
      <c r="CK35">
        <v>0</v>
      </c>
      <c r="CL35">
        <v>0</v>
      </c>
      <c r="CT35">
        <f t="shared" si="43"/>
        <v>344051922.5981161</v>
      </c>
      <c r="CU35">
        <v>590140254.28930676</v>
      </c>
      <c r="CV35" s="33">
        <f t="shared" si="44"/>
        <v>-246088331.69119066</v>
      </c>
      <c r="CW35" s="33">
        <f t="shared" si="45"/>
        <v>-71.526509671228951</v>
      </c>
    </row>
    <row r="36" spans="2:101" x14ac:dyDescent="0.2">
      <c r="B36" t="s">
        <v>393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f t="shared" si="1"/>
        <v>0</v>
      </c>
      <c r="AT36">
        <f t="shared" si="2"/>
        <v>0</v>
      </c>
      <c r="AU36">
        <f t="shared" si="3"/>
        <v>0</v>
      </c>
      <c r="AV36">
        <f t="shared" si="4"/>
        <v>0</v>
      </c>
      <c r="AW36">
        <f t="shared" si="5"/>
        <v>0</v>
      </c>
      <c r="AX36">
        <f t="shared" si="6"/>
        <v>0</v>
      </c>
      <c r="AY36">
        <f t="shared" si="7"/>
        <v>0</v>
      </c>
      <c r="AZ36">
        <f t="shared" si="8"/>
        <v>0</v>
      </c>
      <c r="BA36">
        <f t="shared" si="9"/>
        <v>0</v>
      </c>
      <c r="BB36">
        <f t="shared" si="10"/>
        <v>0</v>
      </c>
      <c r="BC36">
        <f t="shared" si="11"/>
        <v>0</v>
      </c>
      <c r="BD36">
        <f t="shared" si="12"/>
        <v>0</v>
      </c>
      <c r="BE36">
        <f t="shared" si="13"/>
        <v>0</v>
      </c>
      <c r="BF36">
        <f t="shared" si="14"/>
        <v>0</v>
      </c>
      <c r="BG36">
        <f t="shared" si="15"/>
        <v>0</v>
      </c>
      <c r="BH36">
        <f t="shared" si="16"/>
        <v>0</v>
      </c>
      <c r="BI36">
        <f t="shared" si="17"/>
        <v>0</v>
      </c>
      <c r="BJ36">
        <f t="shared" si="18"/>
        <v>0</v>
      </c>
      <c r="BK36">
        <f t="shared" si="19"/>
        <v>0</v>
      </c>
      <c r="BL36">
        <f t="shared" si="20"/>
        <v>0</v>
      </c>
      <c r="BM36">
        <f t="shared" si="21"/>
        <v>0</v>
      </c>
      <c r="BN36">
        <f t="shared" si="22"/>
        <v>0</v>
      </c>
      <c r="BO36">
        <f t="shared" si="23"/>
        <v>0</v>
      </c>
      <c r="BP36">
        <f t="shared" si="24"/>
        <v>0</v>
      </c>
      <c r="BQ36">
        <f t="shared" si="25"/>
        <v>0</v>
      </c>
      <c r="BR36">
        <f t="shared" si="26"/>
        <v>0</v>
      </c>
      <c r="BS36">
        <f t="shared" si="27"/>
        <v>0</v>
      </c>
      <c r="BT36">
        <f t="shared" si="28"/>
        <v>0</v>
      </c>
      <c r="BU36">
        <f t="shared" si="29"/>
        <v>0</v>
      </c>
      <c r="BV36">
        <f t="shared" si="30"/>
        <v>0</v>
      </c>
      <c r="BW36">
        <f t="shared" si="31"/>
        <v>0</v>
      </c>
      <c r="BX36">
        <f t="shared" si="32"/>
        <v>0</v>
      </c>
      <c r="BY36">
        <f t="shared" si="33"/>
        <v>0</v>
      </c>
      <c r="BZ36">
        <f t="shared" si="34"/>
        <v>419085368.01998812</v>
      </c>
      <c r="CA36">
        <f t="shared" si="35"/>
        <v>0</v>
      </c>
      <c r="CB36">
        <f t="shared" si="36"/>
        <v>0</v>
      </c>
      <c r="CC36">
        <f t="shared" si="37"/>
        <v>0</v>
      </c>
      <c r="CD36">
        <f t="shared" si="38"/>
        <v>0</v>
      </c>
      <c r="CE36">
        <f t="shared" si="39"/>
        <v>0</v>
      </c>
      <c r="CF36">
        <f t="shared" si="40"/>
        <v>0</v>
      </c>
      <c r="CG36">
        <f t="shared" si="41"/>
        <v>0</v>
      </c>
      <c r="CH36">
        <f t="shared" si="42"/>
        <v>0</v>
      </c>
      <c r="CI36">
        <v>0</v>
      </c>
      <c r="CJ36">
        <v>0</v>
      </c>
      <c r="CK36">
        <v>0</v>
      </c>
      <c r="CL36">
        <v>0</v>
      </c>
      <c r="CT36">
        <f t="shared" si="43"/>
        <v>249336128.22461507</v>
      </c>
      <c r="CU36">
        <v>419085368.01998812</v>
      </c>
      <c r="CV36" s="33">
        <f t="shared" si="44"/>
        <v>-169749239.79537305</v>
      </c>
      <c r="CW36" s="33">
        <f t="shared" si="45"/>
        <v>-68.080482761990282</v>
      </c>
    </row>
    <row r="37" spans="2:101" x14ac:dyDescent="0.2">
      <c r="B37" t="s">
        <v>395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f t="shared" si="1"/>
        <v>0</v>
      </c>
      <c r="AT37">
        <f t="shared" si="2"/>
        <v>0</v>
      </c>
      <c r="AU37">
        <f t="shared" si="3"/>
        <v>0</v>
      </c>
      <c r="AV37">
        <f t="shared" si="4"/>
        <v>0</v>
      </c>
      <c r="AW37">
        <f t="shared" si="5"/>
        <v>0</v>
      </c>
      <c r="AX37">
        <f t="shared" si="6"/>
        <v>0</v>
      </c>
      <c r="AY37">
        <f t="shared" si="7"/>
        <v>0</v>
      </c>
      <c r="AZ37">
        <f t="shared" si="8"/>
        <v>0</v>
      </c>
      <c r="BA37">
        <f t="shared" si="9"/>
        <v>0</v>
      </c>
      <c r="BB37">
        <f t="shared" si="10"/>
        <v>0</v>
      </c>
      <c r="BC37">
        <f t="shared" si="11"/>
        <v>0</v>
      </c>
      <c r="BD37">
        <f t="shared" si="12"/>
        <v>0</v>
      </c>
      <c r="BE37">
        <f t="shared" si="13"/>
        <v>0</v>
      </c>
      <c r="BF37">
        <f t="shared" si="14"/>
        <v>0</v>
      </c>
      <c r="BG37">
        <f t="shared" si="15"/>
        <v>0</v>
      </c>
      <c r="BH37">
        <f t="shared" si="16"/>
        <v>0</v>
      </c>
      <c r="BI37">
        <f t="shared" si="17"/>
        <v>0</v>
      </c>
      <c r="BJ37">
        <f t="shared" si="18"/>
        <v>0</v>
      </c>
      <c r="BK37">
        <f t="shared" si="19"/>
        <v>0</v>
      </c>
      <c r="BL37">
        <f t="shared" si="20"/>
        <v>0</v>
      </c>
      <c r="BM37">
        <f t="shared" si="21"/>
        <v>0</v>
      </c>
      <c r="BN37">
        <f t="shared" si="22"/>
        <v>0</v>
      </c>
      <c r="BO37">
        <f t="shared" si="23"/>
        <v>0</v>
      </c>
      <c r="BP37">
        <f t="shared" si="24"/>
        <v>0</v>
      </c>
      <c r="BQ37">
        <f t="shared" si="25"/>
        <v>0</v>
      </c>
      <c r="BR37">
        <f t="shared" si="26"/>
        <v>0</v>
      </c>
      <c r="BS37">
        <f t="shared" si="27"/>
        <v>0</v>
      </c>
      <c r="BT37">
        <f t="shared" si="28"/>
        <v>0</v>
      </c>
      <c r="BU37">
        <f t="shared" si="29"/>
        <v>0</v>
      </c>
      <c r="BV37">
        <f t="shared" si="30"/>
        <v>0</v>
      </c>
      <c r="BW37">
        <f t="shared" si="31"/>
        <v>0</v>
      </c>
      <c r="BX37">
        <f t="shared" si="32"/>
        <v>0</v>
      </c>
      <c r="BY37">
        <f t="shared" si="33"/>
        <v>0</v>
      </c>
      <c r="BZ37">
        <f t="shared" si="34"/>
        <v>0</v>
      </c>
      <c r="CA37">
        <f t="shared" si="35"/>
        <v>344051922.5981161</v>
      </c>
      <c r="CB37">
        <f t="shared" si="36"/>
        <v>0</v>
      </c>
      <c r="CC37">
        <f t="shared" si="37"/>
        <v>0</v>
      </c>
      <c r="CD37">
        <f t="shared" si="38"/>
        <v>0</v>
      </c>
      <c r="CE37">
        <f t="shared" si="39"/>
        <v>0</v>
      </c>
      <c r="CF37">
        <f t="shared" si="40"/>
        <v>0</v>
      </c>
      <c r="CG37">
        <f t="shared" si="41"/>
        <v>0</v>
      </c>
      <c r="CH37">
        <f t="shared" si="42"/>
        <v>0</v>
      </c>
      <c r="CI37">
        <v>0</v>
      </c>
      <c r="CJ37">
        <v>0</v>
      </c>
      <c r="CK37">
        <v>0</v>
      </c>
      <c r="CL37">
        <v>0</v>
      </c>
      <c r="CT37">
        <f t="shared" si="43"/>
        <v>61624086.120204441</v>
      </c>
      <c r="CU37">
        <v>344051922.5981161</v>
      </c>
      <c r="CV37" s="33">
        <f t="shared" si="44"/>
        <v>-282427836.47791165</v>
      </c>
      <c r="CW37" s="33">
        <f t="shared" si="45"/>
        <v>-458.30754540847164</v>
      </c>
    </row>
    <row r="38" spans="2:101" x14ac:dyDescent="0.2">
      <c r="B38" t="s">
        <v>397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f t="shared" si="1"/>
        <v>0</v>
      </c>
      <c r="AT38">
        <f t="shared" si="2"/>
        <v>0</v>
      </c>
      <c r="AU38">
        <f t="shared" si="3"/>
        <v>0</v>
      </c>
      <c r="AV38">
        <f t="shared" si="4"/>
        <v>0</v>
      </c>
      <c r="AW38">
        <f t="shared" si="5"/>
        <v>0</v>
      </c>
      <c r="AX38">
        <f t="shared" si="6"/>
        <v>0</v>
      </c>
      <c r="AY38">
        <f t="shared" si="7"/>
        <v>0</v>
      </c>
      <c r="AZ38">
        <f t="shared" si="8"/>
        <v>0</v>
      </c>
      <c r="BA38">
        <f t="shared" si="9"/>
        <v>0</v>
      </c>
      <c r="BB38">
        <f t="shared" si="10"/>
        <v>0</v>
      </c>
      <c r="BC38">
        <f t="shared" si="11"/>
        <v>0</v>
      </c>
      <c r="BD38">
        <f t="shared" si="12"/>
        <v>0</v>
      </c>
      <c r="BE38">
        <f t="shared" si="13"/>
        <v>0</v>
      </c>
      <c r="BF38">
        <f t="shared" si="14"/>
        <v>0</v>
      </c>
      <c r="BG38">
        <f t="shared" si="15"/>
        <v>0</v>
      </c>
      <c r="BH38">
        <f t="shared" si="16"/>
        <v>0</v>
      </c>
      <c r="BI38">
        <f t="shared" si="17"/>
        <v>0</v>
      </c>
      <c r="BJ38">
        <f t="shared" si="18"/>
        <v>0</v>
      </c>
      <c r="BK38">
        <f t="shared" si="19"/>
        <v>0</v>
      </c>
      <c r="BL38">
        <f t="shared" si="20"/>
        <v>0</v>
      </c>
      <c r="BM38">
        <f t="shared" si="21"/>
        <v>0</v>
      </c>
      <c r="BN38">
        <f t="shared" si="22"/>
        <v>0</v>
      </c>
      <c r="BO38">
        <f t="shared" si="23"/>
        <v>0</v>
      </c>
      <c r="BP38">
        <f t="shared" si="24"/>
        <v>0</v>
      </c>
      <c r="BQ38">
        <f t="shared" si="25"/>
        <v>0</v>
      </c>
      <c r="BR38">
        <f t="shared" si="26"/>
        <v>0</v>
      </c>
      <c r="BS38">
        <f t="shared" si="27"/>
        <v>0</v>
      </c>
      <c r="BT38">
        <f t="shared" si="28"/>
        <v>0</v>
      </c>
      <c r="BU38">
        <f t="shared" si="29"/>
        <v>0</v>
      </c>
      <c r="BV38">
        <f t="shared" si="30"/>
        <v>0</v>
      </c>
      <c r="BW38">
        <f t="shared" si="31"/>
        <v>0</v>
      </c>
      <c r="BX38">
        <f t="shared" si="32"/>
        <v>0</v>
      </c>
      <c r="BY38">
        <f t="shared" si="33"/>
        <v>0</v>
      </c>
      <c r="BZ38">
        <f t="shared" si="34"/>
        <v>0</v>
      </c>
      <c r="CA38">
        <f t="shared" si="35"/>
        <v>0</v>
      </c>
      <c r="CB38">
        <f t="shared" si="36"/>
        <v>249336128.22461507</v>
      </c>
      <c r="CC38">
        <f t="shared" si="37"/>
        <v>0</v>
      </c>
      <c r="CD38">
        <f t="shared" si="38"/>
        <v>0</v>
      </c>
      <c r="CE38">
        <f t="shared" si="39"/>
        <v>0</v>
      </c>
      <c r="CF38">
        <f t="shared" si="40"/>
        <v>0</v>
      </c>
      <c r="CG38">
        <f t="shared" si="41"/>
        <v>0</v>
      </c>
      <c r="CH38">
        <f t="shared" si="42"/>
        <v>0</v>
      </c>
      <c r="CI38">
        <v>0</v>
      </c>
      <c r="CJ38">
        <v>0</v>
      </c>
      <c r="CK38">
        <v>0</v>
      </c>
      <c r="CL38">
        <v>0</v>
      </c>
      <c r="CT38">
        <f t="shared" si="43"/>
        <v>157224488.41070569</v>
      </c>
      <c r="CU38">
        <v>249336128.22461507</v>
      </c>
      <c r="CV38" s="33">
        <f t="shared" si="44"/>
        <v>-92111639.813909382</v>
      </c>
      <c r="CW38" s="33">
        <f t="shared" si="45"/>
        <v>-58.586064260735952</v>
      </c>
    </row>
    <row r="39" spans="2:101" x14ac:dyDescent="0.2">
      <c r="B39" t="s">
        <v>399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f t="shared" si="1"/>
        <v>0</v>
      </c>
      <c r="AT39">
        <f t="shared" si="2"/>
        <v>0</v>
      </c>
      <c r="AU39">
        <f t="shared" si="3"/>
        <v>0</v>
      </c>
      <c r="AV39">
        <f t="shared" si="4"/>
        <v>0</v>
      </c>
      <c r="AW39">
        <f t="shared" si="5"/>
        <v>0</v>
      </c>
      <c r="AX39">
        <f t="shared" si="6"/>
        <v>0</v>
      </c>
      <c r="AY39">
        <f t="shared" si="7"/>
        <v>0</v>
      </c>
      <c r="AZ39">
        <f t="shared" si="8"/>
        <v>0</v>
      </c>
      <c r="BA39">
        <f t="shared" si="9"/>
        <v>0</v>
      </c>
      <c r="BB39">
        <f t="shared" si="10"/>
        <v>0</v>
      </c>
      <c r="BC39">
        <f t="shared" si="11"/>
        <v>0</v>
      </c>
      <c r="BD39">
        <f t="shared" si="12"/>
        <v>0</v>
      </c>
      <c r="BE39">
        <f t="shared" si="13"/>
        <v>0</v>
      </c>
      <c r="BF39">
        <f t="shared" si="14"/>
        <v>0</v>
      </c>
      <c r="BG39">
        <f t="shared" si="15"/>
        <v>0</v>
      </c>
      <c r="BH39">
        <f t="shared" si="16"/>
        <v>0</v>
      </c>
      <c r="BI39">
        <f t="shared" si="17"/>
        <v>0</v>
      </c>
      <c r="BJ39">
        <f t="shared" si="18"/>
        <v>0</v>
      </c>
      <c r="BK39">
        <f t="shared" si="19"/>
        <v>0</v>
      </c>
      <c r="BL39">
        <f t="shared" si="20"/>
        <v>0</v>
      </c>
      <c r="BM39">
        <f t="shared" si="21"/>
        <v>0</v>
      </c>
      <c r="BN39">
        <f t="shared" si="22"/>
        <v>0</v>
      </c>
      <c r="BO39">
        <f t="shared" si="23"/>
        <v>0</v>
      </c>
      <c r="BP39">
        <f t="shared" si="24"/>
        <v>0</v>
      </c>
      <c r="BQ39">
        <f t="shared" si="25"/>
        <v>0</v>
      </c>
      <c r="BR39">
        <f t="shared" si="26"/>
        <v>0</v>
      </c>
      <c r="BS39">
        <f t="shared" si="27"/>
        <v>0</v>
      </c>
      <c r="BT39">
        <f t="shared" si="28"/>
        <v>0</v>
      </c>
      <c r="BU39">
        <f t="shared" si="29"/>
        <v>0</v>
      </c>
      <c r="BV39">
        <f t="shared" si="30"/>
        <v>0</v>
      </c>
      <c r="BW39">
        <f t="shared" si="31"/>
        <v>0</v>
      </c>
      <c r="BX39">
        <f t="shared" si="32"/>
        <v>0</v>
      </c>
      <c r="BY39">
        <f t="shared" si="33"/>
        <v>0</v>
      </c>
      <c r="BZ39">
        <f t="shared" si="34"/>
        <v>0</v>
      </c>
      <c r="CA39">
        <f t="shared" si="35"/>
        <v>0</v>
      </c>
      <c r="CB39">
        <f t="shared" si="36"/>
        <v>0</v>
      </c>
      <c r="CC39">
        <f t="shared" si="37"/>
        <v>61624086.120204441</v>
      </c>
      <c r="CD39">
        <f t="shared" si="38"/>
        <v>0</v>
      </c>
      <c r="CE39">
        <f t="shared" si="39"/>
        <v>0</v>
      </c>
      <c r="CF39">
        <f t="shared" si="40"/>
        <v>0</v>
      </c>
      <c r="CG39">
        <f t="shared" si="41"/>
        <v>0</v>
      </c>
      <c r="CH39">
        <f t="shared" si="42"/>
        <v>0</v>
      </c>
      <c r="CI39">
        <v>0</v>
      </c>
      <c r="CJ39">
        <v>0</v>
      </c>
      <c r="CK39">
        <v>0</v>
      </c>
      <c r="CL39">
        <v>0</v>
      </c>
      <c r="CT39">
        <f t="shared" si="43"/>
        <v>220302537.98323131</v>
      </c>
      <c r="CU39">
        <v>61624086.120204441</v>
      </c>
      <c r="CV39" s="33">
        <f t="shared" si="44"/>
        <v>158678451.86302686</v>
      </c>
      <c r="CW39" s="33">
        <f t="shared" si="45"/>
        <v>72.027518754733961</v>
      </c>
    </row>
    <row r="40" spans="2:101" x14ac:dyDescent="0.2">
      <c r="B40" t="s">
        <v>401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f t="shared" si="1"/>
        <v>0</v>
      </c>
      <c r="AT40">
        <f t="shared" si="2"/>
        <v>0</v>
      </c>
      <c r="AU40">
        <f t="shared" si="3"/>
        <v>0</v>
      </c>
      <c r="AV40">
        <f t="shared" si="4"/>
        <v>0</v>
      </c>
      <c r="AW40">
        <f t="shared" si="5"/>
        <v>0</v>
      </c>
      <c r="AX40">
        <f t="shared" si="6"/>
        <v>0</v>
      </c>
      <c r="AY40">
        <f t="shared" si="7"/>
        <v>0</v>
      </c>
      <c r="AZ40">
        <f t="shared" si="8"/>
        <v>0</v>
      </c>
      <c r="BA40">
        <f t="shared" si="9"/>
        <v>0</v>
      </c>
      <c r="BB40">
        <f t="shared" si="10"/>
        <v>0</v>
      </c>
      <c r="BC40">
        <f t="shared" si="11"/>
        <v>0</v>
      </c>
      <c r="BD40">
        <f t="shared" si="12"/>
        <v>0</v>
      </c>
      <c r="BE40">
        <f t="shared" si="13"/>
        <v>0</v>
      </c>
      <c r="BF40">
        <f t="shared" si="14"/>
        <v>0</v>
      </c>
      <c r="BG40">
        <f t="shared" si="15"/>
        <v>0</v>
      </c>
      <c r="BH40">
        <f t="shared" si="16"/>
        <v>0</v>
      </c>
      <c r="BI40">
        <f t="shared" si="17"/>
        <v>0</v>
      </c>
      <c r="BJ40">
        <f t="shared" si="18"/>
        <v>0</v>
      </c>
      <c r="BK40">
        <f t="shared" si="19"/>
        <v>0</v>
      </c>
      <c r="BL40">
        <f t="shared" si="20"/>
        <v>0</v>
      </c>
      <c r="BM40">
        <f t="shared" si="21"/>
        <v>0</v>
      </c>
      <c r="BN40">
        <f t="shared" si="22"/>
        <v>0</v>
      </c>
      <c r="BO40">
        <f t="shared" si="23"/>
        <v>0</v>
      </c>
      <c r="BP40">
        <f t="shared" si="24"/>
        <v>0</v>
      </c>
      <c r="BQ40">
        <f t="shared" si="25"/>
        <v>0</v>
      </c>
      <c r="BR40">
        <f t="shared" si="26"/>
        <v>0</v>
      </c>
      <c r="BS40">
        <f t="shared" si="27"/>
        <v>0</v>
      </c>
      <c r="BT40">
        <f t="shared" si="28"/>
        <v>0</v>
      </c>
      <c r="BU40">
        <f t="shared" si="29"/>
        <v>0</v>
      </c>
      <c r="BV40">
        <f t="shared" si="30"/>
        <v>0</v>
      </c>
      <c r="BW40">
        <f t="shared" si="31"/>
        <v>0</v>
      </c>
      <c r="BX40">
        <f t="shared" si="32"/>
        <v>0</v>
      </c>
      <c r="BY40">
        <f t="shared" si="33"/>
        <v>0</v>
      </c>
      <c r="BZ40">
        <f t="shared" si="34"/>
        <v>0</v>
      </c>
      <c r="CA40">
        <f t="shared" si="35"/>
        <v>0</v>
      </c>
      <c r="CB40">
        <f t="shared" si="36"/>
        <v>0</v>
      </c>
      <c r="CC40">
        <f t="shared" si="37"/>
        <v>0</v>
      </c>
      <c r="CD40">
        <f t="shared" si="38"/>
        <v>157224488.41070569</v>
      </c>
      <c r="CE40">
        <f t="shared" si="39"/>
        <v>0</v>
      </c>
      <c r="CF40">
        <f t="shared" si="40"/>
        <v>0</v>
      </c>
      <c r="CG40">
        <f t="shared" si="41"/>
        <v>0</v>
      </c>
      <c r="CH40">
        <f t="shared" si="42"/>
        <v>0</v>
      </c>
      <c r="CI40">
        <v>0</v>
      </c>
      <c r="CJ40">
        <v>0</v>
      </c>
      <c r="CK40">
        <v>0</v>
      </c>
      <c r="CL40">
        <v>0</v>
      </c>
      <c r="CT40">
        <f t="shared" si="43"/>
        <v>207698067.99642459</v>
      </c>
      <c r="CU40">
        <v>157224488.41070569</v>
      </c>
      <c r="CV40" s="33">
        <f t="shared" si="44"/>
        <v>50473579.5857189</v>
      </c>
      <c r="CW40" s="33">
        <f t="shared" si="45"/>
        <v>24.301419879643646</v>
      </c>
    </row>
    <row r="41" spans="2:101" x14ac:dyDescent="0.2">
      <c r="B41" t="s">
        <v>403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f t="shared" si="1"/>
        <v>0</v>
      </c>
      <c r="AT41">
        <f t="shared" si="2"/>
        <v>0</v>
      </c>
      <c r="AU41">
        <f t="shared" si="3"/>
        <v>0</v>
      </c>
      <c r="AV41">
        <f t="shared" si="4"/>
        <v>0</v>
      </c>
      <c r="AW41">
        <f t="shared" si="5"/>
        <v>0</v>
      </c>
      <c r="AX41">
        <f t="shared" si="6"/>
        <v>0</v>
      </c>
      <c r="AY41">
        <f t="shared" si="7"/>
        <v>0</v>
      </c>
      <c r="AZ41">
        <f t="shared" si="8"/>
        <v>0</v>
      </c>
      <c r="BA41">
        <f t="shared" si="9"/>
        <v>0</v>
      </c>
      <c r="BB41">
        <f t="shared" si="10"/>
        <v>0</v>
      </c>
      <c r="BC41">
        <f t="shared" si="11"/>
        <v>0</v>
      </c>
      <c r="BD41">
        <f t="shared" si="12"/>
        <v>0</v>
      </c>
      <c r="BE41">
        <f t="shared" si="13"/>
        <v>0</v>
      </c>
      <c r="BF41">
        <f t="shared" si="14"/>
        <v>0</v>
      </c>
      <c r="BG41">
        <f t="shared" si="15"/>
        <v>0</v>
      </c>
      <c r="BH41">
        <f t="shared" si="16"/>
        <v>0</v>
      </c>
      <c r="BI41">
        <f t="shared" si="17"/>
        <v>0</v>
      </c>
      <c r="BJ41">
        <f t="shared" si="18"/>
        <v>0</v>
      </c>
      <c r="BK41">
        <f t="shared" si="19"/>
        <v>0</v>
      </c>
      <c r="BL41">
        <f t="shared" si="20"/>
        <v>0</v>
      </c>
      <c r="BM41">
        <f t="shared" si="21"/>
        <v>0</v>
      </c>
      <c r="BN41">
        <f t="shared" si="22"/>
        <v>0</v>
      </c>
      <c r="BO41">
        <f t="shared" si="23"/>
        <v>0</v>
      </c>
      <c r="BP41">
        <f t="shared" si="24"/>
        <v>0</v>
      </c>
      <c r="BQ41">
        <f t="shared" si="25"/>
        <v>0</v>
      </c>
      <c r="BR41">
        <f t="shared" si="26"/>
        <v>0</v>
      </c>
      <c r="BS41">
        <f t="shared" si="27"/>
        <v>0</v>
      </c>
      <c r="BT41">
        <f t="shared" si="28"/>
        <v>0</v>
      </c>
      <c r="BU41">
        <f t="shared" si="29"/>
        <v>0</v>
      </c>
      <c r="BV41">
        <f t="shared" si="30"/>
        <v>0</v>
      </c>
      <c r="BW41">
        <f t="shared" si="31"/>
        <v>0</v>
      </c>
      <c r="BX41">
        <f t="shared" si="32"/>
        <v>0</v>
      </c>
      <c r="BY41">
        <f t="shared" si="33"/>
        <v>0</v>
      </c>
      <c r="BZ41">
        <f t="shared" si="34"/>
        <v>0</v>
      </c>
      <c r="CA41">
        <f t="shared" si="35"/>
        <v>0</v>
      </c>
      <c r="CB41">
        <f t="shared" si="36"/>
        <v>0</v>
      </c>
      <c r="CC41">
        <f t="shared" si="37"/>
        <v>0</v>
      </c>
      <c r="CD41">
        <f t="shared" si="38"/>
        <v>0</v>
      </c>
      <c r="CE41">
        <f t="shared" si="39"/>
        <v>220302537.98323131</v>
      </c>
      <c r="CF41">
        <f t="shared" si="40"/>
        <v>0</v>
      </c>
      <c r="CG41">
        <f t="shared" si="41"/>
        <v>0</v>
      </c>
      <c r="CH41">
        <f t="shared" si="42"/>
        <v>0</v>
      </c>
      <c r="CI41">
        <v>0</v>
      </c>
      <c r="CJ41">
        <v>0</v>
      </c>
      <c r="CK41">
        <v>0</v>
      </c>
      <c r="CL41">
        <v>0</v>
      </c>
      <c r="CT41">
        <f t="shared" si="43"/>
        <v>70036568.245956257</v>
      </c>
      <c r="CU41">
        <v>220302537.98323131</v>
      </c>
      <c r="CV41" s="33">
        <f t="shared" si="44"/>
        <v>-150265969.73727506</v>
      </c>
      <c r="CW41" s="33">
        <f t="shared" si="45"/>
        <v>-214.55358750526881</v>
      </c>
    </row>
    <row r="42" spans="2:101" x14ac:dyDescent="0.2">
      <c r="B42" t="s">
        <v>405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f t="shared" si="1"/>
        <v>0</v>
      </c>
      <c r="AT42">
        <f t="shared" si="2"/>
        <v>0</v>
      </c>
      <c r="AU42">
        <f t="shared" si="3"/>
        <v>0</v>
      </c>
      <c r="AV42">
        <f t="shared" si="4"/>
        <v>0</v>
      </c>
      <c r="AW42">
        <f t="shared" si="5"/>
        <v>0</v>
      </c>
      <c r="AX42">
        <f t="shared" si="6"/>
        <v>0</v>
      </c>
      <c r="AY42">
        <f t="shared" si="7"/>
        <v>0</v>
      </c>
      <c r="AZ42">
        <f t="shared" si="8"/>
        <v>0</v>
      </c>
      <c r="BA42">
        <f t="shared" si="9"/>
        <v>0</v>
      </c>
      <c r="BB42">
        <f t="shared" si="10"/>
        <v>0</v>
      </c>
      <c r="BC42">
        <f t="shared" si="11"/>
        <v>0</v>
      </c>
      <c r="BD42">
        <f t="shared" si="12"/>
        <v>0</v>
      </c>
      <c r="BE42">
        <f t="shared" si="13"/>
        <v>0</v>
      </c>
      <c r="BF42">
        <f t="shared" si="14"/>
        <v>0</v>
      </c>
      <c r="BG42">
        <f t="shared" si="15"/>
        <v>0</v>
      </c>
      <c r="BH42">
        <f t="shared" si="16"/>
        <v>0</v>
      </c>
      <c r="BI42">
        <f t="shared" si="17"/>
        <v>0</v>
      </c>
      <c r="BJ42">
        <f t="shared" si="18"/>
        <v>0</v>
      </c>
      <c r="BK42">
        <f t="shared" si="19"/>
        <v>0</v>
      </c>
      <c r="BL42">
        <f t="shared" si="20"/>
        <v>0</v>
      </c>
      <c r="BM42">
        <f t="shared" si="21"/>
        <v>0</v>
      </c>
      <c r="BN42">
        <f t="shared" si="22"/>
        <v>0</v>
      </c>
      <c r="BO42">
        <f t="shared" si="23"/>
        <v>0</v>
      </c>
      <c r="BP42">
        <f t="shared" si="24"/>
        <v>0</v>
      </c>
      <c r="BQ42">
        <f t="shared" si="25"/>
        <v>0</v>
      </c>
      <c r="BR42">
        <f t="shared" si="26"/>
        <v>0</v>
      </c>
      <c r="BS42">
        <f t="shared" si="27"/>
        <v>0</v>
      </c>
      <c r="BT42">
        <f t="shared" si="28"/>
        <v>0</v>
      </c>
      <c r="BU42">
        <f t="shared" si="29"/>
        <v>0</v>
      </c>
      <c r="BV42">
        <f t="shared" si="30"/>
        <v>0</v>
      </c>
      <c r="BW42">
        <f t="shared" si="31"/>
        <v>0</v>
      </c>
      <c r="BX42">
        <f t="shared" si="32"/>
        <v>0</v>
      </c>
      <c r="BY42">
        <f t="shared" si="33"/>
        <v>0</v>
      </c>
      <c r="BZ42">
        <f t="shared" si="34"/>
        <v>0</v>
      </c>
      <c r="CA42">
        <f t="shared" si="35"/>
        <v>0</v>
      </c>
      <c r="CB42">
        <f t="shared" si="36"/>
        <v>0</v>
      </c>
      <c r="CC42">
        <f t="shared" si="37"/>
        <v>0</v>
      </c>
      <c r="CD42">
        <f t="shared" si="38"/>
        <v>0</v>
      </c>
      <c r="CE42">
        <f t="shared" si="39"/>
        <v>0</v>
      </c>
      <c r="CF42">
        <f t="shared" si="40"/>
        <v>207698067.99642459</v>
      </c>
      <c r="CG42">
        <f t="shared" si="41"/>
        <v>0</v>
      </c>
      <c r="CH42">
        <f t="shared" si="42"/>
        <v>0</v>
      </c>
      <c r="CI42">
        <v>0</v>
      </c>
      <c r="CJ42">
        <v>0</v>
      </c>
      <c r="CK42">
        <v>0</v>
      </c>
      <c r="CL42">
        <v>0</v>
      </c>
      <c r="CT42">
        <f t="shared" si="43"/>
        <v>336382794.10981309</v>
      </c>
      <c r="CU42">
        <v>207698067.99642459</v>
      </c>
      <c r="CV42" s="33">
        <f t="shared" si="44"/>
        <v>128684726.11338851</v>
      </c>
      <c r="CW42" s="33">
        <f t="shared" si="45"/>
        <v>38.255442420571313</v>
      </c>
    </row>
    <row r="43" spans="2:101" x14ac:dyDescent="0.2">
      <c r="B43" t="s">
        <v>407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f t="shared" si="1"/>
        <v>0</v>
      </c>
      <c r="AT43">
        <f t="shared" si="2"/>
        <v>0</v>
      </c>
      <c r="AU43">
        <f t="shared" si="3"/>
        <v>0</v>
      </c>
      <c r="AV43">
        <f t="shared" si="4"/>
        <v>0</v>
      </c>
      <c r="AW43">
        <f t="shared" si="5"/>
        <v>0</v>
      </c>
      <c r="AX43">
        <f t="shared" si="6"/>
        <v>0</v>
      </c>
      <c r="AY43">
        <f t="shared" si="7"/>
        <v>0</v>
      </c>
      <c r="AZ43">
        <f t="shared" si="8"/>
        <v>0</v>
      </c>
      <c r="BA43">
        <f t="shared" si="9"/>
        <v>0</v>
      </c>
      <c r="BB43">
        <f t="shared" si="10"/>
        <v>0</v>
      </c>
      <c r="BC43">
        <f t="shared" si="11"/>
        <v>0</v>
      </c>
      <c r="BD43">
        <f t="shared" si="12"/>
        <v>0</v>
      </c>
      <c r="BE43">
        <f t="shared" si="13"/>
        <v>0</v>
      </c>
      <c r="BF43">
        <f t="shared" si="14"/>
        <v>0</v>
      </c>
      <c r="BG43">
        <f t="shared" si="15"/>
        <v>0</v>
      </c>
      <c r="BH43">
        <f t="shared" si="16"/>
        <v>0</v>
      </c>
      <c r="BI43">
        <f t="shared" si="17"/>
        <v>0</v>
      </c>
      <c r="BJ43">
        <f t="shared" si="18"/>
        <v>0</v>
      </c>
      <c r="BK43">
        <f t="shared" si="19"/>
        <v>0</v>
      </c>
      <c r="BL43">
        <f t="shared" si="20"/>
        <v>0</v>
      </c>
      <c r="BM43">
        <f t="shared" si="21"/>
        <v>0</v>
      </c>
      <c r="BN43">
        <f t="shared" si="22"/>
        <v>0</v>
      </c>
      <c r="BO43">
        <f t="shared" si="23"/>
        <v>0</v>
      </c>
      <c r="BP43">
        <f t="shared" si="24"/>
        <v>0</v>
      </c>
      <c r="BQ43">
        <f t="shared" si="25"/>
        <v>0</v>
      </c>
      <c r="BR43">
        <f t="shared" si="26"/>
        <v>0</v>
      </c>
      <c r="BS43">
        <f t="shared" si="27"/>
        <v>0</v>
      </c>
      <c r="BT43">
        <f t="shared" si="28"/>
        <v>0</v>
      </c>
      <c r="BU43">
        <f t="shared" si="29"/>
        <v>0</v>
      </c>
      <c r="BV43">
        <f t="shared" si="30"/>
        <v>0</v>
      </c>
      <c r="BW43">
        <f t="shared" si="31"/>
        <v>0</v>
      </c>
      <c r="BX43">
        <f t="shared" si="32"/>
        <v>0</v>
      </c>
      <c r="BY43">
        <f t="shared" si="33"/>
        <v>0</v>
      </c>
      <c r="BZ43">
        <f t="shared" si="34"/>
        <v>0</v>
      </c>
      <c r="CA43">
        <f t="shared" si="35"/>
        <v>0</v>
      </c>
      <c r="CB43">
        <f t="shared" si="36"/>
        <v>0</v>
      </c>
      <c r="CC43">
        <f t="shared" si="37"/>
        <v>0</v>
      </c>
      <c r="CD43">
        <f t="shared" si="38"/>
        <v>0</v>
      </c>
      <c r="CE43">
        <f t="shared" si="39"/>
        <v>0</v>
      </c>
      <c r="CF43">
        <f t="shared" si="40"/>
        <v>0</v>
      </c>
      <c r="CG43">
        <f t="shared" si="41"/>
        <v>70036568.245956257</v>
      </c>
      <c r="CH43">
        <f t="shared" si="42"/>
        <v>0</v>
      </c>
      <c r="CI43">
        <v>0</v>
      </c>
      <c r="CJ43">
        <v>0</v>
      </c>
      <c r="CK43">
        <v>0</v>
      </c>
      <c r="CL43">
        <v>0</v>
      </c>
      <c r="CT43">
        <f t="shared" si="43"/>
        <v>939176601.60135961</v>
      </c>
      <c r="CU43">
        <v>70036568.245956257</v>
      </c>
      <c r="CV43" s="33">
        <f t="shared" si="44"/>
        <v>869140033.3554033</v>
      </c>
      <c r="CW43" s="33">
        <f t="shared" si="45"/>
        <v>92.542769046147527</v>
      </c>
    </row>
    <row r="44" spans="2:101" x14ac:dyDescent="0.2">
      <c r="B44" t="s">
        <v>409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f t="shared" si="1"/>
        <v>0</v>
      </c>
      <c r="AT44">
        <f t="shared" si="2"/>
        <v>0</v>
      </c>
      <c r="AU44">
        <f t="shared" si="3"/>
        <v>0</v>
      </c>
      <c r="AV44">
        <f t="shared" si="4"/>
        <v>0</v>
      </c>
      <c r="AW44">
        <f t="shared" si="5"/>
        <v>0</v>
      </c>
      <c r="AX44">
        <f t="shared" si="6"/>
        <v>0</v>
      </c>
      <c r="AY44">
        <f t="shared" si="7"/>
        <v>0</v>
      </c>
      <c r="AZ44">
        <f t="shared" si="8"/>
        <v>0</v>
      </c>
      <c r="BA44">
        <f t="shared" si="9"/>
        <v>0</v>
      </c>
      <c r="BB44">
        <f t="shared" si="10"/>
        <v>0</v>
      </c>
      <c r="BC44">
        <f t="shared" si="11"/>
        <v>0</v>
      </c>
      <c r="BD44">
        <f t="shared" si="12"/>
        <v>0</v>
      </c>
      <c r="BE44">
        <f t="shared" si="13"/>
        <v>0</v>
      </c>
      <c r="BF44">
        <f t="shared" si="14"/>
        <v>0</v>
      </c>
      <c r="BG44">
        <f t="shared" si="15"/>
        <v>0</v>
      </c>
      <c r="BH44">
        <f t="shared" si="16"/>
        <v>0</v>
      </c>
      <c r="BI44">
        <f t="shared" si="17"/>
        <v>0</v>
      </c>
      <c r="BJ44">
        <f t="shared" si="18"/>
        <v>0</v>
      </c>
      <c r="BK44">
        <f t="shared" si="19"/>
        <v>0</v>
      </c>
      <c r="BL44">
        <f t="shared" si="20"/>
        <v>0</v>
      </c>
      <c r="BM44">
        <f t="shared" si="21"/>
        <v>0</v>
      </c>
      <c r="BN44">
        <f t="shared" si="22"/>
        <v>0</v>
      </c>
      <c r="BO44">
        <f t="shared" si="23"/>
        <v>0</v>
      </c>
      <c r="BP44">
        <f t="shared" si="24"/>
        <v>0</v>
      </c>
      <c r="BQ44">
        <f t="shared" si="25"/>
        <v>0</v>
      </c>
      <c r="BR44">
        <f t="shared" si="26"/>
        <v>0</v>
      </c>
      <c r="BS44">
        <f t="shared" si="27"/>
        <v>0</v>
      </c>
      <c r="BT44">
        <f t="shared" si="28"/>
        <v>0</v>
      </c>
      <c r="BU44">
        <f t="shared" si="29"/>
        <v>0</v>
      </c>
      <c r="BV44">
        <f t="shared" si="30"/>
        <v>0</v>
      </c>
      <c r="BW44">
        <f t="shared" si="31"/>
        <v>0</v>
      </c>
      <c r="BX44">
        <f t="shared" si="32"/>
        <v>0</v>
      </c>
      <c r="BY44">
        <f t="shared" si="33"/>
        <v>0</v>
      </c>
      <c r="BZ44">
        <f t="shared" si="34"/>
        <v>0</v>
      </c>
      <c r="CA44">
        <f t="shared" si="35"/>
        <v>0</v>
      </c>
      <c r="CB44">
        <f t="shared" si="36"/>
        <v>0</v>
      </c>
      <c r="CC44">
        <f t="shared" si="37"/>
        <v>0</v>
      </c>
      <c r="CD44">
        <f t="shared" si="38"/>
        <v>0</v>
      </c>
      <c r="CE44">
        <f t="shared" si="39"/>
        <v>0</v>
      </c>
      <c r="CF44">
        <f t="shared" si="40"/>
        <v>0</v>
      </c>
      <c r="CG44">
        <f t="shared" si="41"/>
        <v>0</v>
      </c>
      <c r="CH44">
        <f t="shared" si="42"/>
        <v>336382794.10981309</v>
      </c>
      <c r="CI44">
        <v>0</v>
      </c>
      <c r="CJ44">
        <v>0</v>
      </c>
      <c r="CK44">
        <v>0</v>
      </c>
      <c r="CL44">
        <v>0</v>
      </c>
      <c r="CT44">
        <f t="shared" si="43"/>
        <v>245049777.13790238</v>
      </c>
      <c r="CU44">
        <v>336382794.10981309</v>
      </c>
      <c r="CV44" s="33">
        <f t="shared" si="44"/>
        <v>-91333016.971910715</v>
      </c>
      <c r="CW44" s="33">
        <f t="shared" si="45"/>
        <v>-37.271209971561341</v>
      </c>
    </row>
    <row r="45" spans="2:101" x14ac:dyDescent="0.2">
      <c r="B45" t="s">
        <v>328</v>
      </c>
      <c r="C45">
        <f>IO2012cn!D5</f>
        <v>123205603.45177445</v>
      </c>
      <c r="D45">
        <f>IO2012cn!E5</f>
        <v>154356.6029391693</v>
      </c>
      <c r="E45">
        <f>IO2012cn!F5</f>
        <v>4046.7886296165998</v>
      </c>
      <c r="F45">
        <f>IO2012cn!G5</f>
        <v>43953.478877427944</v>
      </c>
      <c r="G45">
        <f>IO2012cn!H5</f>
        <v>47673.343301908091</v>
      </c>
      <c r="H45">
        <f>IO2012cn!I5</f>
        <v>318414724.28242129</v>
      </c>
      <c r="I45">
        <f>IO2012cn!J5</f>
        <v>64544944.392532885</v>
      </c>
      <c r="J45">
        <f>IO2012cn!K5</f>
        <v>8945866.9122427423</v>
      </c>
      <c r="K45">
        <f>IO2012cn!L5</f>
        <v>21020755.233784202</v>
      </c>
      <c r="L45">
        <f>IO2012cn!M5</f>
        <v>12898293.838945571</v>
      </c>
      <c r="M45">
        <f>IO2012cn!N5</f>
        <v>18585.287027427679</v>
      </c>
      <c r="N45">
        <f>IO2012cn!O5</f>
        <v>44189444.840223804</v>
      </c>
      <c r="O45">
        <f>IO2012cn!P5</f>
        <v>175060.90919642459</v>
      </c>
      <c r="P45">
        <f>IO2012cn!Q5</f>
        <v>123070.46203030023</v>
      </c>
      <c r="Q45">
        <f>IO2012cn!R5</f>
        <v>154122.31198212525</v>
      </c>
      <c r="R45">
        <f>IO2012cn!S5</f>
        <v>48149.572065870074</v>
      </c>
      <c r="S45">
        <f>IO2012cn!T5</f>
        <v>90688.953894996725</v>
      </c>
      <c r="T45">
        <f>IO2012cn!U5</f>
        <v>31773.152148130779</v>
      </c>
      <c r="U45">
        <f>IO2012cn!V5</f>
        <v>19562.400278560159</v>
      </c>
      <c r="V45">
        <f>IO2012cn!W5</f>
        <v>0</v>
      </c>
      <c r="W45">
        <f>IO2012cn!X5</f>
        <v>0</v>
      </c>
      <c r="X45">
        <f>IO2012cn!Y5</f>
        <v>1302833.8041103252</v>
      </c>
      <c r="Y45">
        <f>IO2012cn!Z5</f>
        <v>10435.833689670259</v>
      </c>
      <c r="Z45">
        <f>IO2012cn!AA5</f>
        <v>0</v>
      </c>
      <c r="AA45">
        <f>IO2012cn!AB5</f>
        <v>48522.917320902874</v>
      </c>
      <c r="AB45">
        <f>IO2012cn!AC5</f>
        <v>613.68996354526689</v>
      </c>
      <c r="AC45">
        <f>IO2012cn!AD5</f>
        <v>7575.9117176217442</v>
      </c>
      <c r="AD45">
        <f>IO2012cn!AE5</f>
        <v>10930661.378083661</v>
      </c>
      <c r="AE45">
        <f>IO2012cn!AF5</f>
        <v>141178.9146779466</v>
      </c>
      <c r="AF45">
        <f>IO2012cn!AG5</f>
        <v>7950149.2120256843</v>
      </c>
      <c r="AG45">
        <f>IO2012cn!AH5</f>
        <v>25865303.987532482</v>
      </c>
      <c r="AH45">
        <f>IO2012cn!AI5</f>
        <v>519632.69425724342</v>
      </c>
      <c r="AI45">
        <f>IO2012cn!AJ5</f>
        <v>6440.623101651754</v>
      </c>
      <c r="AJ45">
        <f>IO2012cn!AK5</f>
        <v>93437.234830842324</v>
      </c>
      <c r="AK45">
        <f>IO2012cn!AL5</f>
        <v>2419274.834827642</v>
      </c>
      <c r="AL45">
        <f>IO2012cn!AM5</f>
        <v>2099396.1136216493</v>
      </c>
      <c r="AM45">
        <f>IO2012cn!AN5</f>
        <v>4228027.9166867491</v>
      </c>
      <c r="AN45">
        <f>IO2012cn!AO5</f>
        <v>683290.15733482549</v>
      </c>
      <c r="AO45">
        <f>IO2012cn!AP5</f>
        <v>1189724.856918256</v>
      </c>
      <c r="AP45">
        <f>IO2012cn!AQ5</f>
        <v>646085.43532531545</v>
      </c>
      <c r="AQ45">
        <f>IO2012cn!AR5</f>
        <v>220366.46566563865</v>
      </c>
      <c r="AR45">
        <f>IO2012cn!AS5</f>
        <v>4006.8527503048863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f>IO2012cn!AU5</f>
        <v>80368698.471575871</v>
      </c>
      <c r="CO45">
        <f>IO2012cn!AV5</f>
        <v>125492145.74846676</v>
      </c>
      <c r="CP45">
        <f>IO2012cn!AW5</f>
        <v>6076074.4995963397</v>
      </c>
      <c r="CQ45">
        <f>IO2012cn!AY5</f>
        <v>30944274.390249524</v>
      </c>
      <c r="CR45">
        <f>IO2012cn!AZ5</f>
        <v>35981552.812514275</v>
      </c>
      <c r="CS45">
        <f>IO2012cn!BB5</f>
        <v>7816220.6302178912</v>
      </c>
      <c r="CT45">
        <f t="shared" si="43"/>
        <v>265594308.04412282</v>
      </c>
      <c r="CU45">
        <v>945400279.98746443</v>
      </c>
      <c r="CV45" s="33">
        <f t="shared" si="44"/>
        <v>-679805971.94334161</v>
      </c>
      <c r="CW45" s="33">
        <f t="shared" si="45"/>
        <v>-255.95652894428986</v>
      </c>
    </row>
    <row r="46" spans="2:101" x14ac:dyDescent="0.2">
      <c r="B46" t="s">
        <v>330</v>
      </c>
      <c r="C46">
        <f>IO2012cn!D6</f>
        <v>54131.880221231622</v>
      </c>
      <c r="D46">
        <f>IO2012cn!E6</f>
        <v>35955974.043858714</v>
      </c>
      <c r="E46">
        <f>IO2012cn!F6</f>
        <v>315733.65451506007</v>
      </c>
      <c r="F46">
        <f>IO2012cn!G6</f>
        <v>748491.72801800235</v>
      </c>
      <c r="G46">
        <f>IO2012cn!H6</f>
        <v>649335.03535670671</v>
      </c>
      <c r="H46">
        <f>IO2012cn!I6</f>
        <v>1839123.9177428556</v>
      </c>
      <c r="I46">
        <f>IO2012cn!J6</f>
        <v>1164522.9029186922</v>
      </c>
      <c r="J46">
        <f>IO2012cn!K6</f>
        <v>431349.43782870244</v>
      </c>
      <c r="K46">
        <f>IO2012cn!L6</f>
        <v>523146.86730458878</v>
      </c>
      <c r="L46">
        <f>IO2012cn!M6</f>
        <v>2736766.4251577426</v>
      </c>
      <c r="M46">
        <f>IO2012cn!N6</f>
        <v>22964708.224630892</v>
      </c>
      <c r="N46">
        <f>IO2012cn!O6</f>
        <v>21684983.474192973</v>
      </c>
      <c r="O46">
        <f>IO2012cn!P6</f>
        <v>23688419.820102897</v>
      </c>
      <c r="P46">
        <f>IO2012cn!Q6</f>
        <v>29335495.03603667</v>
      </c>
      <c r="Q46">
        <f>IO2012cn!R6</f>
        <v>1357417.6118403843</v>
      </c>
      <c r="R46">
        <f>IO2012cn!S6</f>
        <v>747239.74766406091</v>
      </c>
      <c r="S46">
        <f>IO2012cn!T6</f>
        <v>759476.10267039051</v>
      </c>
      <c r="T46">
        <f>IO2012cn!U6</f>
        <v>330312.51388617355</v>
      </c>
      <c r="U46">
        <f>IO2012cn!V6</f>
        <v>217450.21824011405</v>
      </c>
      <c r="V46">
        <f>IO2012cn!W6</f>
        <v>0</v>
      </c>
      <c r="W46">
        <f>IO2012cn!X6</f>
        <v>0</v>
      </c>
      <c r="X46">
        <f>IO2012cn!Y6</f>
        <v>799051.26630838984</v>
      </c>
      <c r="Y46">
        <f>IO2012cn!Z6</f>
        <v>97913.137509051827</v>
      </c>
      <c r="Z46">
        <f>IO2012cn!AA6</f>
        <v>38094.426347686684</v>
      </c>
      <c r="AA46">
        <f>IO2012cn!AB6</f>
        <v>88525033.917281911</v>
      </c>
      <c r="AB46">
        <f>IO2012cn!AC6</f>
        <v>2047976.7132053196</v>
      </c>
      <c r="AC46">
        <f>IO2012cn!AD6</f>
        <v>20559.139168743404</v>
      </c>
      <c r="AD46">
        <f>IO2012cn!AE6</f>
        <v>365529.92432739574</v>
      </c>
      <c r="AE46">
        <f>IO2012cn!AF6</f>
        <v>3999.121276476008</v>
      </c>
      <c r="AF46">
        <f>IO2012cn!AG6</f>
        <v>569817.54517675471</v>
      </c>
      <c r="AG46">
        <f>IO2012cn!AH6</f>
        <v>35255.531399452972</v>
      </c>
      <c r="AH46">
        <f>IO2012cn!AI6</f>
        <v>0</v>
      </c>
      <c r="AI46">
        <f>IO2012cn!AJ6</f>
        <v>0</v>
      </c>
      <c r="AJ46">
        <f>IO2012cn!AK6</f>
        <v>30240.25225931979</v>
      </c>
      <c r="AK46">
        <f>IO2012cn!AL6</f>
        <v>9574.444185132741</v>
      </c>
      <c r="AL46">
        <f>IO2012cn!AM6</f>
        <v>128490.60133375952</v>
      </c>
      <c r="AM46">
        <f>IO2012cn!AN6</f>
        <v>170713.85321857489</v>
      </c>
      <c r="AN46">
        <f>IO2012cn!AO6</f>
        <v>179529.48470367995</v>
      </c>
      <c r="AO46">
        <f>IO2012cn!AP6</f>
        <v>291168.59520519222</v>
      </c>
      <c r="AP46">
        <f>IO2012cn!AQ6</f>
        <v>337291.84943106049</v>
      </c>
      <c r="AQ46">
        <f>IO2012cn!AR6</f>
        <v>64351.3994178469</v>
      </c>
      <c r="AR46">
        <f>IO2012cn!AS6</f>
        <v>309532.62604604242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f>IO2012cn!AU6</f>
        <v>992965.99767239683</v>
      </c>
      <c r="CO46">
        <f>IO2012cn!AV6</f>
        <v>638967.41151004191</v>
      </c>
      <c r="CP46">
        <f>IO2012cn!AW6</f>
        <v>0</v>
      </c>
      <c r="CQ46">
        <f>IO2012cn!AY6</f>
        <v>0</v>
      </c>
      <c r="CR46">
        <f>IO2012cn!AZ6</f>
        <v>2976956.1961324257</v>
      </c>
      <c r="CS46">
        <f>IO2012cn!BB6</f>
        <v>912685.06259885628</v>
      </c>
      <c r="CT46">
        <f t="shared" si="43"/>
        <v>208796838.47295752</v>
      </c>
      <c r="CU46">
        <v>243212873.23895118</v>
      </c>
      <c r="CV46" s="33">
        <f t="shared" si="44"/>
        <v>-34416034.765993655</v>
      </c>
      <c r="CW46" s="33">
        <f t="shared" si="45"/>
        <v>-16.483024847357097</v>
      </c>
    </row>
    <row r="47" spans="2:101" x14ac:dyDescent="0.2">
      <c r="B47" t="s">
        <v>332</v>
      </c>
      <c r="C47">
        <f>IO2012cn!D7</f>
        <v>0</v>
      </c>
      <c r="D47">
        <f>IO2012cn!E7</f>
        <v>63372.634655820511</v>
      </c>
      <c r="E47">
        <f>IO2012cn!F7</f>
        <v>1012993.3074582438</v>
      </c>
      <c r="F47">
        <f>IO2012cn!G7</f>
        <v>87490.342890530766</v>
      </c>
      <c r="G47">
        <f>IO2012cn!H7</f>
        <v>90972.04594088369</v>
      </c>
      <c r="H47">
        <f>IO2012cn!I7</f>
        <v>0</v>
      </c>
      <c r="I47">
        <f>IO2012cn!J7</f>
        <v>0</v>
      </c>
      <c r="J47">
        <f>IO2012cn!K7</f>
        <v>0</v>
      </c>
      <c r="K47">
        <f>IO2012cn!L7</f>
        <v>0</v>
      </c>
      <c r="L47">
        <f>IO2012cn!M7</f>
        <v>0</v>
      </c>
      <c r="M47">
        <f>IO2012cn!N7</f>
        <v>224378023.55461928</v>
      </c>
      <c r="N47">
        <f>IO2012cn!O7</f>
        <v>13883990.681555355</v>
      </c>
      <c r="O47">
        <f>IO2012cn!P7</f>
        <v>729522.53681263933</v>
      </c>
      <c r="P47">
        <f>IO2012cn!Q7</f>
        <v>433116.55895172444</v>
      </c>
      <c r="Q47">
        <f>IO2012cn!R7</f>
        <v>209026.75837505126</v>
      </c>
      <c r="R47">
        <f>IO2012cn!S7</f>
        <v>131621.22956991338</v>
      </c>
      <c r="S47">
        <f>IO2012cn!T7</f>
        <v>212172.79231029394</v>
      </c>
      <c r="T47">
        <f>IO2012cn!U7</f>
        <v>160653.45661701288</v>
      </c>
      <c r="U47">
        <f>IO2012cn!V7</f>
        <v>0</v>
      </c>
      <c r="V47">
        <f>IO2012cn!W7</f>
        <v>0</v>
      </c>
      <c r="W47">
        <f>IO2012cn!X7</f>
        <v>0</v>
      </c>
      <c r="X47">
        <f>IO2012cn!Y7</f>
        <v>0</v>
      </c>
      <c r="Y47">
        <f>IO2012cn!Z7</f>
        <v>0</v>
      </c>
      <c r="Z47">
        <f>IO2012cn!AA7</f>
        <v>0</v>
      </c>
      <c r="AA47">
        <f>IO2012cn!AB7</f>
        <v>4816480.6842817692</v>
      </c>
      <c r="AB47">
        <f>IO2012cn!AC7</f>
        <v>14171021.132823918</v>
      </c>
      <c r="AC47">
        <f>IO2012cn!AD7</f>
        <v>0</v>
      </c>
      <c r="AD47">
        <f>IO2012cn!AE7</f>
        <v>0</v>
      </c>
      <c r="AE47">
        <f>IO2012cn!AF7</f>
        <v>0</v>
      </c>
      <c r="AF47">
        <f>IO2012cn!AG7</f>
        <v>0</v>
      </c>
      <c r="AG47">
        <f>IO2012cn!AH7</f>
        <v>0</v>
      </c>
      <c r="AH47">
        <f>IO2012cn!AI7</f>
        <v>0</v>
      </c>
      <c r="AI47">
        <f>IO2012cn!AJ7</f>
        <v>0</v>
      </c>
      <c r="AJ47">
        <f>IO2012cn!AK7</f>
        <v>0</v>
      </c>
      <c r="AK47">
        <f>IO2012cn!AL7</f>
        <v>0</v>
      </c>
      <c r="AL47">
        <f>IO2012cn!AM7</f>
        <v>0</v>
      </c>
      <c r="AM47">
        <f>IO2012cn!AN7</f>
        <v>0</v>
      </c>
      <c r="AN47">
        <f>IO2012cn!AO7</f>
        <v>0</v>
      </c>
      <c r="AO47">
        <f>IO2012cn!AP7</f>
        <v>0</v>
      </c>
      <c r="AP47">
        <f>IO2012cn!AQ7</f>
        <v>0</v>
      </c>
      <c r="AQ47">
        <f>IO2012cn!AR7</f>
        <v>0</v>
      </c>
      <c r="AR47">
        <f>IO2012cn!AS7</f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f>IO2012cn!AU7</f>
        <v>0</v>
      </c>
      <c r="CO47">
        <f>IO2012cn!AV7</f>
        <v>0</v>
      </c>
      <c r="CP47">
        <f>IO2012cn!AW7</f>
        <v>0</v>
      </c>
      <c r="CQ47">
        <f>IO2012cn!AY7</f>
        <v>0</v>
      </c>
      <c r="CR47">
        <f>IO2012cn!AZ7</f>
        <v>3340161.6918437369</v>
      </c>
      <c r="CS47">
        <f>IO2012cn!BB7</f>
        <v>1873688.6354165832</v>
      </c>
      <c r="CT47">
        <f t="shared" si="43"/>
        <v>67548374.710596532</v>
      </c>
      <c r="CU47">
        <v>265507494.81877089</v>
      </c>
      <c r="CV47" s="33">
        <f t="shared" si="44"/>
        <v>-197959120.10817435</v>
      </c>
      <c r="CW47" s="33">
        <f t="shared" si="45"/>
        <v>-293.06274348762366</v>
      </c>
    </row>
    <row r="48" spans="2:101" x14ac:dyDescent="0.2">
      <c r="B48" t="s">
        <v>334</v>
      </c>
      <c r="C48">
        <f>IO2012cn!D8</f>
        <v>0</v>
      </c>
      <c r="D48">
        <f>IO2012cn!E8</f>
        <v>129045.63275413736</v>
      </c>
      <c r="E48">
        <f>IO2012cn!F8</f>
        <v>66.937545673770828</v>
      </c>
      <c r="F48">
        <f>IO2012cn!G8</f>
        <v>17824613.207650404</v>
      </c>
      <c r="G48">
        <f>IO2012cn!H8</f>
        <v>178421.56977164233</v>
      </c>
      <c r="H48">
        <f>IO2012cn!I8</f>
        <v>0</v>
      </c>
      <c r="I48">
        <f>IO2012cn!J8</f>
        <v>0</v>
      </c>
      <c r="J48">
        <f>IO2012cn!K8</f>
        <v>0</v>
      </c>
      <c r="K48">
        <f>IO2012cn!L8</f>
        <v>0</v>
      </c>
      <c r="L48">
        <f>IO2012cn!M8</f>
        <v>0</v>
      </c>
      <c r="M48">
        <f>IO2012cn!N8</f>
        <v>88070.946197586411</v>
      </c>
      <c r="N48">
        <f>IO2012cn!O8</f>
        <v>5356067.4362832317</v>
      </c>
      <c r="O48">
        <f>IO2012cn!P8</f>
        <v>2504932.9067825503</v>
      </c>
      <c r="P48">
        <f>IO2012cn!Q8</f>
        <v>178132046.56066003</v>
      </c>
      <c r="Q48">
        <f>IO2012cn!R8</f>
        <v>2163852.8715019268</v>
      </c>
      <c r="R48">
        <f>IO2012cn!S8</f>
        <v>216755.24772989179</v>
      </c>
      <c r="S48">
        <f>IO2012cn!T8</f>
        <v>101941.71347963288</v>
      </c>
      <c r="T48">
        <f>IO2012cn!U8</f>
        <v>38216.286166195656</v>
      </c>
      <c r="U48">
        <f>IO2012cn!V8</f>
        <v>602290.41930481407</v>
      </c>
      <c r="V48">
        <f>IO2012cn!W8</f>
        <v>0</v>
      </c>
      <c r="W48">
        <f>IO2012cn!X8</f>
        <v>0</v>
      </c>
      <c r="X48">
        <f>IO2012cn!Y8</f>
        <v>11652.363162149128</v>
      </c>
      <c r="Y48">
        <f>IO2012cn!Z8</f>
        <v>58144.668553172916</v>
      </c>
      <c r="Z48">
        <f>IO2012cn!AA8</f>
        <v>8871.0501382219991</v>
      </c>
      <c r="AA48">
        <f>IO2012cn!AB8</f>
        <v>413.25117463259505</v>
      </c>
      <c r="AB48">
        <f>IO2012cn!AC8</f>
        <v>81139.788150402732</v>
      </c>
      <c r="AC48">
        <f>IO2012cn!AD8</f>
        <v>0</v>
      </c>
      <c r="AD48">
        <f>IO2012cn!AE8</f>
        <v>0</v>
      </c>
      <c r="AE48">
        <f>IO2012cn!AF8</f>
        <v>0</v>
      </c>
      <c r="AF48">
        <f>IO2012cn!AG8</f>
        <v>0</v>
      </c>
      <c r="AG48">
        <f>IO2012cn!AH8</f>
        <v>0</v>
      </c>
      <c r="AH48">
        <f>IO2012cn!AI8</f>
        <v>0</v>
      </c>
      <c r="AI48">
        <f>IO2012cn!AJ8</f>
        <v>0</v>
      </c>
      <c r="AJ48">
        <f>IO2012cn!AK8</f>
        <v>0</v>
      </c>
      <c r="AK48">
        <f>IO2012cn!AL8</f>
        <v>0</v>
      </c>
      <c r="AL48">
        <f>IO2012cn!AM8</f>
        <v>92394.611135125917</v>
      </c>
      <c r="AM48">
        <f>IO2012cn!AN8</f>
        <v>0</v>
      </c>
      <c r="AN48">
        <f>IO2012cn!AO8</f>
        <v>0</v>
      </c>
      <c r="AO48">
        <f>IO2012cn!AP8</f>
        <v>0</v>
      </c>
      <c r="AP48">
        <f>IO2012cn!AQ8</f>
        <v>0</v>
      </c>
      <c r="AQ48">
        <f>IO2012cn!AR8</f>
        <v>0</v>
      </c>
      <c r="AR48">
        <f>IO2012cn!AS8</f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f>IO2012cn!AU8</f>
        <v>0</v>
      </c>
      <c r="CO48">
        <f>IO2012cn!AV8</f>
        <v>0</v>
      </c>
      <c r="CP48">
        <f>IO2012cn!AW8</f>
        <v>0</v>
      </c>
      <c r="CQ48">
        <f>IO2012cn!AY8</f>
        <v>0</v>
      </c>
      <c r="CR48">
        <f>IO2012cn!AZ8</f>
        <v>614967.95454058168</v>
      </c>
      <c r="CS48">
        <f>IO2012cn!BB8</f>
        <v>592933.05027551192</v>
      </c>
      <c r="CT48">
        <f t="shared" si="43"/>
        <v>904754821.02883148</v>
      </c>
      <c r="CU48">
        <v>208845314.70320866</v>
      </c>
      <c r="CV48" s="33">
        <f t="shared" si="44"/>
        <v>695909506.3256228</v>
      </c>
      <c r="CW48" s="33">
        <f t="shared" si="45"/>
        <v>76.916916069513448</v>
      </c>
    </row>
    <row r="49" spans="2:101" x14ac:dyDescent="0.2">
      <c r="B49" t="s">
        <v>336</v>
      </c>
      <c r="C49">
        <f>IO2012cn!D9</f>
        <v>5417.3281594849877</v>
      </c>
      <c r="D49">
        <f>IO2012cn!E9</f>
        <v>624612.60477068368</v>
      </c>
      <c r="E49">
        <f>IO2012cn!F9</f>
        <v>12749522.850558616</v>
      </c>
      <c r="F49">
        <f>IO2012cn!G9</f>
        <v>352473.38852457883</v>
      </c>
      <c r="G49">
        <f>IO2012cn!H9</f>
        <v>817157.634384937</v>
      </c>
      <c r="H49">
        <f>IO2012cn!I9</f>
        <v>368558.18142263754</v>
      </c>
      <c r="I49">
        <f>IO2012cn!J9</f>
        <v>1494.4434694175695</v>
      </c>
      <c r="J49">
        <f>IO2012cn!K9</f>
        <v>8505.3697578843476</v>
      </c>
      <c r="K49">
        <f>IO2012cn!L9</f>
        <v>33555.953899672684</v>
      </c>
      <c r="L49">
        <f>IO2012cn!M9</f>
        <v>503502.66998190252</v>
      </c>
      <c r="M49">
        <f>IO2012cn!N9</f>
        <v>230.1333384674279</v>
      </c>
      <c r="N49">
        <f>IO2012cn!O9</f>
        <v>8813145.8848466799</v>
      </c>
      <c r="O49">
        <f>IO2012cn!P9</f>
        <v>33047335.626472544</v>
      </c>
      <c r="P49">
        <f>IO2012cn!Q9</f>
        <v>904439.37159043213</v>
      </c>
      <c r="Q49">
        <f>IO2012cn!R9</f>
        <v>112340.50846263683</v>
      </c>
      <c r="R49">
        <f>IO2012cn!S9</f>
        <v>34678.143940719361</v>
      </c>
      <c r="S49">
        <f>IO2012cn!T9</f>
        <v>161467.3773059877</v>
      </c>
      <c r="T49">
        <f>IO2012cn!U9</f>
        <v>70898.996165195771</v>
      </c>
      <c r="U49">
        <f>IO2012cn!V9</f>
        <v>447850.73695173359</v>
      </c>
      <c r="V49">
        <f>IO2012cn!W9</f>
        <v>0.38129797584806019</v>
      </c>
      <c r="W49">
        <f>IO2012cn!X9</f>
        <v>0</v>
      </c>
      <c r="X49">
        <f>IO2012cn!Y9</f>
        <v>3397.4626125554619</v>
      </c>
      <c r="Y49">
        <f>IO2012cn!Z9</f>
        <v>1898.2036046460842</v>
      </c>
      <c r="Z49">
        <f>IO2012cn!AA9</f>
        <v>1134.9221146184491</v>
      </c>
      <c r="AA49">
        <f>IO2012cn!AB9</f>
        <v>178176.57858275698</v>
      </c>
      <c r="AB49">
        <f>IO2012cn!AC9</f>
        <v>498.50982235555796</v>
      </c>
      <c r="AC49">
        <f>IO2012cn!AD9</f>
        <v>213.57474883690642</v>
      </c>
      <c r="AD49">
        <f>IO2012cn!AE9</f>
        <v>7752477.1938691875</v>
      </c>
      <c r="AE49">
        <f>IO2012cn!AF9</f>
        <v>0</v>
      </c>
      <c r="AF49">
        <f>IO2012cn!AG9</f>
        <v>9827.0999625630229</v>
      </c>
      <c r="AG49">
        <f>IO2012cn!AH9</f>
        <v>0</v>
      </c>
      <c r="AH49">
        <f>IO2012cn!AI9</f>
        <v>0</v>
      </c>
      <c r="AI49">
        <f>IO2012cn!AJ9</f>
        <v>0</v>
      </c>
      <c r="AJ49">
        <f>IO2012cn!AK9</f>
        <v>0</v>
      </c>
      <c r="AK49">
        <f>IO2012cn!AL9</f>
        <v>0</v>
      </c>
      <c r="AL49">
        <f>IO2012cn!AM9</f>
        <v>9602.1891584258356</v>
      </c>
      <c r="AM49">
        <f>IO2012cn!AN9</f>
        <v>1257.8459754405421</v>
      </c>
      <c r="AN49">
        <f>IO2012cn!AO9</f>
        <v>3336.7328358709742</v>
      </c>
      <c r="AO49">
        <f>IO2012cn!AP9</f>
        <v>147.16852454616642</v>
      </c>
      <c r="AP49">
        <f>IO2012cn!AQ9</f>
        <v>264.04600448804962</v>
      </c>
      <c r="AQ49">
        <f>IO2012cn!AR9</f>
        <v>2660.0519630161298</v>
      </c>
      <c r="AR49">
        <f>IO2012cn!AS9</f>
        <v>15.448262585433513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f>IO2012cn!AU9</f>
        <v>0</v>
      </c>
      <c r="CO49">
        <f>IO2012cn!AV9</f>
        <v>0</v>
      </c>
      <c r="CP49">
        <f>IO2012cn!AW9</f>
        <v>0</v>
      </c>
      <c r="CQ49">
        <f>IO2012cn!AY9</f>
        <v>0</v>
      </c>
      <c r="CR49">
        <f>IO2012cn!AZ9</f>
        <v>-756401.88967412198</v>
      </c>
      <c r="CS49">
        <f>IO2012cn!BB9</f>
        <v>1282681.9869265661</v>
      </c>
      <c r="CT49">
        <f t="shared" si="43"/>
        <v>370347592.7938658</v>
      </c>
      <c r="CU49">
        <v>67385174.355411291</v>
      </c>
      <c r="CV49" s="33">
        <f t="shared" si="44"/>
        <v>302962418.43845451</v>
      </c>
      <c r="CW49" s="33">
        <f t="shared" si="45"/>
        <v>81.804883934288824</v>
      </c>
    </row>
    <row r="50" spans="2:101" x14ac:dyDescent="0.2">
      <c r="B50" t="s">
        <v>338</v>
      </c>
      <c r="C50">
        <f>IO2012cn!D10</f>
        <v>94118243.541730121</v>
      </c>
      <c r="D50">
        <f>IO2012cn!E10</f>
        <v>748591.55952967959</v>
      </c>
      <c r="E50">
        <f>IO2012cn!F10</f>
        <v>510362.20672711212</v>
      </c>
      <c r="F50">
        <f>IO2012cn!G10</f>
        <v>710962.2657265506</v>
      </c>
      <c r="G50">
        <f>IO2012cn!H10</f>
        <v>366792.82343720103</v>
      </c>
      <c r="H50">
        <f>IO2012cn!I10</f>
        <v>200205807.5899789</v>
      </c>
      <c r="I50">
        <f>IO2012cn!J10</f>
        <v>1269266.7588028752</v>
      </c>
      <c r="J50">
        <f>IO2012cn!K10</f>
        <v>12116067.108471025</v>
      </c>
      <c r="K50">
        <f>IO2012cn!L10</f>
        <v>881798.75786764629</v>
      </c>
      <c r="L50">
        <f>IO2012cn!M10</f>
        <v>1495090.5817385996</v>
      </c>
      <c r="M50">
        <f>IO2012cn!N10</f>
        <v>2318855.0786472214</v>
      </c>
      <c r="N50">
        <f>IO2012cn!O10</f>
        <v>28202270.8968536</v>
      </c>
      <c r="O50">
        <f>IO2012cn!P10</f>
        <v>2121071.8779939539</v>
      </c>
      <c r="P50">
        <f>IO2012cn!Q10</f>
        <v>4253508.0779696871</v>
      </c>
      <c r="Q50">
        <f>IO2012cn!R10</f>
        <v>1456261.7296482443</v>
      </c>
      <c r="R50">
        <f>IO2012cn!S10</f>
        <v>2154402.0936525129</v>
      </c>
      <c r="S50">
        <f>IO2012cn!T10</f>
        <v>1260560.1684007642</v>
      </c>
      <c r="T50">
        <f>IO2012cn!U10</f>
        <v>1499089.2203785549</v>
      </c>
      <c r="U50">
        <f>IO2012cn!V10</f>
        <v>2088792.8029449137</v>
      </c>
      <c r="V50">
        <f>IO2012cn!W10</f>
        <v>2587243.9315120168</v>
      </c>
      <c r="W50">
        <f>IO2012cn!X10</f>
        <v>274595.49384294712</v>
      </c>
      <c r="X50">
        <f>IO2012cn!Y10</f>
        <v>450063.71850065887</v>
      </c>
      <c r="Y50">
        <f>IO2012cn!Z10</f>
        <v>203742.81239906355</v>
      </c>
      <c r="Z50">
        <f>IO2012cn!AA10</f>
        <v>15262.287708418849</v>
      </c>
      <c r="AA50">
        <f>IO2012cn!AB10</f>
        <v>1577821.5199097439</v>
      </c>
      <c r="AB50">
        <f>IO2012cn!AC10</f>
        <v>101279.69840430855</v>
      </c>
      <c r="AC50">
        <f>IO2012cn!AD10</f>
        <v>201796.16127269249</v>
      </c>
      <c r="AD50">
        <f>IO2012cn!AE10</f>
        <v>3471279.2026637434</v>
      </c>
      <c r="AE50">
        <f>IO2012cn!AF10</f>
        <v>2112515.721218796</v>
      </c>
      <c r="AF50">
        <f>IO2012cn!AG10</f>
        <v>7842241.8602404874</v>
      </c>
      <c r="AG50">
        <f>IO2012cn!AH10</f>
        <v>71118701.944456652</v>
      </c>
      <c r="AH50">
        <f>IO2012cn!AI10</f>
        <v>2018325.9429892236</v>
      </c>
      <c r="AI50">
        <f>IO2012cn!AJ10</f>
        <v>1558187.3967833705</v>
      </c>
      <c r="AJ50">
        <f>IO2012cn!AK10</f>
        <v>1567391.8700324814</v>
      </c>
      <c r="AK50">
        <f>IO2012cn!AL10</f>
        <v>4973995.9644353371</v>
      </c>
      <c r="AL50">
        <f>IO2012cn!AM10</f>
        <v>2152757.5094873128</v>
      </c>
      <c r="AM50">
        <f>IO2012cn!AN10</f>
        <v>574561.8909564577</v>
      </c>
      <c r="AN50">
        <f>IO2012cn!AO10</f>
        <v>4098346.6026313794</v>
      </c>
      <c r="AO50">
        <f>IO2012cn!AP10</f>
        <v>4738469.8654503208</v>
      </c>
      <c r="AP50">
        <f>IO2012cn!AQ10</f>
        <v>3308522.5539371739</v>
      </c>
      <c r="AQ50">
        <f>IO2012cn!AR10</f>
        <v>4863247.048639101</v>
      </c>
      <c r="AR50">
        <f>IO2012cn!AS10</f>
        <v>4901195.1917900424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f>IO2012cn!AU10</f>
        <v>104067822.75911035</v>
      </c>
      <c r="CO50">
        <f>IO2012cn!AV10</f>
        <v>272142476.27881241</v>
      </c>
      <c r="CP50">
        <f>IO2012cn!AW10</f>
        <v>0</v>
      </c>
      <c r="CQ50">
        <f>IO2012cn!AY10</f>
        <v>0</v>
      </c>
      <c r="CR50">
        <f>IO2012cn!AZ10</f>
        <v>18035235.408429574</v>
      </c>
      <c r="CS50">
        <f>IO2012cn!BB10</f>
        <v>28019945.252718266</v>
      </c>
      <c r="CT50">
        <f t="shared" si="43"/>
        <v>304884958.24753922</v>
      </c>
      <c r="CU50">
        <v>913405654.64762509</v>
      </c>
      <c r="CV50" s="33">
        <f t="shared" si="44"/>
        <v>-608520696.40008593</v>
      </c>
      <c r="CW50" s="33">
        <f t="shared" si="45"/>
        <v>-199.59026509468589</v>
      </c>
    </row>
    <row r="51" spans="2:101" x14ac:dyDescent="0.2">
      <c r="B51" t="s">
        <v>340</v>
      </c>
      <c r="C51">
        <f>IO2012cn!D11</f>
        <v>134406.4213065427</v>
      </c>
      <c r="D51">
        <f>IO2012cn!E11</f>
        <v>165672.49286328891</v>
      </c>
      <c r="E51">
        <f>IO2012cn!F11</f>
        <v>16356.302357950324</v>
      </c>
      <c r="F51">
        <f>IO2012cn!G11</f>
        <v>141553.3486992722</v>
      </c>
      <c r="G51">
        <f>IO2012cn!H11</f>
        <v>49730.748318670856</v>
      </c>
      <c r="H51">
        <f>IO2012cn!I11</f>
        <v>769239.96945467207</v>
      </c>
      <c r="I51">
        <f>IO2012cn!J11</f>
        <v>149984387.89663839</v>
      </c>
      <c r="J51">
        <f>IO2012cn!K11</f>
        <v>104712919.48893425</v>
      </c>
      <c r="K51">
        <f>IO2012cn!L11</f>
        <v>2496218.0631111707</v>
      </c>
      <c r="L51">
        <f>IO2012cn!M11</f>
        <v>11373077.451852437</v>
      </c>
      <c r="M51">
        <f>IO2012cn!N11</f>
        <v>86741.085107781473</v>
      </c>
      <c r="N51">
        <f>IO2012cn!O11</f>
        <v>14585058.852711227</v>
      </c>
      <c r="O51">
        <f>IO2012cn!P11</f>
        <v>2013382.9580142165</v>
      </c>
      <c r="P51">
        <f>IO2012cn!Q11</f>
        <v>633538.56605602114</v>
      </c>
      <c r="Q51">
        <f>IO2012cn!R11</f>
        <v>784979.23344144295</v>
      </c>
      <c r="R51">
        <f>IO2012cn!S11</f>
        <v>315283.7686058504</v>
      </c>
      <c r="S51">
        <f>IO2012cn!T11</f>
        <v>891148.80944455601</v>
      </c>
      <c r="T51">
        <f>IO2012cn!U11</f>
        <v>2757634.3716901192</v>
      </c>
      <c r="U51">
        <f>IO2012cn!V11</f>
        <v>908866.87462093867</v>
      </c>
      <c r="V51">
        <f>IO2012cn!W11</f>
        <v>228029.77771856598</v>
      </c>
      <c r="W51">
        <f>IO2012cn!X11</f>
        <v>54321.051530206998</v>
      </c>
      <c r="X51">
        <f>IO2012cn!Y11</f>
        <v>2334874.6796672605</v>
      </c>
      <c r="Y51">
        <f>IO2012cn!Z11</f>
        <v>225456.16982602249</v>
      </c>
      <c r="Z51">
        <f>IO2012cn!AA11</f>
        <v>23340.272766501388</v>
      </c>
      <c r="AA51">
        <f>IO2012cn!AB11</f>
        <v>4116.0887492818019</v>
      </c>
      <c r="AB51">
        <f>IO2012cn!AC11</f>
        <v>553.32532465240274</v>
      </c>
      <c r="AC51">
        <f>IO2012cn!AD11</f>
        <v>1467.6828448204512</v>
      </c>
      <c r="AD51">
        <f>IO2012cn!AE11</f>
        <v>632490.07027589821</v>
      </c>
      <c r="AE51">
        <f>IO2012cn!AF11</f>
        <v>167623.67704535733</v>
      </c>
      <c r="AF51">
        <f>IO2012cn!AG11</f>
        <v>428028.94422633963</v>
      </c>
      <c r="AG51">
        <f>IO2012cn!AH11</f>
        <v>1424894.9505464756</v>
      </c>
      <c r="AH51">
        <f>IO2012cn!AI11</f>
        <v>19640.803483164356</v>
      </c>
      <c r="AI51">
        <f>IO2012cn!AJ11</f>
        <v>56395.823420485074</v>
      </c>
      <c r="AJ51">
        <f>IO2012cn!AK11</f>
        <v>187621.3203347669</v>
      </c>
      <c r="AK51">
        <f>IO2012cn!AL11</f>
        <v>313869.73108368047</v>
      </c>
      <c r="AL51">
        <f>IO2012cn!AM11</f>
        <v>685226.63330491656</v>
      </c>
      <c r="AM51">
        <f>IO2012cn!AN11</f>
        <v>422044.22534031497</v>
      </c>
      <c r="AN51">
        <f>IO2012cn!AO11</f>
        <v>703934.54150970851</v>
      </c>
      <c r="AO51">
        <f>IO2012cn!AP11</f>
        <v>477259.30254860298</v>
      </c>
      <c r="AP51">
        <f>IO2012cn!AQ11</f>
        <v>3195670.0721840947</v>
      </c>
      <c r="AQ51">
        <f>IO2012cn!AR11</f>
        <v>268706.73809874227</v>
      </c>
      <c r="AR51">
        <f>IO2012cn!AS11</f>
        <v>3159160.8231482226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f>IO2012cn!AU11</f>
        <v>3144287.6956174783</v>
      </c>
      <c r="CO51">
        <f>IO2012cn!AV11</f>
        <v>5338524.3008798119</v>
      </c>
      <c r="CP51">
        <f>IO2012cn!AW11</f>
        <v>0</v>
      </c>
      <c r="CQ51">
        <f>IO2012cn!AY11</f>
        <v>0</v>
      </c>
      <c r="CR51">
        <f>IO2012cn!AZ11</f>
        <v>2273848.5792614906</v>
      </c>
      <c r="CS51">
        <f>IO2012cn!BB11</f>
        <v>51756008.809900247</v>
      </c>
      <c r="CT51">
        <f t="shared" si="43"/>
        <v>191504744.32934064</v>
      </c>
      <c r="CU51">
        <v>375202166.61972612</v>
      </c>
      <c r="CV51" s="33">
        <f t="shared" si="44"/>
        <v>-183697422.29038548</v>
      </c>
      <c r="CW51" s="33">
        <f t="shared" si="45"/>
        <v>-95.923170433037157</v>
      </c>
    </row>
    <row r="52" spans="2:101" x14ac:dyDescent="0.2">
      <c r="B52" t="s">
        <v>342</v>
      </c>
      <c r="C52">
        <f>IO2012cn!D12</f>
        <v>262708.19187239872</v>
      </c>
      <c r="D52">
        <f>IO2012cn!E12</f>
        <v>559135.10953838204</v>
      </c>
      <c r="E52">
        <f>IO2012cn!F12</f>
        <v>229467.95748391736</v>
      </c>
      <c r="F52">
        <f>IO2012cn!G12</f>
        <v>329104.98457864032</v>
      </c>
      <c r="G52">
        <f>IO2012cn!H12</f>
        <v>135910.59508432125</v>
      </c>
      <c r="H52">
        <f>IO2012cn!I12</f>
        <v>742764.63970197027</v>
      </c>
      <c r="I52">
        <f>IO2012cn!J12</f>
        <v>1396717.0572924502</v>
      </c>
      <c r="J52">
        <f>IO2012cn!K12</f>
        <v>39368804.275928497</v>
      </c>
      <c r="K52">
        <f>IO2012cn!L12</f>
        <v>2642703.2002348164</v>
      </c>
      <c r="L52">
        <f>IO2012cn!M12</f>
        <v>1446707.4907166364</v>
      </c>
      <c r="M52">
        <f>IO2012cn!N12</f>
        <v>194150.0200422068</v>
      </c>
      <c r="N52">
        <f>IO2012cn!O12</f>
        <v>2794070.22770184</v>
      </c>
      <c r="O52">
        <f>IO2012cn!P12</f>
        <v>1960657.9487674099</v>
      </c>
      <c r="P52">
        <f>IO2012cn!Q12</f>
        <v>1018298.6367438699</v>
      </c>
      <c r="Q52">
        <f>IO2012cn!R12</f>
        <v>695153.38251301204</v>
      </c>
      <c r="R52">
        <f>IO2012cn!S12</f>
        <v>1033115.1489472731</v>
      </c>
      <c r="S52">
        <f>IO2012cn!T12</f>
        <v>1024705.0790872993</v>
      </c>
      <c r="T52">
        <f>IO2012cn!U12</f>
        <v>5085907.6209647804</v>
      </c>
      <c r="U52">
        <f>IO2012cn!V12</f>
        <v>813030.07921046379</v>
      </c>
      <c r="V52">
        <f>IO2012cn!W12</f>
        <v>383068.26172126521</v>
      </c>
      <c r="W52">
        <f>IO2012cn!X12</f>
        <v>107647.57774662736</v>
      </c>
      <c r="X52">
        <f>IO2012cn!Y12</f>
        <v>140655.57054718424</v>
      </c>
      <c r="Y52">
        <f>IO2012cn!Z12</f>
        <v>41286.123556821556</v>
      </c>
      <c r="Z52">
        <f>IO2012cn!AA12</f>
        <v>31970.319657634351</v>
      </c>
      <c r="AA52">
        <f>IO2012cn!AB12</f>
        <v>284804.37892257172</v>
      </c>
      <c r="AB52">
        <f>IO2012cn!AC12</f>
        <v>48690.694874611756</v>
      </c>
      <c r="AC52">
        <f>IO2012cn!AD12</f>
        <v>85676.133882702808</v>
      </c>
      <c r="AD52">
        <f>IO2012cn!AE12</f>
        <v>5445392.9475652976</v>
      </c>
      <c r="AE52">
        <f>IO2012cn!AF12</f>
        <v>620739.03064168571</v>
      </c>
      <c r="AF52">
        <f>IO2012cn!AG12</f>
        <v>2146646.0238346783</v>
      </c>
      <c r="AG52">
        <f>IO2012cn!AH12</f>
        <v>989980.57343371119</v>
      </c>
      <c r="AH52">
        <f>IO2012cn!AI12</f>
        <v>275817.68054770731</v>
      </c>
      <c r="AI52">
        <f>IO2012cn!AJ12</f>
        <v>3285757.7519369042</v>
      </c>
      <c r="AJ52">
        <f>IO2012cn!AK12</f>
        <v>782672.10571404756</v>
      </c>
      <c r="AK52">
        <f>IO2012cn!AL12</f>
        <v>4514410.4965395918</v>
      </c>
      <c r="AL52">
        <f>IO2012cn!AM12</f>
        <v>174906.16491166293</v>
      </c>
      <c r="AM52">
        <f>IO2012cn!AN12</f>
        <v>452146.69566549972</v>
      </c>
      <c r="AN52">
        <f>IO2012cn!AO12</f>
        <v>768691.61429230322</v>
      </c>
      <c r="AO52">
        <f>IO2012cn!AP12</f>
        <v>66472.035781259241</v>
      </c>
      <c r="AP52">
        <f>IO2012cn!AQ12</f>
        <v>1825877.0631519149</v>
      </c>
      <c r="AQ52">
        <f>IO2012cn!AR12</f>
        <v>2036566.9570659196</v>
      </c>
      <c r="AR52">
        <f>IO2012cn!AS12</f>
        <v>7431004.600614897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f>IO2012cn!AU12</f>
        <v>19235442.060549624</v>
      </c>
      <c r="CO52">
        <f>IO2012cn!AV12</f>
        <v>83217907.248031482</v>
      </c>
      <c r="CP52">
        <f>IO2012cn!AW12</f>
        <v>0</v>
      </c>
      <c r="CQ52">
        <f>IO2012cn!AY12</f>
        <v>0</v>
      </c>
      <c r="CR52">
        <f>IO2012cn!AZ12</f>
        <v>1149239.225418926</v>
      </c>
      <c r="CS52">
        <f>IO2012cn!BB12</f>
        <v>107608377.26452248</v>
      </c>
      <c r="CT52">
        <f t="shared" si="43"/>
        <v>308030371.82579339</v>
      </c>
      <c r="CU52">
        <v>308161812.48456275</v>
      </c>
      <c r="CV52" s="33">
        <f t="shared" si="44"/>
        <v>-131440.65876936913</v>
      </c>
      <c r="CW52" s="33">
        <f t="shared" si="45"/>
        <v>-4.267133074906828E-2</v>
      </c>
    </row>
    <row r="53" spans="2:101" x14ac:dyDescent="0.2">
      <c r="B53" t="s">
        <v>344</v>
      </c>
      <c r="C53">
        <f>IO2012cn!D13</f>
        <v>209702.60892730646</v>
      </c>
      <c r="D53">
        <f>IO2012cn!E13</f>
        <v>4045374.458126199</v>
      </c>
      <c r="E53">
        <f>IO2012cn!F13</f>
        <v>14572.367099041634</v>
      </c>
      <c r="F53">
        <f>IO2012cn!G13</f>
        <v>190963.71702334075</v>
      </c>
      <c r="G53">
        <f>IO2012cn!H13</f>
        <v>71487.745877204739</v>
      </c>
      <c r="H53">
        <f>IO2012cn!I13</f>
        <v>364631.67056767613</v>
      </c>
      <c r="I53">
        <f>IO2012cn!J13</f>
        <v>538849.40223122656</v>
      </c>
      <c r="J53">
        <f>IO2012cn!K13</f>
        <v>298344.61997238378</v>
      </c>
      <c r="K53">
        <f>IO2012cn!L13</f>
        <v>64461214.990026608</v>
      </c>
      <c r="L53">
        <f>IO2012cn!M13</f>
        <v>5022959.5375032052</v>
      </c>
      <c r="M53">
        <f>IO2012cn!N13</f>
        <v>100267.48483135065</v>
      </c>
      <c r="N53">
        <f>IO2012cn!O13</f>
        <v>1365774.327124896</v>
      </c>
      <c r="O53">
        <f>IO2012cn!P13</f>
        <v>1826508.5472098168</v>
      </c>
      <c r="P53">
        <f>IO2012cn!Q13</f>
        <v>748984.1125730502</v>
      </c>
      <c r="Q53">
        <f>IO2012cn!R13</f>
        <v>2428793.2236456294</v>
      </c>
      <c r="R53">
        <f>IO2012cn!S13</f>
        <v>1886471.9320997777</v>
      </c>
      <c r="S53">
        <f>IO2012cn!T13</f>
        <v>1085455.58964528</v>
      </c>
      <c r="T53">
        <f>IO2012cn!U13</f>
        <v>4067860.2752614929</v>
      </c>
      <c r="U53">
        <f>IO2012cn!V13</f>
        <v>842755.1191986053</v>
      </c>
      <c r="V53">
        <f>IO2012cn!W13</f>
        <v>336926.34137839894</v>
      </c>
      <c r="W53">
        <f>IO2012cn!X13</f>
        <v>78014.393977201646</v>
      </c>
      <c r="X53">
        <f>IO2012cn!Y13</f>
        <v>718898.79340452503</v>
      </c>
      <c r="Y53">
        <f>IO2012cn!Z13</f>
        <v>21052.551816505791</v>
      </c>
      <c r="Z53">
        <f>IO2012cn!AA13</f>
        <v>33041.901086296908</v>
      </c>
      <c r="AA53">
        <f>IO2012cn!AB13</f>
        <v>11293.288348144464</v>
      </c>
      <c r="AB53">
        <f>IO2012cn!AC13</f>
        <v>3669.9936714574155</v>
      </c>
      <c r="AC53">
        <f>IO2012cn!AD13</f>
        <v>1935.0996339892224</v>
      </c>
      <c r="AD53">
        <f>IO2012cn!AE13</f>
        <v>32925216.002906397</v>
      </c>
      <c r="AE53">
        <f>IO2012cn!AF13</f>
        <v>236327.85312515957</v>
      </c>
      <c r="AF53">
        <f>IO2012cn!AG13</f>
        <v>416508.49095602345</v>
      </c>
      <c r="AG53">
        <f>IO2012cn!AH13</f>
        <v>201354.43472127081</v>
      </c>
      <c r="AH53">
        <f>IO2012cn!AI13</f>
        <v>107888.39029273434</v>
      </c>
      <c r="AI53">
        <f>IO2012cn!AJ13</f>
        <v>445050.02478100982</v>
      </c>
      <c r="AJ53">
        <f>IO2012cn!AK13</f>
        <v>214506.03804507919</v>
      </c>
      <c r="AK53">
        <f>IO2012cn!AL13</f>
        <v>176579.41967010341</v>
      </c>
      <c r="AL53">
        <f>IO2012cn!AM13</f>
        <v>84279.772032837951</v>
      </c>
      <c r="AM53">
        <f>IO2012cn!AN13</f>
        <v>167218.7315716554</v>
      </c>
      <c r="AN53">
        <f>IO2012cn!AO13</f>
        <v>271043.90777744766</v>
      </c>
      <c r="AO53">
        <f>IO2012cn!AP13</f>
        <v>612.17889464773077</v>
      </c>
      <c r="AP53">
        <f>IO2012cn!AQ13</f>
        <v>4575.9719409201671</v>
      </c>
      <c r="AQ53">
        <f>IO2012cn!AR13</f>
        <v>259047.55451540454</v>
      </c>
      <c r="AR53">
        <f>IO2012cn!AS13</f>
        <v>1461264.7910720247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f>IO2012cn!AU13</f>
        <v>2528416.195146339</v>
      </c>
      <c r="CO53">
        <f>IO2012cn!AV13</f>
        <v>9054911.1840714626</v>
      </c>
      <c r="CP53">
        <f>IO2012cn!AW13</f>
        <v>0</v>
      </c>
      <c r="CQ53">
        <f>IO2012cn!AY13</f>
        <v>14912181.499355976</v>
      </c>
      <c r="CR53">
        <f>IO2012cn!AZ13</f>
        <v>1094346.9148727795</v>
      </c>
      <c r="CS53">
        <f>IO2012cn!BB13</f>
        <v>36167610.881330796</v>
      </c>
      <c r="CT53">
        <f t="shared" si="43"/>
        <v>429378211.78853601</v>
      </c>
      <c r="CU53">
        <v>192558229.64219278</v>
      </c>
      <c r="CV53" s="33">
        <f t="shared" si="44"/>
        <v>236819982.14634323</v>
      </c>
      <c r="CW53" s="33">
        <f t="shared" si="45"/>
        <v>55.154168433440319</v>
      </c>
    </row>
    <row r="54" spans="2:101" x14ac:dyDescent="0.2">
      <c r="B54" t="s">
        <v>346</v>
      </c>
      <c r="C54">
        <f>IO2012cn!D14</f>
        <v>142530.66400640403</v>
      </c>
      <c r="D54">
        <f>IO2012cn!E14</f>
        <v>246206.69038105052</v>
      </c>
      <c r="E54">
        <f>IO2012cn!F14</f>
        <v>69963.190425613488</v>
      </c>
      <c r="F54">
        <f>IO2012cn!G14</f>
        <v>514058.24394939316</v>
      </c>
      <c r="G54">
        <f>IO2012cn!H14</f>
        <v>86728.659813215621</v>
      </c>
      <c r="H54">
        <f>IO2012cn!I14</f>
        <v>10972037.874742972</v>
      </c>
      <c r="I54">
        <f>IO2012cn!J14</f>
        <v>1262803.6103214151</v>
      </c>
      <c r="J54">
        <f>IO2012cn!K14</f>
        <v>2450467.2760946183</v>
      </c>
      <c r="K54">
        <f>IO2012cn!L14</f>
        <v>1781089.1978993439</v>
      </c>
      <c r="L54">
        <f>IO2012cn!M14</f>
        <v>76522829.231752962</v>
      </c>
      <c r="M54">
        <f>IO2012cn!N14</f>
        <v>150678.30026463879</v>
      </c>
      <c r="N54">
        <f>IO2012cn!O14</f>
        <v>7962635.2680711308</v>
      </c>
      <c r="O54">
        <f>IO2012cn!P14</f>
        <v>7023200.1824558685</v>
      </c>
      <c r="P54">
        <f>IO2012cn!Q14</f>
        <v>773727.06683438073</v>
      </c>
      <c r="Q54">
        <f>IO2012cn!R14</f>
        <v>1688998.3810152896</v>
      </c>
      <c r="R54">
        <f>IO2012cn!S14</f>
        <v>2902723.0099251075</v>
      </c>
      <c r="S54">
        <f>IO2012cn!T14</f>
        <v>1217543.0029766704</v>
      </c>
      <c r="T54">
        <f>IO2012cn!U14</f>
        <v>1462795.3558165294</v>
      </c>
      <c r="U54">
        <f>IO2012cn!V14</f>
        <v>5583363.0149152288</v>
      </c>
      <c r="V54">
        <f>IO2012cn!W14</f>
        <v>4755578.0059650671</v>
      </c>
      <c r="W54">
        <f>IO2012cn!X14</f>
        <v>532637.45930460142</v>
      </c>
      <c r="X54">
        <f>IO2012cn!Y14</f>
        <v>374477.5222265214</v>
      </c>
      <c r="Y54">
        <f>IO2012cn!Z14</f>
        <v>90680.553130714252</v>
      </c>
      <c r="Z54">
        <f>IO2012cn!AA14</f>
        <v>60384.39494469863</v>
      </c>
      <c r="AA54">
        <f>IO2012cn!AB14</f>
        <v>679864.8011825704</v>
      </c>
      <c r="AB54">
        <f>IO2012cn!AC14</f>
        <v>27387.332968005263</v>
      </c>
      <c r="AC54">
        <f>IO2012cn!AD14</f>
        <v>42472.416273907387</v>
      </c>
      <c r="AD54">
        <f>IO2012cn!AE14</f>
        <v>3506128.2068130537</v>
      </c>
      <c r="AE54">
        <f>IO2012cn!AF14</f>
        <v>7386395.3984650569</v>
      </c>
      <c r="AF54">
        <f>IO2012cn!AG14</f>
        <v>2543282.1907362938</v>
      </c>
      <c r="AG54">
        <f>IO2012cn!AH14</f>
        <v>893395.15157240035</v>
      </c>
      <c r="AH54">
        <f>IO2012cn!AI14</f>
        <v>7965850.5115410639</v>
      </c>
      <c r="AI54">
        <f>IO2012cn!AJ14</f>
        <v>18879083.339377332</v>
      </c>
      <c r="AJ54">
        <f>IO2012cn!AK14</f>
        <v>2138703.5694756592</v>
      </c>
      <c r="AK54">
        <f>IO2012cn!AL14</f>
        <v>27695489.663798984</v>
      </c>
      <c r="AL54">
        <f>IO2012cn!AM14</f>
        <v>2776310.3133031176</v>
      </c>
      <c r="AM54">
        <f>IO2012cn!AN14</f>
        <v>689959.08665211557</v>
      </c>
      <c r="AN54">
        <f>IO2012cn!AO14</f>
        <v>1891121.7093042538</v>
      </c>
      <c r="AO54">
        <f>IO2012cn!AP14</f>
        <v>4965819.446514748</v>
      </c>
      <c r="AP54">
        <f>IO2012cn!AQ14</f>
        <v>723664.86569413776</v>
      </c>
      <c r="AQ54">
        <f>IO2012cn!AR14</f>
        <v>5534248.5195135558</v>
      </c>
      <c r="AR54">
        <f>IO2012cn!AS14</f>
        <v>8157713.5366935609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f>IO2012cn!AU14</f>
        <v>3584008.3821074916</v>
      </c>
      <c r="CO54">
        <f>IO2012cn!AV14</f>
        <v>14939493.372364216</v>
      </c>
      <c r="CP54">
        <f>IO2012cn!AW14</f>
        <v>0</v>
      </c>
      <c r="CQ54">
        <f>IO2012cn!AY14</f>
        <v>2732945.8062940016</v>
      </c>
      <c r="CR54">
        <f>IO2012cn!AZ14</f>
        <v>5736757.054089671</v>
      </c>
      <c r="CS54">
        <f>IO2012cn!BB14</f>
        <v>55912140.993824705</v>
      </c>
      <c r="CT54">
        <f t="shared" si="43"/>
        <v>1335448040.2068245</v>
      </c>
      <c r="CU54">
        <v>308246691.64892924</v>
      </c>
      <c r="CV54" s="33">
        <f t="shared" si="44"/>
        <v>1027201348.5578953</v>
      </c>
      <c r="CW54" s="33">
        <f t="shared" si="45"/>
        <v>76.918106705133198</v>
      </c>
    </row>
    <row r="55" spans="2:101" x14ac:dyDescent="0.2">
      <c r="B55" t="s">
        <v>348</v>
      </c>
      <c r="C55">
        <f>IO2012cn!D15</f>
        <v>14491311.559646923</v>
      </c>
      <c r="D55">
        <f>IO2012cn!E15</f>
        <v>1492135.2319580144</v>
      </c>
      <c r="E55">
        <f>IO2012cn!F15</f>
        <v>3890554.6269930485</v>
      </c>
      <c r="F55">
        <f>IO2012cn!G15</f>
        <v>6318008.1155458074</v>
      </c>
      <c r="G55">
        <f>IO2012cn!H15</f>
        <v>3704545.779207428</v>
      </c>
      <c r="H55">
        <f>IO2012cn!I15</f>
        <v>1379489.778196688</v>
      </c>
      <c r="I55">
        <f>IO2012cn!J15</f>
        <v>430901.25238134852</v>
      </c>
      <c r="J55">
        <f>IO2012cn!K15</f>
        <v>513460.92927323608</v>
      </c>
      <c r="K55">
        <f>IO2012cn!L15</f>
        <v>949117.06308472704</v>
      </c>
      <c r="L55">
        <f>IO2012cn!M15</f>
        <v>988991.30991521198</v>
      </c>
      <c r="M55">
        <f>IO2012cn!N15</f>
        <v>28380279.247258931</v>
      </c>
      <c r="N55">
        <f>IO2012cn!O15</f>
        <v>74379901.175356433</v>
      </c>
      <c r="O55">
        <f>IO2012cn!P15</f>
        <v>17690502.993164152</v>
      </c>
      <c r="P55">
        <f>IO2012cn!Q15</f>
        <v>50824464.94965855</v>
      </c>
      <c r="Q55">
        <f>IO2012cn!R15</f>
        <v>2251324.7414141381</v>
      </c>
      <c r="R55">
        <f>IO2012cn!S15</f>
        <v>2278642.1541856816</v>
      </c>
      <c r="S55">
        <f>IO2012cn!T15</f>
        <v>1363122.3562869024</v>
      </c>
      <c r="T55">
        <f>IO2012cn!U15</f>
        <v>2217122.2600359917</v>
      </c>
      <c r="U55">
        <f>IO2012cn!V15</f>
        <v>1697206.1512698059</v>
      </c>
      <c r="V55">
        <f>IO2012cn!W15</f>
        <v>1383560.9908358303</v>
      </c>
      <c r="W55">
        <f>IO2012cn!X15</f>
        <v>185759.70706010534</v>
      </c>
      <c r="X55">
        <f>IO2012cn!Y15</f>
        <v>236052.66292982377</v>
      </c>
      <c r="Y55">
        <f>IO2012cn!Z15</f>
        <v>223773.45262915903</v>
      </c>
      <c r="Z55">
        <f>IO2012cn!AA15</f>
        <v>115578.9813542114</v>
      </c>
      <c r="AA55">
        <f>IO2012cn!AB15</f>
        <v>19206750.044574194</v>
      </c>
      <c r="AB55">
        <f>IO2012cn!AC15</f>
        <v>458925.34005473997</v>
      </c>
      <c r="AC55">
        <f>IO2012cn!AD15</f>
        <v>37819.134080532764</v>
      </c>
      <c r="AD55">
        <f>IO2012cn!AE15</f>
        <v>17571931.969457906</v>
      </c>
      <c r="AE55">
        <f>IO2012cn!AF15</f>
        <v>2115434.8830075678</v>
      </c>
      <c r="AF55">
        <f>IO2012cn!AG15</f>
        <v>90555737.724490166</v>
      </c>
      <c r="AG55">
        <f>IO2012cn!AH15</f>
        <v>734797.26350836013</v>
      </c>
      <c r="AH55">
        <f>IO2012cn!AI15</f>
        <v>466578.26804980903</v>
      </c>
      <c r="AI55">
        <f>IO2012cn!AJ15</f>
        <v>2444785.546062544</v>
      </c>
      <c r="AJ55">
        <f>IO2012cn!AK15</f>
        <v>691579.56354221131</v>
      </c>
      <c r="AK55">
        <f>IO2012cn!AL15</f>
        <v>20450054.280025493</v>
      </c>
      <c r="AL55">
        <f>IO2012cn!AM15</f>
        <v>7276628.6651063599</v>
      </c>
      <c r="AM55">
        <f>IO2012cn!AN15</f>
        <v>1234692.0742495051</v>
      </c>
      <c r="AN55">
        <f>IO2012cn!AO15</f>
        <v>1135938.1564642899</v>
      </c>
      <c r="AO55">
        <f>IO2012cn!AP15</f>
        <v>1501544.5489006399</v>
      </c>
      <c r="AP55">
        <f>IO2012cn!AQ15</f>
        <v>402945.80815831642</v>
      </c>
      <c r="AQ55">
        <f>IO2012cn!AR15</f>
        <v>269684.44563046889</v>
      </c>
      <c r="AR55">
        <f>IO2012cn!AS15</f>
        <v>6102443.9579556733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f>IO2012cn!AU15</f>
        <v>2012473.1639541632</v>
      </c>
      <c r="CO55">
        <f>IO2012cn!AV15</f>
        <v>21169282.323290966</v>
      </c>
      <c r="CP55">
        <f>IO2012cn!AW15</f>
        <v>0</v>
      </c>
      <c r="CQ55">
        <f>IO2012cn!AY15</f>
        <v>0</v>
      </c>
      <c r="CR55">
        <f>IO2012cn!AZ15</f>
        <v>4407939.5098715564</v>
      </c>
      <c r="CS55">
        <f>IO2012cn!BB15</f>
        <v>11744437.648458503</v>
      </c>
      <c r="CT55">
        <f t="shared" si="43"/>
        <v>475721511.71921974</v>
      </c>
      <c r="CU55">
        <v>428948505.23539907</v>
      </c>
      <c r="CV55" s="33">
        <f t="shared" si="44"/>
        <v>46773006.483820677</v>
      </c>
      <c r="CW55" s="33">
        <f t="shared" si="45"/>
        <v>9.8320141787969071</v>
      </c>
    </row>
    <row r="56" spans="2:101" x14ac:dyDescent="0.2">
      <c r="B56" t="s">
        <v>350</v>
      </c>
      <c r="C56">
        <f>IO2012cn!D16</f>
        <v>75796652.033848673</v>
      </c>
      <c r="D56">
        <f>IO2012cn!E16</f>
        <v>4800497.9561695829</v>
      </c>
      <c r="E56">
        <f>IO2012cn!F16</f>
        <v>3088877.2819654723</v>
      </c>
      <c r="F56">
        <f>IO2012cn!G16</f>
        <v>6329175.3477598503</v>
      </c>
      <c r="G56">
        <f>IO2012cn!H16</f>
        <v>4844395.8837066051</v>
      </c>
      <c r="H56">
        <f>IO2012cn!I16</f>
        <v>17482243.052267794</v>
      </c>
      <c r="I56">
        <f>IO2012cn!J16</f>
        <v>36169235.092517331</v>
      </c>
      <c r="J56">
        <f>IO2012cn!K16</f>
        <v>19676614.804663189</v>
      </c>
      <c r="K56">
        <f>IO2012cn!L16</f>
        <v>15045714.718080819</v>
      </c>
      <c r="L56">
        <f>IO2012cn!M16</f>
        <v>36412825.719432637</v>
      </c>
      <c r="M56">
        <f>IO2012cn!N16</f>
        <v>9944238.9705173802</v>
      </c>
      <c r="N56">
        <f>IO2012cn!O16</f>
        <v>523624408.03136754</v>
      </c>
      <c r="O56">
        <f>IO2012cn!P16</f>
        <v>36538017.032895304</v>
      </c>
      <c r="P56">
        <f>IO2012cn!Q16</f>
        <v>16313232.967061765</v>
      </c>
      <c r="Q56">
        <f>IO2012cn!R16</f>
        <v>17531423.733004205</v>
      </c>
      <c r="R56">
        <f>IO2012cn!S16</f>
        <v>14933741.191572843</v>
      </c>
      <c r="S56">
        <f>IO2012cn!T16</f>
        <v>15856373.620036231</v>
      </c>
      <c r="T56">
        <f>IO2012cn!U16</f>
        <v>32621214.719388142</v>
      </c>
      <c r="U56">
        <f>IO2012cn!V16</f>
        <v>46381071.939265244</v>
      </c>
      <c r="V56">
        <f>IO2012cn!W16</f>
        <v>36708181.641316824</v>
      </c>
      <c r="W56">
        <f>IO2012cn!X16</f>
        <v>2270470.1560261687</v>
      </c>
      <c r="X56">
        <f>IO2012cn!Y16</f>
        <v>4559027.7235802878</v>
      </c>
      <c r="Y56">
        <f>IO2012cn!Z16</f>
        <v>1457103.8405654132</v>
      </c>
      <c r="Z56">
        <f>IO2012cn!AA16</f>
        <v>323873.76805916853</v>
      </c>
      <c r="AA56">
        <f>IO2012cn!AB16</f>
        <v>573992.78665180772</v>
      </c>
      <c r="AB56">
        <f>IO2012cn!AC16</f>
        <v>144334.59843547098</v>
      </c>
      <c r="AC56">
        <f>IO2012cn!AD16</f>
        <v>1159842.5324271172</v>
      </c>
      <c r="AD56">
        <f>IO2012cn!AE16</f>
        <v>60657770.679049805</v>
      </c>
      <c r="AE56">
        <f>IO2012cn!AF16</f>
        <v>1401608.9176961146</v>
      </c>
      <c r="AF56">
        <f>IO2012cn!AG16</f>
        <v>8192077.689333328</v>
      </c>
      <c r="AG56">
        <f>IO2012cn!AH16</f>
        <v>2131360.2620235798</v>
      </c>
      <c r="AH56">
        <f>IO2012cn!AI16</f>
        <v>1675328.749556843</v>
      </c>
      <c r="AI56">
        <f>IO2012cn!AJ16</f>
        <v>516472.7284761577</v>
      </c>
      <c r="AJ56">
        <f>IO2012cn!AK16</f>
        <v>562989.54276952078</v>
      </c>
      <c r="AK56">
        <f>IO2012cn!AL16</f>
        <v>6920388.2050054651</v>
      </c>
      <c r="AL56">
        <f>IO2012cn!AM16</f>
        <v>15349810.595649293</v>
      </c>
      <c r="AM56">
        <f>IO2012cn!AN16</f>
        <v>4331326.5958218351</v>
      </c>
      <c r="AN56">
        <f>IO2012cn!AO16</f>
        <v>10616746.17560029</v>
      </c>
      <c r="AO56">
        <f>IO2012cn!AP16</f>
        <v>4101937.6690499233</v>
      </c>
      <c r="AP56">
        <f>IO2012cn!AQ16</f>
        <v>73532953.864680186</v>
      </c>
      <c r="AQ56">
        <f>IO2012cn!AR16</f>
        <v>1336364.0497431776</v>
      </c>
      <c r="AR56">
        <f>IO2012cn!AS16</f>
        <v>2775736.84626554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f>IO2012cn!AU16</f>
        <v>10841058.489187384</v>
      </c>
      <c r="CO56">
        <f>IO2012cn!AV16</f>
        <v>48761881.582738332</v>
      </c>
      <c r="CP56">
        <f>IO2012cn!AW16</f>
        <v>0</v>
      </c>
      <c r="CQ56">
        <f>IO2012cn!AY16</f>
        <v>0</v>
      </c>
      <c r="CR56">
        <f>IO2012cn!AZ16</f>
        <v>2298943.2162298947</v>
      </c>
      <c r="CS56">
        <f>IO2012cn!BB16</f>
        <v>98856503.205364808</v>
      </c>
      <c r="CT56">
        <f t="shared" si="43"/>
        <v>1197459918.5090857</v>
      </c>
      <c r="CU56">
        <v>1333312845.1239998</v>
      </c>
      <c r="CV56" s="33">
        <f t="shared" si="44"/>
        <v>-135852926.61491418</v>
      </c>
      <c r="CW56" s="33">
        <f t="shared" si="45"/>
        <v>-11.345091765915621</v>
      </c>
    </row>
    <row r="57" spans="2:101" x14ac:dyDescent="0.2">
      <c r="B57" t="s">
        <v>352</v>
      </c>
      <c r="C57">
        <f>IO2012cn!D17</f>
        <v>289937.83272760926</v>
      </c>
      <c r="D57">
        <f>IO2012cn!E17</f>
        <v>980436.859200123</v>
      </c>
      <c r="E57">
        <f>IO2012cn!F17</f>
        <v>97287.466958630044</v>
      </c>
      <c r="F57">
        <f>IO2012cn!G17</f>
        <v>628452.82386224507</v>
      </c>
      <c r="G57">
        <f>IO2012cn!H17</f>
        <v>1632597.1260198597</v>
      </c>
      <c r="H57">
        <f>IO2012cn!I17</f>
        <v>3967006.0477841296</v>
      </c>
      <c r="I57">
        <f>IO2012cn!J17</f>
        <v>330256.21759293473</v>
      </c>
      <c r="J57">
        <f>IO2012cn!K17</f>
        <v>162586.05385736233</v>
      </c>
      <c r="K57">
        <f>IO2012cn!L17</f>
        <v>1260465.5560903067</v>
      </c>
      <c r="L57">
        <f>IO2012cn!M17</f>
        <v>829418.33834612835</v>
      </c>
      <c r="M57">
        <f>IO2012cn!N17</f>
        <v>2891877.9712097147</v>
      </c>
      <c r="N57">
        <f>IO2012cn!O17</f>
        <v>7451888.1710247602</v>
      </c>
      <c r="O57">
        <f>IO2012cn!P17</f>
        <v>92477446.839065298</v>
      </c>
      <c r="P57">
        <f>IO2012cn!Q17</f>
        <v>17705229.777396973</v>
      </c>
      <c r="Q57">
        <f>IO2012cn!R17</f>
        <v>3424973.0680612973</v>
      </c>
      <c r="R57">
        <f>IO2012cn!S17</f>
        <v>3415511.0169850681</v>
      </c>
      <c r="S57">
        <f>IO2012cn!T17</f>
        <v>1584854.9009641528</v>
      </c>
      <c r="T57">
        <f>IO2012cn!U17</f>
        <v>6975035.9213967808</v>
      </c>
      <c r="U57">
        <f>IO2012cn!V17</f>
        <v>13502686.806412153</v>
      </c>
      <c r="V57">
        <f>IO2012cn!W17</f>
        <v>7230912.9699041676</v>
      </c>
      <c r="W57">
        <f>IO2012cn!X17</f>
        <v>1635497.329142316</v>
      </c>
      <c r="X57">
        <f>IO2012cn!Y17</f>
        <v>411274.62034940836</v>
      </c>
      <c r="Y57">
        <f>IO2012cn!Z17</f>
        <v>127865.65400972558</v>
      </c>
      <c r="Z57">
        <f>IO2012cn!AA17</f>
        <v>50036.90239839381</v>
      </c>
      <c r="AA57">
        <f>IO2012cn!AB17</f>
        <v>358173.16658541723</v>
      </c>
      <c r="AB57">
        <f>IO2012cn!AC17</f>
        <v>9017.1432828079523</v>
      </c>
      <c r="AC57">
        <f>IO2012cn!AD17</f>
        <v>15149.013893552257</v>
      </c>
      <c r="AD57">
        <f>IO2012cn!AE17</f>
        <v>269633355.95359617</v>
      </c>
      <c r="AE57">
        <f>IO2012cn!AF17</f>
        <v>45360.485051681426</v>
      </c>
      <c r="AF57">
        <f>IO2012cn!AG17</f>
        <v>837133.88327153469</v>
      </c>
      <c r="AG57">
        <f>IO2012cn!AH17</f>
        <v>102923.7992267162</v>
      </c>
      <c r="AH57">
        <f>IO2012cn!AI17</f>
        <v>122524.35768314093</v>
      </c>
      <c r="AI57">
        <f>IO2012cn!AJ17</f>
        <v>50870.178086595392</v>
      </c>
      <c r="AJ57">
        <f>IO2012cn!AK17</f>
        <v>45718.957712025891</v>
      </c>
      <c r="AK57">
        <f>IO2012cn!AL17</f>
        <v>180496.90091466749</v>
      </c>
      <c r="AL57">
        <f>IO2012cn!AM17</f>
        <v>760060.63732000347</v>
      </c>
      <c r="AM57">
        <f>IO2012cn!AN17</f>
        <v>939167.76808189088</v>
      </c>
      <c r="AN57">
        <f>IO2012cn!AO17</f>
        <v>195428.96307777191</v>
      </c>
      <c r="AO57">
        <f>IO2012cn!AP17</f>
        <v>517123.54483201844</v>
      </c>
      <c r="AP57">
        <f>IO2012cn!AQ17</f>
        <v>188989.53166237377</v>
      </c>
      <c r="AQ57">
        <f>IO2012cn!AR17</f>
        <v>317418.92533751519</v>
      </c>
      <c r="AR57">
        <f>IO2012cn!AS17</f>
        <v>1224994.6382004477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f>IO2012cn!AU17</f>
        <v>1493455.3704127579</v>
      </c>
      <c r="CO57">
        <f>IO2012cn!AV17</f>
        <v>3567737.3962884457</v>
      </c>
      <c r="CP57">
        <f>IO2012cn!AW17</f>
        <v>0</v>
      </c>
      <c r="CQ57">
        <f>IO2012cn!AY17</f>
        <v>0</v>
      </c>
      <c r="CR57">
        <f>IO2012cn!AZ17</f>
        <v>-681010.32412904035</v>
      </c>
      <c r="CS57">
        <f>IO2012cn!BB17</f>
        <v>26733885.158071809</v>
      </c>
      <c r="CT57">
        <f t="shared" si="43"/>
        <v>330838299.31777769</v>
      </c>
      <c r="CU57">
        <v>473072514.23074073</v>
      </c>
      <c r="CV57" s="33">
        <f t="shared" si="44"/>
        <v>-142234214.91296303</v>
      </c>
      <c r="CW57" s="33">
        <f t="shared" si="45"/>
        <v>-42.992064463595803</v>
      </c>
    </row>
    <row r="58" spans="2:101" x14ac:dyDescent="0.2">
      <c r="B58" t="s">
        <v>354</v>
      </c>
      <c r="C58">
        <f>IO2012cn!D18</f>
        <v>21668.860095575124</v>
      </c>
      <c r="D58">
        <f>IO2012cn!E18</f>
        <v>9828925.5897304472</v>
      </c>
      <c r="E58">
        <f>IO2012cn!F18</f>
        <v>4689283.8228917774</v>
      </c>
      <c r="F58">
        <f>IO2012cn!G18</f>
        <v>2006043.367612794</v>
      </c>
      <c r="G58">
        <f>IO2012cn!H18</f>
        <v>1205966.5012088027</v>
      </c>
      <c r="H58">
        <f>IO2012cn!I18</f>
        <v>168617.85814550956</v>
      </c>
      <c r="I58">
        <f>IO2012cn!J18</f>
        <v>150660.54150660199</v>
      </c>
      <c r="J58">
        <f>IO2012cn!K18</f>
        <v>150173.2909161156</v>
      </c>
      <c r="K58">
        <f>IO2012cn!L18</f>
        <v>2127903.161248873</v>
      </c>
      <c r="L58">
        <f>IO2012cn!M18</f>
        <v>19294523.197798882</v>
      </c>
      <c r="M58">
        <f>IO2012cn!N18</f>
        <v>74390.881902375608</v>
      </c>
      <c r="N58">
        <f>IO2012cn!O18</f>
        <v>8896544.8822953701</v>
      </c>
      <c r="O58">
        <f>IO2012cn!P18</f>
        <v>11151376.610999899</v>
      </c>
      <c r="P58">
        <f>IO2012cn!Q18</f>
        <v>389378504.94668871</v>
      </c>
      <c r="Q58">
        <f>IO2012cn!R18</f>
        <v>111472264.64677307</v>
      </c>
      <c r="R58">
        <f>IO2012cn!S18</f>
        <v>78955247.852120817</v>
      </c>
      <c r="S58">
        <f>IO2012cn!T18</f>
        <v>51804278.919918351</v>
      </c>
      <c r="T58">
        <f>IO2012cn!U18</f>
        <v>78315670.645247579</v>
      </c>
      <c r="U58">
        <f>IO2012cn!V18</f>
        <v>130103072.52695388</v>
      </c>
      <c r="V58">
        <f>IO2012cn!W18</f>
        <v>20859403.791126613</v>
      </c>
      <c r="W58">
        <f>IO2012cn!X18</f>
        <v>3540816.3332009027</v>
      </c>
      <c r="X58">
        <f>IO2012cn!Y18</f>
        <v>1972139.8018291511</v>
      </c>
      <c r="Y58">
        <f>IO2012cn!Z18</f>
        <v>982799.05459748639</v>
      </c>
      <c r="Z58">
        <f>IO2012cn!AA18</f>
        <v>1421844.0261657608</v>
      </c>
      <c r="AA58">
        <f>IO2012cn!AB18</f>
        <v>234721.45380539255</v>
      </c>
      <c r="AB58">
        <f>IO2012cn!AC18</f>
        <v>63315.522105311487</v>
      </c>
      <c r="AC58">
        <f>IO2012cn!AD18</f>
        <v>26575.558199807536</v>
      </c>
      <c r="AD58">
        <f>IO2012cn!AE18</f>
        <v>219216731.42590791</v>
      </c>
      <c r="AE58">
        <f>IO2012cn!AF18</f>
        <v>45752.20717969448</v>
      </c>
      <c r="AF58">
        <f>IO2012cn!AG18</f>
        <v>1858463.9422210935</v>
      </c>
      <c r="AG58">
        <f>IO2012cn!AH18</f>
        <v>1411.1799393636684</v>
      </c>
      <c r="AH58">
        <f>IO2012cn!AI18</f>
        <v>119.67448856002622</v>
      </c>
      <c r="AI58">
        <f>IO2012cn!AJ18</f>
        <v>0</v>
      </c>
      <c r="AJ58">
        <f>IO2012cn!AK18</f>
        <v>1629.7214532512126</v>
      </c>
      <c r="AK58">
        <f>IO2012cn!AL18</f>
        <v>856.31679367866809</v>
      </c>
      <c r="AL58">
        <f>IO2012cn!AM18</f>
        <v>552740.62538355484</v>
      </c>
      <c r="AM58">
        <f>IO2012cn!AN18</f>
        <v>99060.416905381819</v>
      </c>
      <c r="AN58">
        <f>IO2012cn!AO18</f>
        <v>329297.08590718696</v>
      </c>
      <c r="AO58">
        <f>IO2012cn!AP18</f>
        <v>30446.607129902266</v>
      </c>
      <c r="AP58">
        <f>IO2012cn!AQ18</f>
        <v>9.0111729058887935</v>
      </c>
      <c r="AQ58">
        <f>IO2012cn!AR18</f>
        <v>14696.050094111355</v>
      </c>
      <c r="AR58">
        <f>IO2012cn!AS18</f>
        <v>33.535157516717327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f>IO2012cn!AU18</f>
        <v>0</v>
      </c>
      <c r="CO58">
        <f>IO2012cn!AV18</f>
        <v>0</v>
      </c>
      <c r="CP58">
        <f>IO2012cn!AW18</f>
        <v>0</v>
      </c>
      <c r="CQ58">
        <f>IO2012cn!AY18</f>
        <v>0</v>
      </c>
      <c r="CR58">
        <f>IO2012cn!AZ18</f>
        <v>1839245.4376021891</v>
      </c>
      <c r="CS58">
        <f>IO2012cn!BB18</f>
        <v>44572691.626663536</v>
      </c>
      <c r="CT58">
        <f t="shared" si="43"/>
        <v>473352540.62853587</v>
      </c>
      <c r="CU58">
        <v>1190661439.5884087</v>
      </c>
      <c r="CV58" s="33">
        <f t="shared" si="44"/>
        <v>-717308898.95987284</v>
      </c>
      <c r="CW58" s="33">
        <f t="shared" si="45"/>
        <v>-151.53798435462124</v>
      </c>
    </row>
    <row r="59" spans="2:101" x14ac:dyDescent="0.2">
      <c r="B59" t="s">
        <v>356</v>
      </c>
      <c r="C59">
        <f>IO2012cn!D19</f>
        <v>407956.50950282475</v>
      </c>
      <c r="D59">
        <f>IO2012cn!E19</f>
        <v>4496662.0448134048</v>
      </c>
      <c r="E59">
        <f>IO2012cn!F19</f>
        <v>626904.71375233296</v>
      </c>
      <c r="F59">
        <f>IO2012cn!G19</f>
        <v>2839535.9885079619</v>
      </c>
      <c r="G59">
        <f>IO2012cn!H19</f>
        <v>1760132.8258103761</v>
      </c>
      <c r="H59">
        <f>IO2012cn!I19</f>
        <v>2602550.834461119</v>
      </c>
      <c r="I59">
        <f>IO2012cn!J19</f>
        <v>208375.20431963244</v>
      </c>
      <c r="J59">
        <f>IO2012cn!K19</f>
        <v>590854.59999184066</v>
      </c>
      <c r="K59">
        <f>IO2012cn!L19</f>
        <v>6565349.3022888042</v>
      </c>
      <c r="L59">
        <f>IO2012cn!M19</f>
        <v>2119091.719140267</v>
      </c>
      <c r="M59">
        <f>IO2012cn!N19</f>
        <v>220082.03690680009</v>
      </c>
      <c r="N59">
        <f>IO2012cn!O19</f>
        <v>7556854.4144666269</v>
      </c>
      <c r="O59">
        <f>IO2012cn!P19</f>
        <v>12539873.985818971</v>
      </c>
      <c r="P59">
        <f>IO2012cn!Q19</f>
        <v>6514937.7012888938</v>
      </c>
      <c r="Q59">
        <f>IO2012cn!R19</f>
        <v>42757937.104030468</v>
      </c>
      <c r="R59">
        <f>IO2012cn!S19</f>
        <v>18033212.882644631</v>
      </c>
      <c r="S59">
        <f>IO2012cn!T19</f>
        <v>13351794.52526021</v>
      </c>
      <c r="T59">
        <f>IO2012cn!U19</f>
        <v>13146180.962940862</v>
      </c>
      <c r="U59">
        <f>IO2012cn!V19</f>
        <v>19693985.916138474</v>
      </c>
      <c r="V59">
        <f>IO2012cn!W19</f>
        <v>9317660.8927159607</v>
      </c>
      <c r="W59">
        <f>IO2012cn!X19</f>
        <v>1913730.5321411607</v>
      </c>
      <c r="X59">
        <f>IO2012cn!Y19</f>
        <v>659177.44327658555</v>
      </c>
      <c r="Y59">
        <f>IO2012cn!Z19</f>
        <v>105592.19347871753</v>
      </c>
      <c r="Z59">
        <f>IO2012cn!AA19</f>
        <v>742449.4472935783</v>
      </c>
      <c r="AA59">
        <f>IO2012cn!AB19</f>
        <v>147917.00870820435</v>
      </c>
      <c r="AB59">
        <f>IO2012cn!AC19</f>
        <v>21681.343958623933</v>
      </c>
      <c r="AC59">
        <f>IO2012cn!AD19</f>
        <v>403344.6711404018</v>
      </c>
      <c r="AD59">
        <f>IO2012cn!AE19</f>
        <v>57754955.130043142</v>
      </c>
      <c r="AE59">
        <f>IO2012cn!AF19</f>
        <v>161271.58304672688</v>
      </c>
      <c r="AF59">
        <f>IO2012cn!AG19</f>
        <v>2512706.4738542382</v>
      </c>
      <c r="AG59">
        <f>IO2012cn!AH19</f>
        <v>183981.59545437992</v>
      </c>
      <c r="AH59">
        <f>IO2012cn!AI19</f>
        <v>43920.497415543796</v>
      </c>
      <c r="AI59">
        <f>IO2012cn!AJ19</f>
        <v>79606.258254715605</v>
      </c>
      <c r="AJ59">
        <f>IO2012cn!AK19</f>
        <v>652556.60056736285</v>
      </c>
      <c r="AK59">
        <f>IO2012cn!AL19</f>
        <v>9917931.0629723109</v>
      </c>
      <c r="AL59">
        <f>IO2012cn!AM19</f>
        <v>10053593.824064616</v>
      </c>
      <c r="AM59">
        <f>IO2012cn!AN19</f>
        <v>323965.96498269716</v>
      </c>
      <c r="AN59">
        <f>IO2012cn!AO19</f>
        <v>1402253.181824493</v>
      </c>
      <c r="AO59">
        <f>IO2012cn!AP19</f>
        <v>441992.86610664881</v>
      </c>
      <c r="AP59">
        <f>IO2012cn!AQ19</f>
        <v>56224.714959685152</v>
      </c>
      <c r="AQ59">
        <f>IO2012cn!AR19</f>
        <v>62816.18992181807</v>
      </c>
      <c r="AR59">
        <f>IO2012cn!AS19</f>
        <v>718477.40130472893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f>IO2012cn!AU19</f>
        <v>876818.78669999284</v>
      </c>
      <c r="CO59">
        <f>IO2012cn!AV19</f>
        <v>4031789.9906398961</v>
      </c>
      <c r="CP59">
        <f>IO2012cn!AW19</f>
        <v>0</v>
      </c>
      <c r="CQ59">
        <f>IO2012cn!AY19</f>
        <v>28568213.060352948</v>
      </c>
      <c r="CR59">
        <f>IO2012cn!AZ19</f>
        <v>769834.5121020237</v>
      </c>
      <c r="CS59">
        <f>IO2012cn!BB19</f>
        <v>42881562.818411991</v>
      </c>
      <c r="CT59">
        <f t="shared" si="43"/>
        <v>347829979.84837347</v>
      </c>
      <c r="CU59">
        <v>330386396.73090667</v>
      </c>
      <c r="CV59" s="33">
        <f t="shared" si="44"/>
        <v>17443583.117466807</v>
      </c>
      <c r="CW59" s="33">
        <f t="shared" si="45"/>
        <v>5.0149740183611655</v>
      </c>
    </row>
    <row r="60" spans="2:101" x14ac:dyDescent="0.2">
      <c r="B60" t="s">
        <v>358</v>
      </c>
      <c r="C60">
        <f>IO2012cn!D20</f>
        <v>98983.570422008692</v>
      </c>
      <c r="D60">
        <f>IO2012cn!E20</f>
        <v>4327141.5012977924</v>
      </c>
      <c r="E60">
        <f>IO2012cn!F20</f>
        <v>1461245.3793238201</v>
      </c>
      <c r="F60">
        <f>IO2012cn!G20</f>
        <v>3099223.3595319511</v>
      </c>
      <c r="G60">
        <f>IO2012cn!H20</f>
        <v>1387672.2906468618</v>
      </c>
      <c r="H60">
        <f>IO2012cn!I20</f>
        <v>1306746.2431926767</v>
      </c>
      <c r="I60">
        <f>IO2012cn!J20</f>
        <v>861106.80408582231</v>
      </c>
      <c r="J60">
        <f>IO2012cn!K20</f>
        <v>490493.72741363209</v>
      </c>
      <c r="K60">
        <f>IO2012cn!L20</f>
        <v>1532818.9827013738</v>
      </c>
      <c r="L60">
        <f>IO2012cn!M20</f>
        <v>897949.38746813661</v>
      </c>
      <c r="M60">
        <f>IO2012cn!N20</f>
        <v>2547661.4771146495</v>
      </c>
      <c r="N60">
        <f>IO2012cn!O20</f>
        <v>7212624.8504520189</v>
      </c>
      <c r="O60">
        <f>IO2012cn!P20</f>
        <v>10064650.98346263</v>
      </c>
      <c r="P60">
        <f>IO2012cn!Q20</f>
        <v>20044055.627293363</v>
      </c>
      <c r="Q60">
        <f>IO2012cn!R20</f>
        <v>9034919.0837251022</v>
      </c>
      <c r="R60">
        <f>IO2012cn!S20</f>
        <v>86858152.398485869</v>
      </c>
      <c r="S60">
        <f>IO2012cn!T20</f>
        <v>33191224.039183252</v>
      </c>
      <c r="T60">
        <f>IO2012cn!U20</f>
        <v>34861049.117030747</v>
      </c>
      <c r="U60">
        <f>IO2012cn!V20</f>
        <v>19296947.448221054</v>
      </c>
      <c r="V60">
        <f>IO2012cn!W20</f>
        <v>3178482.9436805774</v>
      </c>
      <c r="W60">
        <f>IO2012cn!X20</f>
        <v>1601633.8737680619</v>
      </c>
      <c r="X60">
        <f>IO2012cn!Y20</f>
        <v>559094.72369112982</v>
      </c>
      <c r="Y60">
        <f>IO2012cn!Z20</f>
        <v>107426.14390799883</v>
      </c>
      <c r="Z60">
        <f>IO2012cn!AA20</f>
        <v>549185.21437894914</v>
      </c>
      <c r="AA60">
        <f>IO2012cn!AB20</f>
        <v>1629526.9212845461</v>
      </c>
      <c r="AB60">
        <f>IO2012cn!AC20</f>
        <v>58754.117068802181</v>
      </c>
      <c r="AC60">
        <f>IO2012cn!AD20</f>
        <v>91690.192602632305</v>
      </c>
      <c r="AD60">
        <f>IO2012cn!AE20</f>
        <v>7070388.6382391853</v>
      </c>
      <c r="AE60">
        <f>IO2012cn!AF20</f>
        <v>177431.49375478178</v>
      </c>
      <c r="AF60">
        <f>IO2012cn!AG20</f>
        <v>7594537.6337755881</v>
      </c>
      <c r="AG60">
        <f>IO2012cn!AH20</f>
        <v>86935.402727613575</v>
      </c>
      <c r="AH60">
        <f>IO2012cn!AI20</f>
        <v>50050.755890788423</v>
      </c>
      <c r="AI60">
        <f>IO2012cn!AJ20</f>
        <v>525219.53260554106</v>
      </c>
      <c r="AJ60">
        <f>IO2012cn!AK20</f>
        <v>119195.85723757416</v>
      </c>
      <c r="AK60">
        <f>IO2012cn!AL20</f>
        <v>224253.39809635366</v>
      </c>
      <c r="AL60">
        <f>IO2012cn!AM20</f>
        <v>394830.69319939247</v>
      </c>
      <c r="AM60">
        <f>IO2012cn!AN20</f>
        <v>205932.89438429422</v>
      </c>
      <c r="AN60">
        <f>IO2012cn!AO20</f>
        <v>199264.02117150833</v>
      </c>
      <c r="AO60">
        <f>IO2012cn!AP20</f>
        <v>224951.16652883418</v>
      </c>
      <c r="AP60">
        <f>IO2012cn!AQ20</f>
        <v>24484.265200248323</v>
      </c>
      <c r="AQ60">
        <f>IO2012cn!AR20</f>
        <v>30339.410767769412</v>
      </c>
      <c r="AR60">
        <f>IO2012cn!AS20</f>
        <v>141348.61242643581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f>IO2012cn!AU20</f>
        <v>487112.74987743946</v>
      </c>
      <c r="CO60">
        <f>IO2012cn!AV20</f>
        <v>1156816.3733685254</v>
      </c>
      <c r="CP60">
        <f>IO2012cn!AW20</f>
        <v>0</v>
      </c>
      <c r="CQ60">
        <f>IO2012cn!AY20</f>
        <v>138884619.60589162</v>
      </c>
      <c r="CR60">
        <f>IO2012cn!AZ20</f>
        <v>-1168877.7930602541</v>
      </c>
      <c r="CS60">
        <f>IO2012cn!BB20</f>
        <v>70573245.515017182</v>
      </c>
      <c r="CT60">
        <f t="shared" si="43"/>
        <v>704384130.88963568</v>
      </c>
      <c r="CU60">
        <v>473284160.16150516</v>
      </c>
      <c r="CV60" s="33">
        <f t="shared" si="44"/>
        <v>231099970.72813052</v>
      </c>
      <c r="CW60" s="33">
        <f t="shared" si="45"/>
        <v>32.808798579299584</v>
      </c>
    </row>
    <row r="61" spans="2:101" x14ac:dyDescent="0.2">
      <c r="B61" t="s">
        <v>360</v>
      </c>
      <c r="C61">
        <f>IO2012cn!D21</f>
        <v>5840699.6089281961</v>
      </c>
      <c r="D61">
        <f>IO2012cn!E21</f>
        <v>4426571.1652730592</v>
      </c>
      <c r="E61">
        <f>IO2012cn!F21</f>
        <v>3582471.7707719663</v>
      </c>
      <c r="F61">
        <f>IO2012cn!G21</f>
        <v>3492982.8493701899</v>
      </c>
      <c r="G61">
        <f>IO2012cn!H21</f>
        <v>3230928.4226128021</v>
      </c>
      <c r="H61">
        <f>IO2012cn!I21</f>
        <v>1171858.4464705554</v>
      </c>
      <c r="I61">
        <f>IO2012cn!J21</f>
        <v>1403993.2795684549</v>
      </c>
      <c r="J61">
        <f>IO2012cn!K21</f>
        <v>1495271.0921140173</v>
      </c>
      <c r="K61">
        <f>IO2012cn!L21</f>
        <v>785179.47068413498</v>
      </c>
      <c r="L61">
        <f>IO2012cn!M21</f>
        <v>1669521.6530834811</v>
      </c>
      <c r="M61">
        <f>IO2012cn!N21</f>
        <v>964490.14719437598</v>
      </c>
      <c r="N61">
        <f>IO2012cn!O21</f>
        <v>3779773.2532207035</v>
      </c>
      <c r="O61">
        <f>IO2012cn!P21</f>
        <v>3639863.0520516876</v>
      </c>
      <c r="P61">
        <f>IO2012cn!Q21</f>
        <v>3260936.9879854848</v>
      </c>
      <c r="Q61">
        <f>IO2012cn!R21</f>
        <v>3888587.546816783</v>
      </c>
      <c r="R61">
        <f>IO2012cn!S21</f>
        <v>2413679.9110202482</v>
      </c>
      <c r="S61">
        <f>IO2012cn!T21</f>
        <v>39574149.498557895</v>
      </c>
      <c r="T61">
        <f>IO2012cn!U21</f>
        <v>1466054.1681837165</v>
      </c>
      <c r="U61">
        <f>IO2012cn!V21</f>
        <v>2169196.5921093426</v>
      </c>
      <c r="V61">
        <f>IO2012cn!W21</f>
        <v>2822994.1130751288</v>
      </c>
      <c r="W61">
        <f>IO2012cn!X21</f>
        <v>980568.71138604556</v>
      </c>
      <c r="X61">
        <f>IO2012cn!Y21</f>
        <v>103755.80115319081</v>
      </c>
      <c r="Y61">
        <f>IO2012cn!Z21</f>
        <v>86711.344028339023</v>
      </c>
      <c r="Z61">
        <f>IO2012cn!AA21</f>
        <v>168648.6775981473</v>
      </c>
      <c r="AA61">
        <f>IO2012cn!AB21</f>
        <v>226114.7136481989</v>
      </c>
      <c r="AB61">
        <f>IO2012cn!AC21</f>
        <v>34552.07239566707</v>
      </c>
      <c r="AC61">
        <f>IO2012cn!AD21</f>
        <v>35099.91865860371</v>
      </c>
      <c r="AD61">
        <f>IO2012cn!AE21</f>
        <v>6629710.4752913592</v>
      </c>
      <c r="AE61">
        <f>IO2012cn!AF21</f>
        <v>7529.7293473048976</v>
      </c>
      <c r="AF61">
        <f>IO2012cn!AG21</f>
        <v>1741526.1778485223</v>
      </c>
      <c r="AG61">
        <f>IO2012cn!AH21</f>
        <v>42139.373097099247</v>
      </c>
      <c r="AH61">
        <f>IO2012cn!AI21</f>
        <v>15106.173112628447</v>
      </c>
      <c r="AI61">
        <f>IO2012cn!AJ21</f>
        <v>857571.70003995555</v>
      </c>
      <c r="AJ61">
        <f>IO2012cn!AK21</f>
        <v>166807.52291624973</v>
      </c>
      <c r="AK61">
        <f>IO2012cn!AL21</f>
        <v>1428.0244912188921</v>
      </c>
      <c r="AL61">
        <f>IO2012cn!AM21</f>
        <v>44162.18672497799</v>
      </c>
      <c r="AM61">
        <f>IO2012cn!AN21</f>
        <v>49792.317582609357</v>
      </c>
      <c r="AN61">
        <f>IO2012cn!AO21</f>
        <v>100451.01036663874</v>
      </c>
      <c r="AO61">
        <f>IO2012cn!AP21</f>
        <v>6725.2087745793187</v>
      </c>
      <c r="AP61">
        <f>IO2012cn!AQ21</f>
        <v>7265388.5697348006</v>
      </c>
      <c r="AQ61">
        <f>IO2012cn!AR21</f>
        <v>5834.779334492122</v>
      </c>
      <c r="AR61">
        <f>IO2012cn!AS21</f>
        <v>16401.947539114197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f>IO2012cn!AU21</f>
        <v>129258.74603507375</v>
      </c>
      <c r="CO61">
        <f>IO2012cn!AV21</f>
        <v>1193796.2928301734</v>
      </c>
      <c r="CP61">
        <f>IO2012cn!AW21</f>
        <v>0</v>
      </c>
      <c r="CQ61">
        <f>IO2012cn!AY21</f>
        <v>200061154.54687411</v>
      </c>
      <c r="CR61">
        <f>IO2012cn!AZ21</f>
        <v>877979.3251069641</v>
      </c>
      <c r="CS61">
        <f>IO2012cn!BB21</f>
        <v>35902561.47336524</v>
      </c>
      <c r="CT61">
        <f t="shared" si="43"/>
        <v>539519040.46086764</v>
      </c>
      <c r="CU61">
        <v>350113804.04420221</v>
      </c>
      <c r="CV61" s="33">
        <f t="shared" si="44"/>
        <v>189405236.41666543</v>
      </c>
      <c r="CW61" s="33">
        <f t="shared" si="45"/>
        <v>35.106311772587631</v>
      </c>
    </row>
    <row r="62" spans="2:101" x14ac:dyDescent="0.2">
      <c r="B62" t="s">
        <v>362</v>
      </c>
      <c r="C62">
        <f>IO2012cn!D22</f>
        <v>1114632.3173656431</v>
      </c>
      <c r="D62">
        <f>IO2012cn!E22</f>
        <v>165719.20685945993</v>
      </c>
      <c r="E62">
        <f>IO2012cn!F22</f>
        <v>105168.61054444393</v>
      </c>
      <c r="F62">
        <f>IO2012cn!G22</f>
        <v>474964.99245116074</v>
      </c>
      <c r="G62">
        <f>IO2012cn!H22</f>
        <v>552988.90459318191</v>
      </c>
      <c r="H62">
        <f>IO2012cn!I22</f>
        <v>101231.07151747457</v>
      </c>
      <c r="I62">
        <f>IO2012cn!J22</f>
        <v>14518.334403439303</v>
      </c>
      <c r="J62">
        <f>IO2012cn!K22</f>
        <v>32473.561495823982</v>
      </c>
      <c r="K62">
        <f>IO2012cn!L22</f>
        <v>16905.421208812098</v>
      </c>
      <c r="L62">
        <f>IO2012cn!M22</f>
        <v>64279.485011642559</v>
      </c>
      <c r="M62">
        <f>IO2012cn!N22</f>
        <v>119291.10012130119</v>
      </c>
      <c r="N62">
        <f>IO2012cn!O22</f>
        <v>195587.17973251845</v>
      </c>
      <c r="O62">
        <f>IO2012cn!P22</f>
        <v>2018486.6086415807</v>
      </c>
      <c r="P62">
        <f>IO2012cn!Q22</f>
        <v>341849.17558986822</v>
      </c>
      <c r="Q62">
        <f>IO2012cn!R22</f>
        <v>425031.84225136973</v>
      </c>
      <c r="R62">
        <f>IO2012cn!S22</f>
        <v>4954625.0680967765</v>
      </c>
      <c r="S62">
        <f>IO2012cn!T22</f>
        <v>8373672.5383756505</v>
      </c>
      <c r="T62">
        <f>IO2012cn!U22</f>
        <v>203335981.45927319</v>
      </c>
      <c r="U62">
        <f>IO2012cn!V22</f>
        <v>139015.05393154704</v>
      </c>
      <c r="V62">
        <f>IO2012cn!W22</f>
        <v>308100.97579978366</v>
      </c>
      <c r="W62">
        <f>IO2012cn!X22</f>
        <v>104778.86150564789</v>
      </c>
      <c r="X62">
        <f>IO2012cn!Y22</f>
        <v>22332.032534290836</v>
      </c>
      <c r="Y62">
        <f>IO2012cn!Z22</f>
        <v>41109.622135144033</v>
      </c>
      <c r="Z62">
        <f>IO2012cn!AA22</f>
        <v>970013.23523997189</v>
      </c>
      <c r="AA62">
        <f>IO2012cn!AB22</f>
        <v>29412.579413291267</v>
      </c>
      <c r="AB62">
        <f>IO2012cn!AC22</f>
        <v>5318.5999134419799</v>
      </c>
      <c r="AC62">
        <f>IO2012cn!AD22</f>
        <v>3331.6347328251618</v>
      </c>
      <c r="AD62">
        <f>IO2012cn!AE22</f>
        <v>1234589.5778857572</v>
      </c>
      <c r="AE62">
        <f>IO2012cn!AF22</f>
        <v>1745683.9206277553</v>
      </c>
      <c r="AF62">
        <f>IO2012cn!AG22</f>
        <v>43130147.280603535</v>
      </c>
      <c r="AG62">
        <f>IO2012cn!AH22</f>
        <v>287210.34229874739</v>
      </c>
      <c r="AH62">
        <f>IO2012cn!AI22</f>
        <v>1357304.909976121</v>
      </c>
      <c r="AI62">
        <f>IO2012cn!AJ22</f>
        <v>621294.20004783745</v>
      </c>
      <c r="AJ62">
        <f>IO2012cn!AK22</f>
        <v>58346.408845916681</v>
      </c>
      <c r="AK62">
        <f>IO2012cn!AL22</f>
        <v>15067280.263933403</v>
      </c>
      <c r="AL62">
        <f>IO2012cn!AM22</f>
        <v>2449076.8080656449</v>
      </c>
      <c r="AM62">
        <f>IO2012cn!AN22</f>
        <v>1650992.4453108504</v>
      </c>
      <c r="AN62">
        <f>IO2012cn!AO22</f>
        <v>7292766.0956875784</v>
      </c>
      <c r="AO62">
        <f>IO2012cn!AP22</f>
        <v>2121.1976571812111</v>
      </c>
      <c r="AP62">
        <f>IO2012cn!AQ22</f>
        <v>254553.21203009458</v>
      </c>
      <c r="AQ62">
        <f>IO2012cn!AR22</f>
        <v>163433.8380465318</v>
      </c>
      <c r="AR62">
        <f>IO2012cn!AS22</f>
        <v>5153345.2460784763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f>IO2012cn!AU22</f>
        <v>8773873.4694947675</v>
      </c>
      <c r="CO62">
        <f>IO2012cn!AV22</f>
        <v>61057876.566318199</v>
      </c>
      <c r="CP62">
        <f>IO2012cn!AW22</f>
        <v>0</v>
      </c>
      <c r="CQ62">
        <f>IO2012cn!AY22</f>
        <v>269958672.7581476</v>
      </c>
      <c r="CR62">
        <f>IO2012cn!AZ22</f>
        <v>1663946.4383086266</v>
      </c>
      <c r="CS62">
        <f>IO2012cn!BB22</f>
        <v>58430796.437531762</v>
      </c>
      <c r="CT62">
        <f t="shared" si="43"/>
        <v>887626682.67840338</v>
      </c>
      <c r="CU62">
        <v>706768505.54558229</v>
      </c>
      <c r="CV62" s="33">
        <f t="shared" si="44"/>
        <v>180858177.13282108</v>
      </c>
      <c r="CW62" s="33">
        <f t="shared" si="45"/>
        <v>20.375477738803841</v>
      </c>
    </row>
    <row r="63" spans="2:101" x14ac:dyDescent="0.2">
      <c r="B63" t="s">
        <v>364</v>
      </c>
      <c r="C63">
        <f>IO2012cn!D23</f>
        <v>125342.37181158726</v>
      </c>
      <c r="D63">
        <f>IO2012cn!E23</f>
        <v>1181568.0596158833</v>
      </c>
      <c r="E63">
        <f>IO2012cn!F23</f>
        <v>424830.73495799373</v>
      </c>
      <c r="F63">
        <f>IO2012cn!G23</f>
        <v>800009.78929380514</v>
      </c>
      <c r="G63">
        <f>IO2012cn!H23</f>
        <v>645193.58933307335</v>
      </c>
      <c r="H63">
        <f>IO2012cn!I23</f>
        <v>401523.15357268514</v>
      </c>
      <c r="I63">
        <f>IO2012cn!J23</f>
        <v>189116.76476640301</v>
      </c>
      <c r="J63">
        <f>IO2012cn!K23</f>
        <v>202065.64207662339</v>
      </c>
      <c r="K63">
        <f>IO2012cn!L23</f>
        <v>210623.75109281909</v>
      </c>
      <c r="L63">
        <f>IO2012cn!M23</f>
        <v>636951.35223228578</v>
      </c>
      <c r="M63">
        <f>IO2012cn!N23</f>
        <v>516553.06670613034</v>
      </c>
      <c r="N63">
        <f>IO2012cn!O23</f>
        <v>1921214.8847529232</v>
      </c>
      <c r="O63">
        <f>IO2012cn!P23</f>
        <v>1040333.753986751</v>
      </c>
      <c r="P63">
        <f>IO2012cn!Q23</f>
        <v>1243912.8778860008</v>
      </c>
      <c r="Q63">
        <f>IO2012cn!R23</f>
        <v>1343095.5719439995</v>
      </c>
      <c r="R63">
        <f>IO2012cn!S23</f>
        <v>25516936.887929231</v>
      </c>
      <c r="S63">
        <f>IO2012cn!T23</f>
        <v>13115120.39422093</v>
      </c>
      <c r="T63">
        <f>IO2012cn!U23</f>
        <v>20269310.446386982</v>
      </c>
      <c r="U63">
        <f>IO2012cn!V23</f>
        <v>79448034.490549162</v>
      </c>
      <c r="V63">
        <f>IO2012cn!W23</f>
        <v>29756699.15371469</v>
      </c>
      <c r="W63">
        <f>IO2012cn!X23</f>
        <v>3077871.2942206194</v>
      </c>
      <c r="X63">
        <f>IO2012cn!Y23</f>
        <v>404733.80072259466</v>
      </c>
      <c r="Y63">
        <f>IO2012cn!Z23</f>
        <v>952698.01474634872</v>
      </c>
      <c r="Z63">
        <f>IO2012cn!AA23</f>
        <v>854201.66830656771</v>
      </c>
      <c r="AA63">
        <f>IO2012cn!AB23</f>
        <v>22246136.023473434</v>
      </c>
      <c r="AB63">
        <f>IO2012cn!AC23</f>
        <v>21975.131412838469</v>
      </c>
      <c r="AC63">
        <f>IO2012cn!AD23</f>
        <v>17864.095251493476</v>
      </c>
      <c r="AD63">
        <f>IO2012cn!AE23</f>
        <v>51562176.466073975</v>
      </c>
      <c r="AE63">
        <f>IO2012cn!AF23</f>
        <v>6820597.3748600241</v>
      </c>
      <c r="AF63">
        <f>IO2012cn!AG23</f>
        <v>805767.33996246883</v>
      </c>
      <c r="AG63">
        <f>IO2012cn!AH23</f>
        <v>81875.407523254471</v>
      </c>
      <c r="AH63">
        <f>IO2012cn!AI23</f>
        <v>14299990.462233419</v>
      </c>
      <c r="AI63">
        <f>IO2012cn!AJ23</f>
        <v>96434.913259441877</v>
      </c>
      <c r="AJ63">
        <f>IO2012cn!AK23</f>
        <v>458339.21097131842</v>
      </c>
      <c r="AK63">
        <f>IO2012cn!AL23</f>
        <v>15942560.315954154</v>
      </c>
      <c r="AL63">
        <f>IO2012cn!AM23</f>
        <v>7870554.7939567287</v>
      </c>
      <c r="AM63">
        <f>IO2012cn!AN23</f>
        <v>1110627.6140080825</v>
      </c>
      <c r="AN63">
        <f>IO2012cn!AO23</f>
        <v>2830923.77673312</v>
      </c>
      <c r="AO63">
        <f>IO2012cn!AP23</f>
        <v>8630.2557186649356</v>
      </c>
      <c r="AP63">
        <f>IO2012cn!AQ23</f>
        <v>555554.31439579558</v>
      </c>
      <c r="AQ63">
        <f>IO2012cn!AR23</f>
        <v>232604.98909205862</v>
      </c>
      <c r="AR63">
        <f>IO2012cn!AS23</f>
        <v>922798.01652805042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f>IO2012cn!AU23</f>
        <v>8478834.8307061363</v>
      </c>
      <c r="CO63">
        <f>IO2012cn!AV23</f>
        <v>26264134.908807382</v>
      </c>
      <c r="CP63">
        <f>IO2012cn!AW23</f>
        <v>0</v>
      </c>
      <c r="CQ63">
        <f>IO2012cn!AY23</f>
        <v>83336414.86431998</v>
      </c>
      <c r="CR63">
        <f>IO2012cn!AZ23</f>
        <v>4013879.3024362344</v>
      </c>
      <c r="CS63">
        <f>IO2012cn!BB23</f>
        <v>107262424.53836353</v>
      </c>
      <c r="CT63">
        <f t="shared" si="43"/>
        <v>83757546.903688416</v>
      </c>
      <c r="CU63">
        <v>539928163.41910565</v>
      </c>
      <c r="CV63" s="33">
        <f t="shared" si="44"/>
        <v>-456170616.51541722</v>
      </c>
      <c r="CW63" s="33">
        <f t="shared" si="45"/>
        <v>-544.63225509691824</v>
      </c>
    </row>
    <row r="64" spans="2:101" x14ac:dyDescent="0.2">
      <c r="B64" t="s">
        <v>366</v>
      </c>
      <c r="C64">
        <f>IO2012cn!D24</f>
        <v>28501.17381447618</v>
      </c>
      <c r="D64">
        <f>IO2012cn!E24</f>
        <v>824045.41939703748</v>
      </c>
      <c r="E64">
        <f>IO2012cn!F24</f>
        <v>141343.7620824789</v>
      </c>
      <c r="F64">
        <f>IO2012cn!G24</f>
        <v>171532.47322713159</v>
      </c>
      <c r="G64">
        <f>IO2012cn!H24</f>
        <v>85350.377393116098</v>
      </c>
      <c r="H64">
        <f>IO2012cn!I24</f>
        <v>94129.142414528513</v>
      </c>
      <c r="I64">
        <f>IO2012cn!J24</f>
        <v>44246.375342230211</v>
      </c>
      <c r="J64">
        <f>IO2012cn!K24</f>
        <v>101377.68670369014</v>
      </c>
      <c r="K64">
        <f>IO2012cn!L24</f>
        <v>91111.785818752425</v>
      </c>
      <c r="L64">
        <f>IO2012cn!M24</f>
        <v>1257454.4942214289</v>
      </c>
      <c r="M64">
        <f>IO2012cn!N24</f>
        <v>495532.31450535415</v>
      </c>
      <c r="N64">
        <f>IO2012cn!O24</f>
        <v>1202867.978903492</v>
      </c>
      <c r="O64">
        <f>IO2012cn!P24</f>
        <v>245389.65092710793</v>
      </c>
      <c r="P64">
        <f>IO2012cn!Q24</f>
        <v>331954.67037441628</v>
      </c>
      <c r="Q64">
        <f>IO2012cn!R24</f>
        <v>360027.25276330835</v>
      </c>
      <c r="R64">
        <f>IO2012cn!S24</f>
        <v>22187800.665860623</v>
      </c>
      <c r="S64">
        <f>IO2012cn!T24</f>
        <v>11487695.81233458</v>
      </c>
      <c r="T64">
        <f>IO2012cn!U24</f>
        <v>10898603.517351627</v>
      </c>
      <c r="U64">
        <f>IO2012cn!V24</f>
        <v>26628358.053183563</v>
      </c>
      <c r="V64">
        <f>IO2012cn!W24</f>
        <v>324798501.11931264</v>
      </c>
      <c r="W64">
        <f>IO2012cn!X24</f>
        <v>10371253.347064754</v>
      </c>
      <c r="X64">
        <f>IO2012cn!Y24</f>
        <v>385533.51818166114</v>
      </c>
      <c r="Y64">
        <f>IO2012cn!Z24</f>
        <v>9290.5433037514485</v>
      </c>
      <c r="Z64">
        <f>IO2012cn!AA24</f>
        <v>288874.81302487798</v>
      </c>
      <c r="AA64">
        <f>IO2012cn!AB24</f>
        <v>232286.45166541525</v>
      </c>
      <c r="AB64">
        <f>IO2012cn!AC24</f>
        <v>23654.65502073208</v>
      </c>
      <c r="AC64">
        <f>IO2012cn!AD24</f>
        <v>10574.363300778086</v>
      </c>
      <c r="AD64">
        <f>IO2012cn!AE24</f>
        <v>3229504.602204069</v>
      </c>
      <c r="AE64">
        <f>IO2012cn!AF24</f>
        <v>3489651.0254118377</v>
      </c>
      <c r="AF64">
        <f>IO2012cn!AG24</f>
        <v>762348.38554162148</v>
      </c>
      <c r="AG64">
        <f>IO2012cn!AH24</f>
        <v>95690.558249093301</v>
      </c>
      <c r="AH64">
        <f>IO2012cn!AI24</f>
        <v>23468128.868601356</v>
      </c>
      <c r="AI64">
        <f>IO2012cn!AJ24</f>
        <v>781877.43266357039</v>
      </c>
      <c r="AJ64">
        <f>IO2012cn!AK24</f>
        <v>348519.24332990521</v>
      </c>
      <c r="AK64">
        <f>IO2012cn!AL24</f>
        <v>14973479.475741923</v>
      </c>
      <c r="AL64">
        <f>IO2012cn!AM24</f>
        <v>16735977.198648173</v>
      </c>
      <c r="AM64">
        <f>IO2012cn!AN24</f>
        <v>201237.59959389165</v>
      </c>
      <c r="AN64">
        <f>IO2012cn!AO24</f>
        <v>6582472.7159347478</v>
      </c>
      <c r="AO64">
        <f>IO2012cn!AP24</f>
        <v>448655.28626935359</v>
      </c>
      <c r="AP64">
        <f>IO2012cn!AQ24</f>
        <v>219523.83077373088</v>
      </c>
      <c r="AQ64">
        <f>IO2012cn!AR24</f>
        <v>130200.82135223603</v>
      </c>
      <c r="AR64">
        <f>IO2012cn!AS24</f>
        <v>1134372.0352863017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f>IO2012cn!AU24</f>
        <v>7981822.8820318487</v>
      </c>
      <c r="CO64">
        <f>IO2012cn!AV24</f>
        <v>28965853.16616679</v>
      </c>
      <c r="CP64">
        <f>IO2012cn!AW24</f>
        <v>0</v>
      </c>
      <c r="CQ64">
        <f>IO2012cn!AY24</f>
        <v>56861394.358801521</v>
      </c>
      <c r="CR64">
        <f>IO2012cn!AZ24</f>
        <v>7526252.2456927262</v>
      </c>
      <c r="CS64">
        <f>IO2012cn!BB24</f>
        <v>300892429.52861512</v>
      </c>
      <c r="CT64">
        <f t="shared" si="43"/>
        <v>25010616.170353331</v>
      </c>
      <c r="CU64">
        <v>888111942.99088597</v>
      </c>
      <c r="CV64" s="33">
        <f t="shared" si="44"/>
        <v>-863101326.82053268</v>
      </c>
      <c r="CW64" s="33">
        <f t="shared" si="45"/>
        <v>-3450.9398766577428</v>
      </c>
    </row>
    <row r="65" spans="2:101" x14ac:dyDescent="0.2">
      <c r="B65" t="s">
        <v>368</v>
      </c>
      <c r="C65">
        <f>IO2012cn!D25</f>
        <v>101222.88889183963</v>
      </c>
      <c r="D65">
        <f>IO2012cn!E25</f>
        <v>58522.896690882451</v>
      </c>
      <c r="E65">
        <f>IO2012cn!F25</f>
        <v>1438673.6421354311</v>
      </c>
      <c r="F65">
        <f>IO2012cn!G25</f>
        <v>71195.764202779421</v>
      </c>
      <c r="G65">
        <f>IO2012cn!H25</f>
        <v>184417.83663476104</v>
      </c>
      <c r="H65">
        <f>IO2012cn!I25</f>
        <v>102322.28890850626</v>
      </c>
      <c r="I65">
        <f>IO2012cn!J25</f>
        <v>16973.25271078277</v>
      </c>
      <c r="J65">
        <f>IO2012cn!K25</f>
        <v>3564.1963700524561</v>
      </c>
      <c r="K65">
        <f>IO2012cn!L25</f>
        <v>51548.949992160829</v>
      </c>
      <c r="L65">
        <f>IO2012cn!M25</f>
        <v>65096.825662956428</v>
      </c>
      <c r="M65">
        <f>IO2012cn!N25</f>
        <v>654263.39623781538</v>
      </c>
      <c r="N65">
        <f>IO2012cn!O25</f>
        <v>503093.56929482252</v>
      </c>
      <c r="O65">
        <f>IO2012cn!P25</f>
        <v>338743.90855899686</v>
      </c>
      <c r="P65">
        <f>IO2012cn!Q25</f>
        <v>475729.22186747461</v>
      </c>
      <c r="Q65">
        <f>IO2012cn!R25</f>
        <v>480055.39161442983</v>
      </c>
      <c r="R65">
        <f>IO2012cn!S25</f>
        <v>2580739.42297717</v>
      </c>
      <c r="S65">
        <f>IO2012cn!T25</f>
        <v>2014929.9604820905</v>
      </c>
      <c r="T65">
        <f>IO2012cn!U25</f>
        <v>5530542.7333012782</v>
      </c>
      <c r="U65">
        <f>IO2012cn!V25</f>
        <v>2733778.4034480229</v>
      </c>
      <c r="V65">
        <f>IO2012cn!W25</f>
        <v>2266065.8034384483</v>
      </c>
      <c r="W65">
        <f>IO2012cn!X25</f>
        <v>7597872.3279500082</v>
      </c>
      <c r="X65">
        <f>IO2012cn!Y25</f>
        <v>84912.623199367838</v>
      </c>
      <c r="Y65">
        <f>IO2012cn!Z25</f>
        <v>271.6848028682482</v>
      </c>
      <c r="Z65">
        <f>IO2012cn!AA25</f>
        <v>123277.58401427367</v>
      </c>
      <c r="AA65">
        <f>IO2012cn!AB25</f>
        <v>11740642.007182801</v>
      </c>
      <c r="AB65">
        <f>IO2012cn!AC25</f>
        <v>50780.534946275562</v>
      </c>
      <c r="AC65">
        <f>IO2012cn!AD25</f>
        <v>73604.610348564689</v>
      </c>
      <c r="AD65">
        <f>IO2012cn!AE25</f>
        <v>884677.90228126792</v>
      </c>
      <c r="AE65">
        <f>IO2012cn!AF25</f>
        <v>17520.98553562296</v>
      </c>
      <c r="AF65">
        <f>IO2012cn!AG25</f>
        <v>132808.38538497474</v>
      </c>
      <c r="AG65">
        <f>IO2012cn!AH25</f>
        <v>3662.4521542481957</v>
      </c>
      <c r="AH65">
        <f>IO2012cn!AI25</f>
        <v>796775.19546211744</v>
      </c>
      <c r="AI65">
        <f>IO2012cn!AJ25</f>
        <v>13922.241434898135</v>
      </c>
      <c r="AJ65">
        <f>IO2012cn!AK25</f>
        <v>21887.850645223527</v>
      </c>
      <c r="AK65">
        <f>IO2012cn!AL25</f>
        <v>40782.217651166909</v>
      </c>
      <c r="AL65">
        <f>IO2012cn!AM25</f>
        <v>7150982.3281397242</v>
      </c>
      <c r="AM65">
        <f>IO2012cn!AN25</f>
        <v>340051.9295227917</v>
      </c>
      <c r="AN65">
        <f>IO2012cn!AO25</f>
        <v>575316.98964728508</v>
      </c>
      <c r="AO65">
        <f>IO2012cn!AP25</f>
        <v>1971067.6903914241</v>
      </c>
      <c r="AP65">
        <f>IO2012cn!AQ25</f>
        <v>138740.20667174371</v>
      </c>
      <c r="AQ65">
        <f>IO2012cn!AR25</f>
        <v>196040.97907166119</v>
      </c>
      <c r="AR65">
        <f>IO2012cn!AS25</f>
        <v>593537.85018366424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f>IO2012cn!AU25</f>
        <v>553477.98490495351</v>
      </c>
      <c r="CO65">
        <f>IO2012cn!AV25</f>
        <v>1415253.1951009321</v>
      </c>
      <c r="CP65">
        <f>IO2012cn!AW25</f>
        <v>0</v>
      </c>
      <c r="CQ65">
        <f>IO2012cn!AY25</f>
        <v>11491136.264902843</v>
      </c>
      <c r="CR65">
        <f>IO2012cn!AZ25</f>
        <v>412286.37745993002</v>
      </c>
      <c r="CS65">
        <f>IO2012cn!BB25</f>
        <v>17664776.151277088</v>
      </c>
      <c r="CT65">
        <f t="shared" si="43"/>
        <v>65308406.483383879</v>
      </c>
      <c r="CU65">
        <v>83763320.55348067</v>
      </c>
      <c r="CV65" s="33">
        <f t="shared" si="44"/>
        <v>-18454914.070096791</v>
      </c>
      <c r="CW65" s="33">
        <f t="shared" si="45"/>
        <v>-28.258098863263783</v>
      </c>
    </row>
    <row r="66" spans="2:101" x14ac:dyDescent="0.2">
      <c r="B66" t="s">
        <v>370</v>
      </c>
      <c r="C66">
        <f>IO2012cn!D26</f>
        <v>111940.60443468449</v>
      </c>
      <c r="D66">
        <f>IO2012cn!E26</f>
        <v>401368.06588656566</v>
      </c>
      <c r="E66">
        <f>IO2012cn!F26</f>
        <v>21686.042530538947</v>
      </c>
      <c r="F66">
        <f>IO2012cn!G26</f>
        <v>19248.960550933291</v>
      </c>
      <c r="G66">
        <f>IO2012cn!H26</f>
        <v>62460.695498273541</v>
      </c>
      <c r="H66">
        <f>IO2012cn!I26</f>
        <v>56588.013675505877</v>
      </c>
      <c r="I66">
        <f>IO2012cn!J26</f>
        <v>36402.01377207035</v>
      </c>
      <c r="J66">
        <f>IO2012cn!K26</f>
        <v>1108579.4469467225</v>
      </c>
      <c r="K66">
        <f>IO2012cn!L26</f>
        <v>17148.723975939341</v>
      </c>
      <c r="L66">
        <f>IO2012cn!M26</f>
        <v>401632.93661729438</v>
      </c>
      <c r="M66">
        <f>IO2012cn!N26</f>
        <v>90766.790171659246</v>
      </c>
      <c r="N66">
        <f>IO2012cn!O26</f>
        <v>123977.89871189924</v>
      </c>
      <c r="O66">
        <f>IO2012cn!P26</f>
        <v>99781.263874549797</v>
      </c>
      <c r="P66">
        <f>IO2012cn!Q26</f>
        <v>161688.59581997854</v>
      </c>
      <c r="Q66">
        <f>IO2012cn!R26</f>
        <v>152072.9568979484</v>
      </c>
      <c r="R66">
        <f>IO2012cn!S26</f>
        <v>175200.49723229618</v>
      </c>
      <c r="S66">
        <f>IO2012cn!T26</f>
        <v>249503.3318548192</v>
      </c>
      <c r="T66">
        <f>IO2012cn!U26</f>
        <v>289597.6188181183</v>
      </c>
      <c r="U66">
        <f>IO2012cn!V26</f>
        <v>173905.4867527202</v>
      </c>
      <c r="V66">
        <f>IO2012cn!W26</f>
        <v>824390.16823065816</v>
      </c>
      <c r="W66">
        <f>IO2012cn!X26</f>
        <v>11747.623055206172</v>
      </c>
      <c r="X66">
        <f>IO2012cn!Y26</f>
        <v>685714.00578945852</v>
      </c>
      <c r="Y66">
        <f>IO2012cn!Z26</f>
        <v>463.59749662109107</v>
      </c>
      <c r="Z66">
        <f>IO2012cn!AA26</f>
        <v>2813.537330211786</v>
      </c>
      <c r="AA66">
        <f>IO2012cn!AB26</f>
        <v>20741.538537879813</v>
      </c>
      <c r="AB66">
        <f>IO2012cn!AC26</f>
        <v>792.94550780962288</v>
      </c>
      <c r="AC66">
        <f>IO2012cn!AD26</f>
        <v>238.31584299372207</v>
      </c>
      <c r="AD66">
        <f>IO2012cn!AE26</f>
        <v>872767.27347230236</v>
      </c>
      <c r="AE66">
        <f>IO2012cn!AF26</f>
        <v>16642.971042270095</v>
      </c>
      <c r="AF66">
        <f>IO2012cn!AG26</f>
        <v>142919.56909722721</v>
      </c>
      <c r="AG66">
        <f>IO2012cn!AH26</f>
        <v>70783.887363582588</v>
      </c>
      <c r="AH66">
        <f>IO2012cn!AI26</f>
        <v>20558.221748787546</v>
      </c>
      <c r="AI66">
        <f>IO2012cn!AJ26</f>
        <v>301062.7401359725</v>
      </c>
      <c r="AJ66">
        <f>IO2012cn!AK26</f>
        <v>498257.09493329335</v>
      </c>
      <c r="AK66">
        <f>IO2012cn!AL26</f>
        <v>5264357.1725367047</v>
      </c>
      <c r="AL66">
        <f>IO2012cn!AM26</f>
        <v>1778498.5886364924</v>
      </c>
      <c r="AM66">
        <f>IO2012cn!AN26</f>
        <v>364547.36424913449</v>
      </c>
      <c r="AN66">
        <f>IO2012cn!AO26</f>
        <v>1244918.8933426044</v>
      </c>
      <c r="AO66">
        <f>IO2012cn!AP26</f>
        <v>80.875262041432521</v>
      </c>
      <c r="AP66">
        <f>IO2012cn!AQ26</f>
        <v>46348.765942210302</v>
      </c>
      <c r="AQ66">
        <f>IO2012cn!AR26</f>
        <v>221288.69537855047</v>
      </c>
      <c r="AR66">
        <f>IO2012cn!AS26</f>
        <v>2687.9704084694699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f>IO2012cn!AU26</f>
        <v>735265.15296580282</v>
      </c>
      <c r="CO66">
        <f>IO2012cn!AV26</f>
        <v>1690740.0972797838</v>
      </c>
      <c r="CP66">
        <f>IO2012cn!AW26</f>
        <v>0</v>
      </c>
      <c r="CQ66">
        <f>IO2012cn!AY26</f>
        <v>0</v>
      </c>
      <c r="CR66">
        <f>IO2012cn!AZ26</f>
        <v>1505483.1739402788</v>
      </c>
      <c r="CS66">
        <f>IO2012cn!BB26</f>
        <v>4932955.9868044658</v>
      </c>
      <c r="CT66">
        <f t="shared" si="43"/>
        <v>9638440.2487601954</v>
      </c>
      <c r="CU66">
        <v>25475504.858042415</v>
      </c>
      <c r="CV66" s="33">
        <f t="shared" si="44"/>
        <v>-15837064.60928222</v>
      </c>
      <c r="CW66" s="33">
        <f t="shared" si="45"/>
        <v>-164.31148817174397</v>
      </c>
    </row>
    <row r="67" spans="2:101" x14ac:dyDescent="0.2">
      <c r="B67" t="s">
        <v>372</v>
      </c>
      <c r="C67">
        <f>IO2012cn!D27</f>
        <v>2338.7476985360972</v>
      </c>
      <c r="D67">
        <f>IO2012cn!E27</f>
        <v>48851.217531771057</v>
      </c>
      <c r="E67">
        <f>IO2012cn!F27</f>
        <v>4105.6970821911991</v>
      </c>
      <c r="F67">
        <f>IO2012cn!G27</f>
        <v>5596.180316759478</v>
      </c>
      <c r="G67">
        <f>IO2012cn!H27</f>
        <v>20727.042766283466</v>
      </c>
      <c r="H67">
        <f>IO2012cn!I27</f>
        <v>122750.10990207741</v>
      </c>
      <c r="I67">
        <f>IO2012cn!J27</f>
        <v>8093.7201930371066</v>
      </c>
      <c r="J67">
        <f>IO2012cn!K27</f>
        <v>21401.648045218884</v>
      </c>
      <c r="K67">
        <f>IO2012cn!L27</f>
        <v>13038.213574092093</v>
      </c>
      <c r="L67">
        <f>IO2012cn!M27</f>
        <v>6925719.826452326</v>
      </c>
      <c r="M67">
        <f>IO2012cn!N27</f>
        <v>11943.75094486592</v>
      </c>
      <c r="N67">
        <f>IO2012cn!O27</f>
        <v>1653444.8509788355</v>
      </c>
      <c r="O67">
        <f>IO2012cn!P27</f>
        <v>2150501.2804862373</v>
      </c>
      <c r="P67">
        <f>IO2012cn!Q27</f>
        <v>46589893.327161767</v>
      </c>
      <c r="Q67">
        <f>IO2012cn!R27</f>
        <v>4025081.1969238883</v>
      </c>
      <c r="R67">
        <f>IO2012cn!S27</f>
        <v>691421.68988127669</v>
      </c>
      <c r="S67">
        <f>IO2012cn!T27</f>
        <v>90702.115169648896</v>
      </c>
      <c r="T67">
        <f>IO2012cn!U27</f>
        <v>308537.00068805116</v>
      </c>
      <c r="U67">
        <f>IO2012cn!V27</f>
        <v>13943.561809295659</v>
      </c>
      <c r="V67">
        <f>IO2012cn!W27</f>
        <v>67840.321779101869</v>
      </c>
      <c r="W67">
        <f>IO2012cn!X27</f>
        <v>34766.633336635874</v>
      </c>
      <c r="X67">
        <f>IO2012cn!Y27</f>
        <v>2862.3416616028512</v>
      </c>
      <c r="Y67">
        <f>IO2012cn!Z27</f>
        <v>1922627.6842271434</v>
      </c>
      <c r="Z67">
        <f>IO2012cn!AA27</f>
        <v>0</v>
      </c>
      <c r="AA67">
        <f>IO2012cn!AB27</f>
        <v>0</v>
      </c>
      <c r="AB67">
        <f>IO2012cn!AC27</f>
        <v>0</v>
      </c>
      <c r="AC67">
        <f>IO2012cn!AD27</f>
        <v>0</v>
      </c>
      <c r="AD67">
        <f>IO2012cn!AE27</f>
        <v>0</v>
      </c>
      <c r="AE67">
        <f>IO2012cn!AF27</f>
        <v>0</v>
      </c>
      <c r="AF67">
        <f>IO2012cn!AG27</f>
        <v>0</v>
      </c>
      <c r="AG67">
        <f>IO2012cn!AH27</f>
        <v>0</v>
      </c>
      <c r="AH67">
        <f>IO2012cn!AI27</f>
        <v>0</v>
      </c>
      <c r="AI67">
        <f>IO2012cn!AJ27</f>
        <v>0</v>
      </c>
      <c r="AJ67">
        <f>IO2012cn!AK27</f>
        <v>0</v>
      </c>
      <c r="AK67">
        <f>IO2012cn!AL27</f>
        <v>0</v>
      </c>
      <c r="AL67">
        <f>IO2012cn!AM27</f>
        <v>0</v>
      </c>
      <c r="AM67">
        <f>IO2012cn!AN27</f>
        <v>0</v>
      </c>
      <c r="AN67">
        <f>IO2012cn!AO27</f>
        <v>0</v>
      </c>
      <c r="AO67">
        <f>IO2012cn!AP27</f>
        <v>0</v>
      </c>
      <c r="AP67">
        <f>IO2012cn!AQ27</f>
        <v>0</v>
      </c>
      <c r="AQ67">
        <f>IO2012cn!AR27</f>
        <v>0</v>
      </c>
      <c r="AR67">
        <f>IO2012cn!AS27</f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f>IO2012cn!AU27</f>
        <v>0</v>
      </c>
      <c r="CO67">
        <f>IO2012cn!AV27</f>
        <v>0</v>
      </c>
      <c r="CP67">
        <f>IO2012cn!AW27</f>
        <v>0</v>
      </c>
      <c r="CQ67">
        <f>IO2012cn!AY27</f>
        <v>0</v>
      </c>
      <c r="CR67">
        <f>IO2012cn!AZ27</f>
        <v>93286.733791039165</v>
      </c>
      <c r="CS67">
        <f>IO2012cn!BB27</f>
        <v>478931.59098219278</v>
      </c>
      <c r="CT67">
        <f t="shared" si="43"/>
        <v>487861378.4213801</v>
      </c>
      <c r="CU67">
        <v>65226824.451360971</v>
      </c>
      <c r="CV67" s="33">
        <f t="shared" si="44"/>
        <v>422634553.9700191</v>
      </c>
      <c r="CW67" s="33">
        <f t="shared" si="45"/>
        <v>86.630049572191652</v>
      </c>
    </row>
    <row r="68" spans="2:101" x14ac:dyDescent="0.2">
      <c r="B68" t="s">
        <v>374</v>
      </c>
      <c r="C68">
        <f>IO2012cn!D28</f>
        <v>202823.56476380685</v>
      </c>
      <c r="D68">
        <f>IO2012cn!E28</f>
        <v>138499.810573233</v>
      </c>
      <c r="E68">
        <f>IO2012cn!F28</f>
        <v>174790.477623274</v>
      </c>
      <c r="F68">
        <f>IO2012cn!G28</f>
        <v>156201.84908891079</v>
      </c>
      <c r="G68">
        <f>IO2012cn!H28</f>
        <v>146432.4875272908</v>
      </c>
      <c r="H68">
        <f>IO2012cn!I28</f>
        <v>261330.79696694424</v>
      </c>
      <c r="I68">
        <f>IO2012cn!J28</f>
        <v>199980.52671801861</v>
      </c>
      <c r="J68">
        <f>IO2012cn!K28</f>
        <v>120380.88236256463</v>
      </c>
      <c r="K68">
        <f>IO2012cn!L28</f>
        <v>125976.99082129408</v>
      </c>
      <c r="L68">
        <f>IO2012cn!M28</f>
        <v>152612.08529019845</v>
      </c>
      <c r="M68">
        <f>IO2012cn!N28</f>
        <v>194524.54912037097</v>
      </c>
      <c r="N68">
        <f>IO2012cn!O28</f>
        <v>775051.3281114042</v>
      </c>
      <c r="O68">
        <f>IO2012cn!P28</f>
        <v>875975.74698902527</v>
      </c>
      <c r="P68">
        <f>IO2012cn!Q28</f>
        <v>878273.62823382532</v>
      </c>
      <c r="Q68">
        <f>IO2012cn!R28</f>
        <v>292722.05350506178</v>
      </c>
      <c r="R68">
        <f>IO2012cn!S28</f>
        <v>398064.71818957583</v>
      </c>
      <c r="S68">
        <f>IO2012cn!T28</f>
        <v>310233.73223434325</v>
      </c>
      <c r="T68">
        <f>IO2012cn!U28</f>
        <v>405270.09972241352</v>
      </c>
      <c r="U68">
        <f>IO2012cn!V28</f>
        <v>283320.31914587459</v>
      </c>
      <c r="V68">
        <f>IO2012cn!W28</f>
        <v>251504.54836046844</v>
      </c>
      <c r="W68">
        <f>IO2012cn!X28</f>
        <v>27921.060883258335</v>
      </c>
      <c r="X68">
        <f>IO2012cn!Y28</f>
        <v>22446.225545358964</v>
      </c>
      <c r="Y68">
        <f>IO2012cn!Z28</f>
        <v>15274.105527640217</v>
      </c>
      <c r="Z68">
        <f>IO2012cn!AA28</f>
        <v>41675.711682159861</v>
      </c>
      <c r="AA68">
        <f>IO2012cn!AB28</f>
        <v>1295030.3965044899</v>
      </c>
      <c r="AB68">
        <f>IO2012cn!AC28</f>
        <v>31330.986093907748</v>
      </c>
      <c r="AC68">
        <f>IO2012cn!AD28</f>
        <v>29327.56580704407</v>
      </c>
      <c r="AD68">
        <f>IO2012cn!AE28</f>
        <v>247196.99909195158</v>
      </c>
      <c r="AE68">
        <f>IO2012cn!AF28</f>
        <v>29452.117925264945</v>
      </c>
      <c r="AF68">
        <f>IO2012cn!AG28</f>
        <v>893035.87415257387</v>
      </c>
      <c r="AG68">
        <f>IO2012cn!AH28</f>
        <v>12931.106380257936</v>
      </c>
      <c r="AH68">
        <f>IO2012cn!AI28</f>
        <v>116030.6297448402</v>
      </c>
      <c r="AI68">
        <f>IO2012cn!AJ28</f>
        <v>23252.563785082621</v>
      </c>
      <c r="AJ68">
        <f>IO2012cn!AK28</f>
        <v>75647.186174016213</v>
      </c>
      <c r="AK68">
        <f>IO2012cn!AL28</f>
        <v>21718.719468437408</v>
      </c>
      <c r="AL68">
        <f>IO2012cn!AM28</f>
        <v>48502.474751451082</v>
      </c>
      <c r="AM68">
        <f>IO2012cn!AN28</f>
        <v>48027.619717977141</v>
      </c>
      <c r="AN68">
        <f>IO2012cn!AO28</f>
        <v>205354.84732784471</v>
      </c>
      <c r="AO68">
        <f>IO2012cn!AP28</f>
        <v>38529.824356702069</v>
      </c>
      <c r="AP68">
        <f>IO2012cn!AQ28</f>
        <v>35246.82164684833</v>
      </c>
      <c r="AQ68">
        <f>IO2012cn!AR28</f>
        <v>15017.280656783489</v>
      </c>
      <c r="AR68">
        <f>IO2012cn!AS28</f>
        <v>21519.936188407868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f>IO2012cn!AU28</f>
        <v>0</v>
      </c>
      <c r="CO68">
        <f>IO2012cn!AV28</f>
        <v>0</v>
      </c>
      <c r="CP68">
        <f>IO2012cn!AW28</f>
        <v>0</v>
      </c>
      <c r="CQ68">
        <f>IO2012cn!AY28</f>
        <v>0</v>
      </c>
      <c r="CR68">
        <f>IO2012cn!AZ28</f>
        <v>0</v>
      </c>
      <c r="CS68">
        <f>IO2012cn!BB28</f>
        <v>0</v>
      </c>
      <c r="CT68">
        <f t="shared" ref="CT68:CT97" si="46">SUM(C70:CS70)</f>
        <v>31034217.477110289</v>
      </c>
      <c r="CU68">
        <v>9430062.6970661804</v>
      </c>
      <c r="CV68" s="33">
        <f t="shared" ref="CV68:CV97" si="47">CT68-CU68</f>
        <v>21604154.780044109</v>
      </c>
      <c r="CW68" s="33">
        <f t="shared" ref="CW68:CW97" si="48">100*CV68/CT68</f>
        <v>69.613982682110631</v>
      </c>
    </row>
    <row r="69" spans="2:101" x14ac:dyDescent="0.2">
      <c r="B69" t="s">
        <v>376</v>
      </c>
      <c r="C69">
        <f>IO2012cn!D29</f>
        <v>8886566.4108718242</v>
      </c>
      <c r="D69">
        <f>IO2012cn!E29</f>
        <v>8905198.4482638501</v>
      </c>
      <c r="E69">
        <f>IO2012cn!F29</f>
        <v>5547195.6222323999</v>
      </c>
      <c r="F69">
        <f>IO2012cn!G29</f>
        <v>12243395.190852741</v>
      </c>
      <c r="G69">
        <f>IO2012cn!H29</f>
        <v>4227027.2609093431</v>
      </c>
      <c r="H69">
        <f>IO2012cn!I29</f>
        <v>7214973.8219237849</v>
      </c>
      <c r="I69">
        <f>IO2012cn!J29</f>
        <v>7084650.0534988865</v>
      </c>
      <c r="J69">
        <f>IO2012cn!K29</f>
        <v>2232234.6734330459</v>
      </c>
      <c r="K69">
        <f>IO2012cn!L29</f>
        <v>3735162.7967760623</v>
      </c>
      <c r="L69">
        <f>IO2012cn!M29</f>
        <v>5589226.596303368</v>
      </c>
      <c r="M69">
        <f>IO2012cn!N29</f>
        <v>6465142.6617697002</v>
      </c>
      <c r="N69">
        <f>IO2012cn!O29</f>
        <v>50737902.567911677</v>
      </c>
      <c r="O69">
        <f>IO2012cn!P29</f>
        <v>26532453.857669324</v>
      </c>
      <c r="P69">
        <f>IO2012cn!Q29</f>
        <v>46743651.936779514</v>
      </c>
      <c r="Q69">
        <f>IO2012cn!R29</f>
        <v>14603827.290570401</v>
      </c>
      <c r="R69">
        <f>IO2012cn!S29</f>
        <v>7107750.896893654</v>
      </c>
      <c r="S69">
        <f>IO2012cn!T29</f>
        <v>5033161.1430945732</v>
      </c>
      <c r="T69">
        <f>IO2012cn!U29</f>
        <v>5782851.9010860641</v>
      </c>
      <c r="U69">
        <f>IO2012cn!V29</f>
        <v>5948479.6321732067</v>
      </c>
      <c r="V69">
        <f>IO2012cn!W29</f>
        <v>5634675.3289909372</v>
      </c>
      <c r="W69">
        <f>IO2012cn!X29</f>
        <v>552916.50227757823</v>
      </c>
      <c r="X69">
        <f>IO2012cn!Y29</f>
        <v>290908.75548767817</v>
      </c>
      <c r="Y69">
        <f>IO2012cn!Z29</f>
        <v>438025.85967802152</v>
      </c>
      <c r="Z69">
        <f>IO2012cn!AA29</f>
        <v>420261.32742738206</v>
      </c>
      <c r="AA69">
        <f>IO2012cn!AB29</f>
        <v>158927697.13609701</v>
      </c>
      <c r="AB69">
        <f>IO2012cn!AC29</f>
        <v>680702.86987696402</v>
      </c>
      <c r="AC69">
        <f>IO2012cn!AD29</f>
        <v>2680919.9432034367</v>
      </c>
      <c r="AD69">
        <f>IO2012cn!AE29</f>
        <v>17964130.86774081</v>
      </c>
      <c r="AE69">
        <f>IO2012cn!AF29</f>
        <v>7668030.2972416701</v>
      </c>
      <c r="AF69">
        <f>IO2012cn!AG29</f>
        <v>6285517.3917442886</v>
      </c>
      <c r="AG69">
        <f>IO2012cn!AH29</f>
        <v>1864470.734619539</v>
      </c>
      <c r="AH69">
        <f>IO2012cn!AI29</f>
        <v>3069148.3010578444</v>
      </c>
      <c r="AI69">
        <f>IO2012cn!AJ29</f>
        <v>3282657.3110890691</v>
      </c>
      <c r="AJ69">
        <f>IO2012cn!AK29</f>
        <v>2025573.98166136</v>
      </c>
      <c r="AK69">
        <f>IO2012cn!AL29</f>
        <v>779322.87648850726</v>
      </c>
      <c r="AL69">
        <f>IO2012cn!AM29</f>
        <v>1377335.7962335793</v>
      </c>
      <c r="AM69">
        <f>IO2012cn!AN29</f>
        <v>1755094.7418869622</v>
      </c>
      <c r="AN69">
        <f>IO2012cn!AO29</f>
        <v>2193046.196091813</v>
      </c>
      <c r="AO69">
        <f>IO2012cn!AP29</f>
        <v>1237915.4905101601</v>
      </c>
      <c r="AP69">
        <f>IO2012cn!AQ29</f>
        <v>1368148.9266785271</v>
      </c>
      <c r="AQ69">
        <f>IO2012cn!AR29</f>
        <v>479576.27945508511</v>
      </c>
      <c r="AR69">
        <f>IO2012cn!AS29</f>
        <v>2964172.1529187481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f>IO2012cn!AU29</f>
        <v>6454218.4234540304</v>
      </c>
      <c r="CO69">
        <f>IO2012cn!AV29</f>
        <v>22067950.740030501</v>
      </c>
      <c r="CP69">
        <f>IO2012cn!AW29</f>
        <v>0</v>
      </c>
      <c r="CQ69">
        <f>IO2012cn!AY29</f>
        <v>0</v>
      </c>
      <c r="CR69">
        <f>IO2012cn!AZ29</f>
        <v>0</v>
      </c>
      <c r="CS69">
        <f>IO2012cn!BB29</f>
        <v>778107.42642499995</v>
      </c>
      <c r="CT69">
        <f t="shared" si="46"/>
        <v>17070160.538362443</v>
      </c>
      <c r="CU69">
        <v>487155463.11626434</v>
      </c>
      <c r="CV69" s="33">
        <f t="shared" si="47"/>
        <v>-470085302.5779019</v>
      </c>
      <c r="CW69" s="33">
        <f t="shared" si="48"/>
        <v>-2753.8423058263611</v>
      </c>
    </row>
    <row r="70" spans="2:101" x14ac:dyDescent="0.2">
      <c r="B70" t="s">
        <v>378</v>
      </c>
      <c r="C70">
        <f>IO2012cn!D30</f>
        <v>7776.3834026577451</v>
      </c>
      <c r="D70">
        <f>IO2012cn!E30</f>
        <v>3752.6864091474868</v>
      </c>
      <c r="E70">
        <f>IO2012cn!F30</f>
        <v>14003.641129053283</v>
      </c>
      <c r="F70">
        <f>IO2012cn!G30</f>
        <v>1006.3210105595102</v>
      </c>
      <c r="G70">
        <f>IO2012cn!H30</f>
        <v>1884.6228182281634</v>
      </c>
      <c r="H70">
        <f>IO2012cn!I30</f>
        <v>31139.914067413258</v>
      </c>
      <c r="I70">
        <f>IO2012cn!J30</f>
        <v>4369.6222289387506</v>
      </c>
      <c r="J70">
        <f>IO2012cn!K30</f>
        <v>6711.1373953016018</v>
      </c>
      <c r="K70">
        <f>IO2012cn!L30</f>
        <v>1136.4796580965283</v>
      </c>
      <c r="L70">
        <f>IO2012cn!M30</f>
        <v>19685.205288312172</v>
      </c>
      <c r="M70">
        <f>IO2012cn!N30</f>
        <v>361015.17162916798</v>
      </c>
      <c r="N70">
        <f>IO2012cn!O30</f>
        <v>1273260.2313098526</v>
      </c>
      <c r="O70">
        <f>IO2012cn!P30</f>
        <v>78600.935862472965</v>
      </c>
      <c r="P70">
        <f>IO2012cn!Q30</f>
        <v>312217.1337710598</v>
      </c>
      <c r="Q70">
        <f>IO2012cn!R30</f>
        <v>214119.84438180679</v>
      </c>
      <c r="R70">
        <f>IO2012cn!S30</f>
        <v>473779.6338596025</v>
      </c>
      <c r="S70">
        <f>IO2012cn!T30</f>
        <v>27029.135503453836</v>
      </c>
      <c r="T70">
        <f>IO2012cn!U30</f>
        <v>4619.7077873313028</v>
      </c>
      <c r="U70">
        <f>IO2012cn!V30</f>
        <v>27111.264080239525</v>
      </c>
      <c r="V70">
        <f>IO2012cn!W30</f>
        <v>52442.307005105853</v>
      </c>
      <c r="W70">
        <f>IO2012cn!X30</f>
        <v>1345.1264799110252</v>
      </c>
      <c r="X70">
        <f>IO2012cn!Y30</f>
        <v>60901.284424389756</v>
      </c>
      <c r="Y70">
        <f>IO2012cn!Z30</f>
        <v>4483.0626925799152</v>
      </c>
      <c r="Z70">
        <f>IO2012cn!AA30</f>
        <v>437.02121017227165</v>
      </c>
      <c r="AA70">
        <f>IO2012cn!AB30</f>
        <v>626334.96448221861</v>
      </c>
      <c r="AB70">
        <f>IO2012cn!AC30</f>
        <v>3243775.8333195606</v>
      </c>
      <c r="AC70">
        <f>IO2012cn!AD30</f>
        <v>2862.3308671833593</v>
      </c>
      <c r="AD70">
        <f>IO2012cn!AE30</f>
        <v>10532.718399532518</v>
      </c>
      <c r="AE70">
        <f>IO2012cn!AF30</f>
        <v>14108.371645373712</v>
      </c>
      <c r="AF70">
        <f>IO2012cn!AG30</f>
        <v>6790547.4143314958</v>
      </c>
      <c r="AG70">
        <f>IO2012cn!AH30</f>
        <v>708928.22868229297</v>
      </c>
      <c r="AH70">
        <f>IO2012cn!AI30</f>
        <v>7371.8328730308367</v>
      </c>
      <c r="AI70">
        <f>IO2012cn!AJ30</f>
        <v>23662.425965197795</v>
      </c>
      <c r="AJ70">
        <f>IO2012cn!AK30</f>
        <v>772004.89749820647</v>
      </c>
      <c r="AK70">
        <f>IO2012cn!AL30</f>
        <v>74479.982554556758</v>
      </c>
      <c r="AL70">
        <f>IO2012cn!AM30</f>
        <v>44977.725575295437</v>
      </c>
      <c r="AM70">
        <f>IO2012cn!AN30</f>
        <v>176895.24327599301</v>
      </c>
      <c r="AN70">
        <f>IO2012cn!AO30</f>
        <v>662290.70344166399</v>
      </c>
      <c r="AO70">
        <f>IO2012cn!AP30</f>
        <v>234842.81678317071</v>
      </c>
      <c r="AP70">
        <f>IO2012cn!AQ30</f>
        <v>104569.02246741143</v>
      </c>
      <c r="AQ70">
        <f>IO2012cn!AR30</f>
        <v>79739.818116032897</v>
      </c>
      <c r="AR70">
        <f>IO2012cn!AS30</f>
        <v>93731.109374243475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f>IO2012cn!AU30</f>
        <v>708758.86893661844</v>
      </c>
      <c r="CO70">
        <f>IO2012cn!AV30</f>
        <v>13043486.679490637</v>
      </c>
      <c r="CP70">
        <f>IO2012cn!AW30</f>
        <v>0</v>
      </c>
      <c r="CQ70">
        <f>IO2012cn!AY30</f>
        <v>0</v>
      </c>
      <c r="CR70">
        <f>IO2012cn!AZ30</f>
        <v>627488.61562571628</v>
      </c>
      <c r="CS70">
        <f>IO2012cn!BB30</f>
        <v>0</v>
      </c>
      <c r="CT70">
        <f t="shared" si="46"/>
        <v>1383464357.3927894</v>
      </c>
      <c r="CU70">
        <v>31228469.930912718</v>
      </c>
      <c r="CV70" s="33">
        <f t="shared" si="47"/>
        <v>1352235887.4618766</v>
      </c>
      <c r="CW70" s="33">
        <f t="shared" si="48"/>
        <v>97.742734045583632</v>
      </c>
    </row>
    <row r="71" spans="2:101" x14ac:dyDescent="0.2">
      <c r="B71" t="s">
        <v>380</v>
      </c>
      <c r="C71">
        <f>IO2012cn!D31</f>
        <v>33769.299570158895</v>
      </c>
      <c r="D71">
        <f>IO2012cn!E31</f>
        <v>107429.19092896474</v>
      </c>
      <c r="E71">
        <f>IO2012cn!F31</f>
        <v>24599.189035078707</v>
      </c>
      <c r="F71">
        <f>IO2012cn!G31</f>
        <v>162384.46392920223</v>
      </c>
      <c r="G71">
        <f>IO2012cn!H31</f>
        <v>71066.154991507152</v>
      </c>
      <c r="H71">
        <f>IO2012cn!I31</f>
        <v>616274.15490700048</v>
      </c>
      <c r="I71">
        <f>IO2012cn!J31</f>
        <v>163480.18852512719</v>
      </c>
      <c r="J71">
        <f>IO2012cn!K31</f>
        <v>81265.084636756816</v>
      </c>
      <c r="K71">
        <f>IO2012cn!L31</f>
        <v>106788.6002940274</v>
      </c>
      <c r="L71">
        <f>IO2012cn!M31</f>
        <v>177441.53934845343</v>
      </c>
      <c r="M71">
        <f>IO2012cn!N31</f>
        <v>46047.864346266535</v>
      </c>
      <c r="N71">
        <f>IO2012cn!O31</f>
        <v>761156.57755209343</v>
      </c>
      <c r="O71">
        <f>IO2012cn!P31</f>
        <v>417804.72626578726</v>
      </c>
      <c r="P71">
        <f>IO2012cn!Q31</f>
        <v>366959.09019489563</v>
      </c>
      <c r="Q71">
        <f>IO2012cn!R31</f>
        <v>160633.47244294558</v>
      </c>
      <c r="R71">
        <f>IO2012cn!S31</f>
        <v>233131.4855253498</v>
      </c>
      <c r="S71">
        <f>IO2012cn!T31</f>
        <v>98787.415244306292</v>
      </c>
      <c r="T71">
        <f>IO2012cn!U31</f>
        <v>132571.4702449168</v>
      </c>
      <c r="U71">
        <f>IO2012cn!V31</f>
        <v>178539.89170006794</v>
      </c>
      <c r="V71">
        <f>IO2012cn!W31</f>
        <v>207591.76078372594</v>
      </c>
      <c r="W71">
        <f>IO2012cn!X31</f>
        <v>23331.05886097021</v>
      </c>
      <c r="X71">
        <f>IO2012cn!Y31</f>
        <v>110713.04485851058</v>
      </c>
      <c r="Y71">
        <f>IO2012cn!Z31</f>
        <v>59444.578837959605</v>
      </c>
      <c r="Z71">
        <f>IO2012cn!AA31</f>
        <v>8944.4473645328453</v>
      </c>
      <c r="AA71">
        <f>IO2012cn!AB31</f>
        <v>722306.52205013449</v>
      </c>
      <c r="AB71">
        <f>IO2012cn!AC31</f>
        <v>9532.2460736819557</v>
      </c>
      <c r="AC71">
        <f>IO2012cn!AD31</f>
        <v>744592.30717555014</v>
      </c>
      <c r="AD71">
        <f>IO2012cn!AE31</f>
        <v>1005964.2599792202</v>
      </c>
      <c r="AE71">
        <f>IO2012cn!AF31</f>
        <v>147654.23667750176</v>
      </c>
      <c r="AF71">
        <f>IO2012cn!AG31</f>
        <v>204295.74932364054</v>
      </c>
      <c r="AG71">
        <f>IO2012cn!AH31</f>
        <v>426702.18146412354</v>
      </c>
      <c r="AH71">
        <f>IO2012cn!AI31</f>
        <v>30271.999037346715</v>
      </c>
      <c r="AI71">
        <f>IO2012cn!AJ31</f>
        <v>257445.88148654893</v>
      </c>
      <c r="AJ71">
        <f>IO2012cn!AK31</f>
        <v>221482.41518116684</v>
      </c>
      <c r="AK71">
        <f>IO2012cn!AL31</f>
        <v>30207.307459098422</v>
      </c>
      <c r="AL71">
        <f>IO2012cn!AM31</f>
        <v>150646.05060701165</v>
      </c>
      <c r="AM71">
        <f>IO2012cn!AN31</f>
        <v>224219.45829237773</v>
      </c>
      <c r="AN71">
        <f>IO2012cn!AO31</f>
        <v>440143.8935230872</v>
      </c>
      <c r="AO71">
        <f>IO2012cn!AP31</f>
        <v>228814.67546445309</v>
      </c>
      <c r="AP71">
        <f>IO2012cn!AQ31</f>
        <v>179117.13185648838</v>
      </c>
      <c r="AQ71">
        <f>IO2012cn!AR31</f>
        <v>37807.07035099715</v>
      </c>
      <c r="AR71">
        <f>IO2012cn!AS31</f>
        <v>242814.87389070369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f>IO2012cn!AU31</f>
        <v>760071.40550694254</v>
      </c>
      <c r="CO71">
        <f>IO2012cn!AV31</f>
        <v>6655916.1225737641</v>
      </c>
      <c r="CP71">
        <f>IO2012cn!AW31</f>
        <v>0</v>
      </c>
      <c r="CQ71">
        <f>IO2012cn!AY31</f>
        <v>0</v>
      </c>
      <c r="CR71">
        <f>IO2012cn!AZ31</f>
        <v>0</v>
      </c>
      <c r="CS71">
        <f>IO2012cn!BB31</f>
        <v>0</v>
      </c>
      <c r="CT71">
        <f t="shared" si="46"/>
        <v>721870198.84848738</v>
      </c>
      <c r="CU71">
        <v>17010861.734165065</v>
      </c>
      <c r="CV71" s="33">
        <f t="shared" si="47"/>
        <v>704859337.1143223</v>
      </c>
      <c r="CW71" s="33">
        <f t="shared" si="48"/>
        <v>97.643501316261506</v>
      </c>
    </row>
    <row r="72" spans="2:101" x14ac:dyDescent="0.2">
      <c r="B72" t="s">
        <v>382</v>
      </c>
      <c r="C72">
        <f>IO2012cn!D32</f>
        <v>81428.089974201386</v>
      </c>
      <c r="D72">
        <f>IO2012cn!E32</f>
        <v>580945.13098319201</v>
      </c>
      <c r="E72">
        <f>IO2012cn!F32</f>
        <v>196308.7216264804</v>
      </c>
      <c r="F72">
        <f>IO2012cn!G32</f>
        <v>251966.65491569723</v>
      </c>
      <c r="G72">
        <f>IO2012cn!H32</f>
        <v>224805.6071225304</v>
      </c>
      <c r="H72">
        <f>IO2012cn!I32</f>
        <v>953145.05100249744</v>
      </c>
      <c r="I72">
        <f>IO2012cn!J32</f>
        <v>276166.29941606912</v>
      </c>
      <c r="J72">
        <f>IO2012cn!K32</f>
        <v>382038.0650915372</v>
      </c>
      <c r="K72">
        <f>IO2012cn!L32</f>
        <v>314551.91134894313</v>
      </c>
      <c r="L72">
        <f>IO2012cn!M32</f>
        <v>518547.09408256953</v>
      </c>
      <c r="M72">
        <f>IO2012cn!N32</f>
        <v>525533.49258590955</v>
      </c>
      <c r="N72">
        <f>IO2012cn!O32</f>
        <v>1413199.1413820044</v>
      </c>
      <c r="O72">
        <f>IO2012cn!P32</f>
        <v>900479.69609169883</v>
      </c>
      <c r="P72">
        <f>IO2012cn!Q32</f>
        <v>1036062.6867774202</v>
      </c>
      <c r="Q72">
        <f>IO2012cn!R32</f>
        <v>695986.04897325416</v>
      </c>
      <c r="R72">
        <f>IO2012cn!S32</f>
        <v>742504.82178820367</v>
      </c>
      <c r="S72">
        <f>IO2012cn!T32</f>
        <v>395613.36335900484</v>
      </c>
      <c r="T72">
        <f>IO2012cn!U32</f>
        <v>827879.19008239626</v>
      </c>
      <c r="U72">
        <f>IO2012cn!V32</f>
        <v>611078.258950155</v>
      </c>
      <c r="V72">
        <f>IO2012cn!W32</f>
        <v>1199777.4347469292</v>
      </c>
      <c r="W72">
        <f>IO2012cn!X32</f>
        <v>83507.618217601295</v>
      </c>
      <c r="X72">
        <f>IO2012cn!Y32</f>
        <v>60986.274342411714</v>
      </c>
      <c r="Y72">
        <f>IO2012cn!Z32</f>
        <v>72608.312880352227</v>
      </c>
      <c r="Z72">
        <f>IO2012cn!AA32</f>
        <v>26346.708088426047</v>
      </c>
      <c r="AA72">
        <f>IO2012cn!AB32</f>
        <v>1947866.05097181</v>
      </c>
      <c r="AB72">
        <f>IO2012cn!AC32</f>
        <v>44917.627363378953</v>
      </c>
      <c r="AC72">
        <f>IO2012cn!AD32</f>
        <v>113387.92476740647</v>
      </c>
      <c r="AD72">
        <f>IO2012cn!AE32</f>
        <v>37351140.566247515</v>
      </c>
      <c r="AE72">
        <f>IO2012cn!AF32</f>
        <v>1861198.5866537879</v>
      </c>
      <c r="AF72">
        <f>IO2012cn!AG32</f>
        <v>4876173.7155600898</v>
      </c>
      <c r="AG72">
        <f>IO2012cn!AH32</f>
        <v>914447.66225093626</v>
      </c>
      <c r="AH72">
        <f>IO2012cn!AI32</f>
        <v>1095558.7648447787</v>
      </c>
      <c r="AI72">
        <f>IO2012cn!AJ32</f>
        <v>5071291.0161016434</v>
      </c>
      <c r="AJ72">
        <f>IO2012cn!AK32</f>
        <v>10053556.591243569</v>
      </c>
      <c r="AK72">
        <f>IO2012cn!AL32</f>
        <v>728375.2134342558</v>
      </c>
      <c r="AL72">
        <f>IO2012cn!AM32</f>
        <v>1245669.9484054716</v>
      </c>
      <c r="AM72">
        <f>IO2012cn!AN32</f>
        <v>1305936.4868790256</v>
      </c>
      <c r="AN72">
        <f>IO2012cn!AO32</f>
        <v>984033.30349247938</v>
      </c>
      <c r="AO72">
        <f>IO2012cn!AP32</f>
        <v>1123418.4534134138</v>
      </c>
      <c r="AP72">
        <f>IO2012cn!AQ32</f>
        <v>623231.00402355799</v>
      </c>
      <c r="AQ72">
        <f>IO2012cn!AR32</f>
        <v>652782.27020828065</v>
      </c>
      <c r="AR72">
        <f>IO2012cn!AS32</f>
        <v>4247092.5953913173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f>IO2012cn!AU32</f>
        <v>0</v>
      </c>
      <c r="CO72">
        <f>IO2012cn!AV32</f>
        <v>0</v>
      </c>
      <c r="CP72">
        <f>IO2012cn!AW32</f>
        <v>0</v>
      </c>
      <c r="CQ72">
        <f>IO2012cn!AY32</f>
        <v>1289122577.6188259</v>
      </c>
      <c r="CR72">
        <f>IO2012cn!AZ32</f>
        <v>0</v>
      </c>
      <c r="CS72">
        <f>IO2012cn!BB32</f>
        <v>7730236.3188812509</v>
      </c>
      <c r="CT72">
        <f t="shared" si="46"/>
        <v>652011271.803707</v>
      </c>
      <c r="CU72">
        <v>1388410178.5580237</v>
      </c>
      <c r="CV72" s="33">
        <f t="shared" si="47"/>
        <v>-736398906.75431669</v>
      </c>
      <c r="CW72" s="33">
        <f t="shared" si="48"/>
        <v>-112.94266504276251</v>
      </c>
    </row>
    <row r="73" spans="2:101" x14ac:dyDescent="0.2">
      <c r="B73" t="s">
        <v>384</v>
      </c>
      <c r="C73">
        <f>IO2012cn!D33</f>
        <v>13186514.815130783</v>
      </c>
      <c r="D73">
        <f>IO2012cn!E33</f>
        <v>3117414.1758564776</v>
      </c>
      <c r="E73">
        <f>IO2012cn!F33</f>
        <v>1077753.2261821546</v>
      </c>
      <c r="F73">
        <f>IO2012cn!G33</f>
        <v>1916306.0277785379</v>
      </c>
      <c r="G73">
        <f>IO2012cn!H33</f>
        <v>1279272.9640546732</v>
      </c>
      <c r="H73">
        <f>IO2012cn!I33</f>
        <v>42347103.855237171</v>
      </c>
      <c r="I73">
        <f>IO2012cn!J33</f>
        <v>13630979.573647568</v>
      </c>
      <c r="J73">
        <f>IO2012cn!K33</f>
        <v>21453830.744525544</v>
      </c>
      <c r="K73">
        <f>IO2012cn!L33</f>
        <v>4666538.0953673618</v>
      </c>
      <c r="L73">
        <f>IO2012cn!M33</f>
        <v>9860389.0143951364</v>
      </c>
      <c r="M73">
        <f>IO2012cn!N33</f>
        <v>4717289.2265008092</v>
      </c>
      <c r="N73">
        <f>IO2012cn!O33</f>
        <v>34774570.431619942</v>
      </c>
      <c r="O73">
        <f>IO2012cn!P33</f>
        <v>10255076.897553738</v>
      </c>
      <c r="P73">
        <f>IO2012cn!Q33</f>
        <v>9337117.0153414421</v>
      </c>
      <c r="Q73">
        <f>IO2012cn!R33</f>
        <v>7722950.3903716607</v>
      </c>
      <c r="R73">
        <f>IO2012cn!S33</f>
        <v>12684463.017644525</v>
      </c>
      <c r="S73">
        <f>IO2012cn!T33</f>
        <v>9481773.245473234</v>
      </c>
      <c r="T73">
        <f>IO2012cn!U33</f>
        <v>29365621.397063471</v>
      </c>
      <c r="U73">
        <f>IO2012cn!V33</f>
        <v>16080845.098123884</v>
      </c>
      <c r="V73">
        <f>IO2012cn!W33</f>
        <v>26753230.734562933</v>
      </c>
      <c r="W73">
        <f>IO2012cn!X33</f>
        <v>1776771.3504445942</v>
      </c>
      <c r="X73">
        <f>IO2012cn!Y33</f>
        <v>1120620.6300644379</v>
      </c>
      <c r="Y73">
        <f>IO2012cn!Z33</f>
        <v>341945.12856809486</v>
      </c>
      <c r="Z73">
        <f>IO2012cn!AA33</f>
        <v>300194.51104064763</v>
      </c>
      <c r="AA73">
        <f>IO2012cn!AB33</f>
        <v>5550674.7166446932</v>
      </c>
      <c r="AB73">
        <f>IO2012cn!AC33</f>
        <v>236492.57513177971</v>
      </c>
      <c r="AC73">
        <f>IO2012cn!AD33</f>
        <v>249858.75513767518</v>
      </c>
      <c r="AD73">
        <f>IO2012cn!AE33</f>
        <v>27229552.43584314</v>
      </c>
      <c r="AE73">
        <f>IO2012cn!AF33</f>
        <v>20307047.121681385</v>
      </c>
      <c r="AF73">
        <f>IO2012cn!AG33</f>
        <v>13165198.005977862</v>
      </c>
      <c r="AG73">
        <f>IO2012cn!AH33</f>
        <v>14130377.93007494</v>
      </c>
      <c r="AH73">
        <f>IO2012cn!AI33</f>
        <v>6697587.8555594943</v>
      </c>
      <c r="AI73">
        <f>IO2012cn!AJ33</f>
        <v>7021187.134014206</v>
      </c>
      <c r="AJ73">
        <f>IO2012cn!AK33</f>
        <v>1733872.9322375229</v>
      </c>
      <c r="AK73">
        <f>IO2012cn!AL33</f>
        <v>15187833.492710359</v>
      </c>
      <c r="AL73">
        <f>IO2012cn!AM33</f>
        <v>7448760.8902910855</v>
      </c>
      <c r="AM73">
        <f>IO2012cn!AN33</f>
        <v>1451194.9872410498</v>
      </c>
      <c r="AN73">
        <f>IO2012cn!AO33</f>
        <v>4995741.0525313411</v>
      </c>
      <c r="AO73">
        <f>IO2012cn!AP33</f>
        <v>2336355.877695418</v>
      </c>
      <c r="AP73">
        <f>IO2012cn!AQ33</f>
        <v>7864969.9262066251</v>
      </c>
      <c r="AQ73">
        <f>IO2012cn!AR33</f>
        <v>3462636.7805678244</v>
      </c>
      <c r="AR73">
        <f>IO2012cn!AS33</f>
        <v>7114116.5483852345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f>IO2012cn!AU33</f>
        <v>29294677.800262697</v>
      </c>
      <c r="CO73">
        <f>IO2012cn!AV33</f>
        <v>95990152.560788155</v>
      </c>
      <c r="CP73">
        <f>IO2012cn!AW33</f>
        <v>0</v>
      </c>
      <c r="CQ73">
        <f>IO2012cn!AY33</f>
        <v>46661633.396582328</v>
      </c>
      <c r="CR73">
        <f>IO2012cn!AZ33</f>
        <v>8760285.2770044375</v>
      </c>
      <c r="CS73">
        <f>IO2012cn!BB33</f>
        <v>117731419.22936919</v>
      </c>
      <c r="CT73">
        <f t="shared" si="46"/>
        <v>244444393.49627769</v>
      </c>
      <c r="CU73">
        <v>721553392.03252399</v>
      </c>
      <c r="CV73" s="33">
        <f t="shared" si="47"/>
        <v>-477108998.5362463</v>
      </c>
      <c r="CW73" s="33">
        <f t="shared" si="48"/>
        <v>-195.18099462711203</v>
      </c>
    </row>
    <row r="74" spans="2:101" x14ac:dyDescent="0.2">
      <c r="B74" t="s">
        <v>386</v>
      </c>
      <c r="C74">
        <f>IO2012cn!D34</f>
        <v>10845115.481837459</v>
      </c>
      <c r="D74">
        <f>IO2012cn!E34</f>
        <v>5247797.4196630288</v>
      </c>
      <c r="E74">
        <f>IO2012cn!F34</f>
        <v>890320.51459356386</v>
      </c>
      <c r="F74">
        <f>IO2012cn!G34</f>
        <v>4490630.0131894778</v>
      </c>
      <c r="G74">
        <f>IO2012cn!H34</f>
        <v>2336502.4344965839</v>
      </c>
      <c r="H74">
        <f>IO2012cn!I34</f>
        <v>27956861.450019248</v>
      </c>
      <c r="I74">
        <f>IO2012cn!J34</f>
        <v>6754899.470465228</v>
      </c>
      <c r="J74">
        <f>IO2012cn!K34</f>
        <v>6738024.7365334239</v>
      </c>
      <c r="K74">
        <f>IO2012cn!L34</f>
        <v>6040828.4522146434</v>
      </c>
      <c r="L74">
        <f>IO2012cn!M34</f>
        <v>8272773.9561038185</v>
      </c>
      <c r="M74">
        <f>IO2012cn!N34</f>
        <v>7114835.3426066227</v>
      </c>
      <c r="N74">
        <f>IO2012cn!O34</f>
        <v>34034747.003203385</v>
      </c>
      <c r="O74">
        <f>IO2012cn!P34</f>
        <v>18693853.186472606</v>
      </c>
      <c r="P74">
        <f>IO2012cn!Q34</f>
        <v>23621986.015862674</v>
      </c>
      <c r="Q74">
        <f>IO2012cn!R34</f>
        <v>9608110.1251519695</v>
      </c>
      <c r="R74">
        <f>IO2012cn!S34</f>
        <v>12316753.59465754</v>
      </c>
      <c r="S74">
        <f>IO2012cn!T34</f>
        <v>8989280.7675086111</v>
      </c>
      <c r="T74">
        <f>IO2012cn!U34</f>
        <v>19039056.023019392</v>
      </c>
      <c r="U74">
        <f>IO2012cn!V34</f>
        <v>12787853.762890738</v>
      </c>
      <c r="V74">
        <f>IO2012cn!W34</f>
        <v>10527521.324678732</v>
      </c>
      <c r="W74">
        <f>IO2012cn!X34</f>
        <v>1417136.5151488713</v>
      </c>
      <c r="X74">
        <f>IO2012cn!Y34</f>
        <v>750519.66218970472</v>
      </c>
      <c r="Y74">
        <f>IO2012cn!Z34</f>
        <v>769685.68795307202</v>
      </c>
      <c r="Z74">
        <f>IO2012cn!AA34</f>
        <v>256609.6785894488</v>
      </c>
      <c r="AA74">
        <f>IO2012cn!AB34</f>
        <v>6365984.0847734343</v>
      </c>
      <c r="AB74">
        <f>IO2012cn!AC34</f>
        <v>900884.16590805619</v>
      </c>
      <c r="AC74">
        <f>IO2012cn!AD34</f>
        <v>201460.19557692739</v>
      </c>
      <c r="AD74">
        <f>IO2012cn!AE34</f>
        <v>43498086.703206286</v>
      </c>
      <c r="AE74">
        <f>IO2012cn!AF34</f>
        <v>24717848.348868437</v>
      </c>
      <c r="AF74">
        <f>IO2012cn!AG34</f>
        <v>88028964.726170301</v>
      </c>
      <c r="AG74">
        <f>IO2012cn!AH34</f>
        <v>4489449.8883459652</v>
      </c>
      <c r="AH74">
        <f>IO2012cn!AI34</f>
        <v>3148717.6019000467</v>
      </c>
      <c r="AI74">
        <f>IO2012cn!AJ34</f>
        <v>12337776.520245574</v>
      </c>
      <c r="AJ74">
        <f>IO2012cn!AK34</f>
        <v>2485937.6359778191</v>
      </c>
      <c r="AK74">
        <f>IO2012cn!AL34</f>
        <v>17636534.204384625</v>
      </c>
      <c r="AL74">
        <f>IO2012cn!AM34</f>
        <v>7971014.8559987685</v>
      </c>
      <c r="AM74">
        <f>IO2012cn!AN34</f>
        <v>2308387.0933930483</v>
      </c>
      <c r="AN74">
        <f>IO2012cn!AO34</f>
        <v>4068584.5989385936</v>
      </c>
      <c r="AO74">
        <f>IO2012cn!AP34</f>
        <v>5693246.9919639584</v>
      </c>
      <c r="AP74">
        <f>IO2012cn!AQ34</f>
        <v>2999369.3005034905</v>
      </c>
      <c r="AQ74">
        <f>IO2012cn!AR34</f>
        <v>3127258.1140278885</v>
      </c>
      <c r="AR74">
        <f>IO2012cn!AS34</f>
        <v>19265804.459633857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f>IO2012cn!AU34</f>
        <v>12400802.067046717</v>
      </c>
      <c r="CO74">
        <f>IO2012cn!AV34</f>
        <v>51950797.640913419</v>
      </c>
      <c r="CP74">
        <f>IO2012cn!AW34</f>
        <v>19730147.955221977</v>
      </c>
      <c r="CQ74">
        <f>IO2012cn!AY34</f>
        <v>19236981.829400994</v>
      </c>
      <c r="CR74">
        <f>IO2012cn!AZ34</f>
        <v>2999267.9748246111</v>
      </c>
      <c r="CS74">
        <f>IO2012cn!BB34</f>
        <v>56946262.227432273</v>
      </c>
      <c r="CT74">
        <f t="shared" si="46"/>
        <v>258193022.13937658</v>
      </c>
      <c r="CU74">
        <v>652328722.3875761</v>
      </c>
      <c r="CV74" s="33">
        <f t="shared" si="47"/>
        <v>-394135700.24819952</v>
      </c>
      <c r="CW74" s="33">
        <f t="shared" si="48"/>
        <v>-152.65156935009614</v>
      </c>
    </row>
    <row r="75" spans="2:101" x14ac:dyDescent="0.2">
      <c r="B75" t="s">
        <v>388</v>
      </c>
      <c r="C75">
        <f>IO2012cn!D35</f>
        <v>792682.89630780683</v>
      </c>
      <c r="D75">
        <f>IO2012cn!E35</f>
        <v>834777.37496085814</v>
      </c>
      <c r="E75">
        <f>IO2012cn!F35</f>
        <v>173680.6954152422</v>
      </c>
      <c r="F75">
        <f>IO2012cn!G35</f>
        <v>812975.63734855538</v>
      </c>
      <c r="G75">
        <f>IO2012cn!H35</f>
        <v>325444.34938407276</v>
      </c>
      <c r="H75">
        <f>IO2012cn!I35</f>
        <v>3198179.091799302</v>
      </c>
      <c r="I75">
        <f>IO2012cn!J35</f>
        <v>726498.78145246091</v>
      </c>
      <c r="J75">
        <f>IO2012cn!K35</f>
        <v>789207.8604512848</v>
      </c>
      <c r="K75">
        <f>IO2012cn!L35</f>
        <v>721694.75212325319</v>
      </c>
      <c r="L75">
        <f>IO2012cn!M35</f>
        <v>1081384.5723393396</v>
      </c>
      <c r="M75">
        <f>IO2012cn!N35</f>
        <v>339970.30738182378</v>
      </c>
      <c r="N75">
        <f>IO2012cn!O35</f>
        <v>5622859.5912802666</v>
      </c>
      <c r="O75">
        <f>IO2012cn!P35</f>
        <v>2459093.7175298105</v>
      </c>
      <c r="P75">
        <f>IO2012cn!Q35</f>
        <v>1693096.7697823527</v>
      </c>
      <c r="Q75">
        <f>IO2012cn!R35</f>
        <v>1726472.6385707771</v>
      </c>
      <c r="R75">
        <f>IO2012cn!S35</f>
        <v>2462375.6741621261</v>
      </c>
      <c r="S75">
        <f>IO2012cn!T35</f>
        <v>2334647.2457946143</v>
      </c>
      <c r="T75">
        <f>IO2012cn!U35</f>
        <v>1978569.8074930436</v>
      </c>
      <c r="U75">
        <f>IO2012cn!V35</f>
        <v>2450786.5829031831</v>
      </c>
      <c r="V75">
        <f>IO2012cn!W35</f>
        <v>1921841.671742965</v>
      </c>
      <c r="W75">
        <f>IO2012cn!X35</f>
        <v>561812.97954014293</v>
      </c>
      <c r="X75">
        <f>IO2012cn!Y35</f>
        <v>122905.15107005861</v>
      </c>
      <c r="Y75">
        <f>IO2012cn!Z35</f>
        <v>109430.69563894413</v>
      </c>
      <c r="Z75">
        <f>IO2012cn!AA35</f>
        <v>75757.09862465359</v>
      </c>
      <c r="AA75">
        <f>IO2012cn!AB35</f>
        <v>842962.813353871</v>
      </c>
      <c r="AB75">
        <f>IO2012cn!AC35</f>
        <v>99127.146896912571</v>
      </c>
      <c r="AC75">
        <f>IO2012cn!AD35</f>
        <v>97798.161379215278</v>
      </c>
      <c r="AD75">
        <f>IO2012cn!AE35</f>
        <v>6667813.8832565565</v>
      </c>
      <c r="AE75">
        <f>IO2012cn!AF35</f>
        <v>3895913.3690671581</v>
      </c>
      <c r="AF75">
        <f>IO2012cn!AG35</f>
        <v>8382137.6538706664</v>
      </c>
      <c r="AG75">
        <f>IO2012cn!AH35</f>
        <v>419397.55956126959</v>
      </c>
      <c r="AH75">
        <f>IO2012cn!AI35</f>
        <v>1647337.8591357023</v>
      </c>
      <c r="AI75">
        <f>IO2012cn!AJ35</f>
        <v>20587682.58755675</v>
      </c>
      <c r="AJ75">
        <f>IO2012cn!AK35</f>
        <v>1964960.1175781842</v>
      </c>
      <c r="AK75">
        <f>IO2012cn!AL35</f>
        <v>13294337.84782985</v>
      </c>
      <c r="AL75">
        <f>IO2012cn!AM35</f>
        <v>7328043.603474196</v>
      </c>
      <c r="AM75">
        <f>IO2012cn!AN35</f>
        <v>827252.26940562914</v>
      </c>
      <c r="AN75">
        <f>IO2012cn!AO35</f>
        <v>2038305.7605989443</v>
      </c>
      <c r="AO75">
        <f>IO2012cn!AP35</f>
        <v>4109016.6107408348</v>
      </c>
      <c r="AP75">
        <f>IO2012cn!AQ35</f>
        <v>1102588.6629416936</v>
      </c>
      <c r="AQ75">
        <f>IO2012cn!AR35</f>
        <v>1889969.7750686756</v>
      </c>
      <c r="AR75">
        <f>IO2012cn!AS35</f>
        <v>13137614.628912335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f>IO2012cn!AU35</f>
        <v>16839228.741573803</v>
      </c>
      <c r="CO75">
        <f>IO2012cn!AV35</f>
        <v>100301836.67</v>
      </c>
      <c r="CP75">
        <f>IO2012cn!AW35</f>
        <v>0</v>
      </c>
      <c r="CQ75">
        <f>IO2012cn!AY35</f>
        <v>0</v>
      </c>
      <c r="CR75">
        <f>IO2012cn!AZ35</f>
        <v>0</v>
      </c>
      <c r="CS75">
        <f>IO2012cn!BB35</f>
        <v>5654921.8309785053</v>
      </c>
      <c r="CT75">
        <f t="shared" si="46"/>
        <v>595118923.74662161</v>
      </c>
      <c r="CU75">
        <v>244871822.54602695</v>
      </c>
      <c r="CV75" s="33">
        <f t="shared" si="47"/>
        <v>350247101.20059466</v>
      </c>
      <c r="CW75" s="33">
        <f t="shared" si="48"/>
        <v>58.853295908586531</v>
      </c>
    </row>
    <row r="76" spans="2:101" x14ac:dyDescent="0.2">
      <c r="B76" t="s">
        <v>390</v>
      </c>
      <c r="C76">
        <f>IO2012cn!D36</f>
        <v>879314.51884418051</v>
      </c>
      <c r="D76">
        <f>IO2012cn!E36</f>
        <v>236128.73273536167</v>
      </c>
      <c r="E76">
        <f>IO2012cn!F36</f>
        <v>109965.44082088173</v>
      </c>
      <c r="F76">
        <f>IO2012cn!G36</f>
        <v>405906.43862346519</v>
      </c>
      <c r="G76">
        <f>IO2012cn!H36</f>
        <v>165732.16492413933</v>
      </c>
      <c r="H76">
        <f>IO2012cn!I36</f>
        <v>844819.85089715279</v>
      </c>
      <c r="I76">
        <f>IO2012cn!J36</f>
        <v>382546.23286306579</v>
      </c>
      <c r="J76">
        <f>IO2012cn!K36</f>
        <v>580754.01693421765</v>
      </c>
      <c r="K76">
        <f>IO2012cn!L36</f>
        <v>329158.39488642954</v>
      </c>
      <c r="L76">
        <f>IO2012cn!M36</f>
        <v>501609.2651398108</v>
      </c>
      <c r="M76">
        <f>IO2012cn!N36</f>
        <v>123873.18544320737</v>
      </c>
      <c r="N76">
        <f>IO2012cn!O36</f>
        <v>1523222.2709256334</v>
      </c>
      <c r="O76">
        <f>IO2012cn!P36</f>
        <v>979123.84193058417</v>
      </c>
      <c r="P76">
        <f>IO2012cn!Q36</f>
        <v>746557.65275039652</v>
      </c>
      <c r="Q76">
        <f>IO2012cn!R36</f>
        <v>706518.76776698092</v>
      </c>
      <c r="R76">
        <f>IO2012cn!S36</f>
        <v>1162397.6140308953</v>
      </c>
      <c r="S76">
        <f>IO2012cn!T36</f>
        <v>765883.73615574278</v>
      </c>
      <c r="T76">
        <f>IO2012cn!U36</f>
        <v>521176.10094058019</v>
      </c>
      <c r="U76">
        <f>IO2012cn!V36</f>
        <v>808439.80877560517</v>
      </c>
      <c r="V76">
        <f>IO2012cn!W36</f>
        <v>3661567.0773297101</v>
      </c>
      <c r="W76">
        <f>IO2012cn!X36</f>
        <v>180608.38644934539</v>
      </c>
      <c r="X76">
        <f>IO2012cn!Y36</f>
        <v>39115.241425731219</v>
      </c>
      <c r="Y76">
        <f>IO2012cn!Z36</f>
        <v>47011.721362948039</v>
      </c>
      <c r="Z76">
        <f>IO2012cn!AA36</f>
        <v>27175.771971188828</v>
      </c>
      <c r="AA76">
        <f>IO2012cn!AB36</f>
        <v>1490953.5814653561</v>
      </c>
      <c r="AB76">
        <f>IO2012cn!AC36</f>
        <v>44363.04610984186</v>
      </c>
      <c r="AC76">
        <f>IO2012cn!AD36</f>
        <v>147169.72244044978</v>
      </c>
      <c r="AD76">
        <f>IO2012cn!AE36</f>
        <v>15555564.097424472</v>
      </c>
      <c r="AE76">
        <f>IO2012cn!AF36</f>
        <v>2238752.939687815</v>
      </c>
      <c r="AF76">
        <f>IO2012cn!AG36</f>
        <v>5762115.9728714731</v>
      </c>
      <c r="AG76">
        <f>IO2012cn!AH36</f>
        <v>971345.14054358797</v>
      </c>
      <c r="AH76">
        <f>IO2012cn!AI36</f>
        <v>31029586.901712529</v>
      </c>
      <c r="AI76">
        <f>IO2012cn!AJ36</f>
        <v>15758325.624721482</v>
      </c>
      <c r="AJ76">
        <f>IO2012cn!AK36</f>
        <v>1755171.1817709415</v>
      </c>
      <c r="AK76">
        <f>IO2012cn!AL36</f>
        <v>1769922.7070736222</v>
      </c>
      <c r="AL76">
        <f>IO2012cn!AM36</f>
        <v>1148201.0238967065</v>
      </c>
      <c r="AM76">
        <f>IO2012cn!AN36</f>
        <v>608465.42205446959</v>
      </c>
      <c r="AN76">
        <f>IO2012cn!AO36</f>
        <v>705466.47375572694</v>
      </c>
      <c r="AO76">
        <f>IO2012cn!AP36</f>
        <v>3099228.8377993242</v>
      </c>
      <c r="AP76">
        <f>IO2012cn!AQ36</f>
        <v>2720700.8496888629</v>
      </c>
      <c r="AQ76">
        <f>IO2012cn!AR36</f>
        <v>848909.90000622289</v>
      </c>
      <c r="AR76">
        <f>IO2012cn!AS36</f>
        <v>9285813.8420812041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f>IO2012cn!AU36</f>
        <v>11478758.338432962</v>
      </c>
      <c r="CO76">
        <f>IO2012cn!AV36</f>
        <v>47495803.747068748</v>
      </c>
      <c r="CP76">
        <f>IO2012cn!AW36</f>
        <v>0</v>
      </c>
      <c r="CQ76">
        <f>IO2012cn!AY36</f>
        <v>78572400</v>
      </c>
      <c r="CR76">
        <f>IO2012cn!AZ36</f>
        <v>0</v>
      </c>
      <c r="CS76">
        <f>IO2012cn!BB36</f>
        <v>9977396.5548435189</v>
      </c>
      <c r="CT76">
        <f t="shared" si="46"/>
        <v>418560920.03424847</v>
      </c>
      <c r="CU76">
        <v>258240461.48822823</v>
      </c>
      <c r="CV76" s="33">
        <f t="shared" si="47"/>
        <v>160320458.54602024</v>
      </c>
      <c r="CW76" s="33">
        <f t="shared" si="48"/>
        <v>38.302777653705014</v>
      </c>
    </row>
    <row r="77" spans="2:101" x14ac:dyDescent="0.2">
      <c r="B77" t="s">
        <v>392</v>
      </c>
      <c r="C77">
        <f>IO2012cn!D37</f>
        <v>11048752.167109462</v>
      </c>
      <c r="D77">
        <f>IO2012cn!E37</f>
        <v>10603857.558156952</v>
      </c>
      <c r="E77">
        <f>IO2012cn!F37</f>
        <v>1951431.0560770843</v>
      </c>
      <c r="F77">
        <f>IO2012cn!G37</f>
        <v>3854580.2668374507</v>
      </c>
      <c r="G77">
        <f>IO2012cn!H37</f>
        <v>2027916.3225979896</v>
      </c>
      <c r="H77">
        <f>IO2012cn!I37</f>
        <v>9663331.7275346275</v>
      </c>
      <c r="I77">
        <f>IO2012cn!J37</f>
        <v>3976365.3946321206</v>
      </c>
      <c r="J77">
        <f>IO2012cn!K37</f>
        <v>3043638.8522234308</v>
      </c>
      <c r="K77">
        <f>IO2012cn!L37</f>
        <v>3097463.2339569344</v>
      </c>
      <c r="L77">
        <f>IO2012cn!M37</f>
        <v>5577539.6867923234</v>
      </c>
      <c r="M77">
        <f>IO2012cn!N37</f>
        <v>4779680.3339904454</v>
      </c>
      <c r="N77">
        <f>IO2012cn!O37</f>
        <v>23104551.169829853</v>
      </c>
      <c r="O77">
        <f>IO2012cn!P37</f>
        <v>11468895.093566906</v>
      </c>
      <c r="P77">
        <f>IO2012cn!Q37</f>
        <v>32380356.325142883</v>
      </c>
      <c r="Q77">
        <f>IO2012cn!R37</f>
        <v>6545967.7305845385</v>
      </c>
      <c r="R77">
        <f>IO2012cn!S37</f>
        <v>7866615.3938904814</v>
      </c>
      <c r="S77">
        <f>IO2012cn!T37</f>
        <v>6806591.7250925638</v>
      </c>
      <c r="T77">
        <f>IO2012cn!U37</f>
        <v>9429737.9584281892</v>
      </c>
      <c r="U77">
        <f>IO2012cn!V37</f>
        <v>8698548.5902017541</v>
      </c>
      <c r="V77">
        <f>IO2012cn!W37</f>
        <v>16791319.600273628</v>
      </c>
      <c r="W77">
        <f>IO2012cn!X37</f>
        <v>1370714.8217668275</v>
      </c>
      <c r="X77">
        <f>IO2012cn!Y37</f>
        <v>654613.38143486844</v>
      </c>
      <c r="Y77">
        <f>IO2012cn!Z37</f>
        <v>549541.058086748</v>
      </c>
      <c r="Z77">
        <f>IO2012cn!AA37</f>
        <v>178745.13556902562</v>
      </c>
      <c r="AA77">
        <f>IO2012cn!AB37</f>
        <v>23339278.953933578</v>
      </c>
      <c r="AB77">
        <f>IO2012cn!AC37</f>
        <v>1406110.4136114819</v>
      </c>
      <c r="AC77">
        <f>IO2012cn!AD37</f>
        <v>1213867.329843703</v>
      </c>
      <c r="AD77">
        <f>IO2012cn!AE37</f>
        <v>38561060.349515572</v>
      </c>
      <c r="AE77">
        <f>IO2012cn!AF37</f>
        <v>28354633.476319287</v>
      </c>
      <c r="AF77">
        <f>IO2012cn!AG37</f>
        <v>51499556.676930554</v>
      </c>
      <c r="AG77">
        <f>IO2012cn!AH37</f>
        <v>3235776.4910540292</v>
      </c>
      <c r="AH77">
        <f>IO2012cn!AI37</f>
        <v>9992927.7324788645</v>
      </c>
      <c r="AI77">
        <f>IO2012cn!AJ37</f>
        <v>36484766.390960976</v>
      </c>
      <c r="AJ77">
        <f>IO2012cn!AK37</f>
        <v>44100292.974903047</v>
      </c>
      <c r="AK77">
        <f>IO2012cn!AL37</f>
        <v>23397764.181721561</v>
      </c>
      <c r="AL77">
        <f>IO2012cn!AM37</f>
        <v>9485734.887885958</v>
      </c>
      <c r="AM77">
        <f>IO2012cn!AN37</f>
        <v>4048589.5877092481</v>
      </c>
      <c r="AN77">
        <f>IO2012cn!AO37</f>
        <v>3380519.480333399</v>
      </c>
      <c r="AO77">
        <f>IO2012cn!AP37</f>
        <v>7910108.9590014871</v>
      </c>
      <c r="AP77">
        <f>IO2012cn!AQ37</f>
        <v>2899082.0711707217</v>
      </c>
      <c r="AQ77">
        <f>IO2012cn!AR37</f>
        <v>1553040.3518390083</v>
      </c>
      <c r="AR77">
        <f>IO2012cn!AS37</f>
        <v>9392247.9040359408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f>IO2012cn!AU37</f>
        <v>14231498.768442169</v>
      </c>
      <c r="CO77">
        <f>IO2012cn!AV37</f>
        <v>81652800.237987906</v>
      </c>
      <c r="CP77">
        <f>IO2012cn!AW37</f>
        <v>9360490.055557074</v>
      </c>
      <c r="CQ77">
        <f>IO2012cn!AY37</f>
        <v>0</v>
      </c>
      <c r="CR77">
        <f>IO2012cn!AZ37</f>
        <v>0</v>
      </c>
      <c r="CS77">
        <f>IO2012cn!BB37</f>
        <v>4148021.8876089272</v>
      </c>
      <c r="CT77">
        <f t="shared" si="46"/>
        <v>372099469.25488073</v>
      </c>
      <c r="CU77">
        <v>594573861.17109227</v>
      </c>
      <c r="CV77" s="33">
        <f t="shared" si="47"/>
        <v>-222474391.91621155</v>
      </c>
      <c r="CW77" s="33">
        <f t="shared" si="48"/>
        <v>-59.788957066160449</v>
      </c>
    </row>
    <row r="78" spans="2:101" x14ac:dyDescent="0.2">
      <c r="B78" t="s">
        <v>394</v>
      </c>
      <c r="C78">
        <f>IO2012cn!D38</f>
        <v>12124.148281268117</v>
      </c>
      <c r="D78">
        <f>IO2012cn!E38</f>
        <v>53664.54232499683</v>
      </c>
      <c r="E78">
        <f>IO2012cn!F38</f>
        <v>22733.34907662074</v>
      </c>
      <c r="F78">
        <f>IO2012cn!G38</f>
        <v>10806.766501544727</v>
      </c>
      <c r="G78">
        <f>IO2012cn!H38</f>
        <v>22249.419274764481</v>
      </c>
      <c r="H78">
        <f>IO2012cn!I38</f>
        <v>207206.02877167941</v>
      </c>
      <c r="I78">
        <f>IO2012cn!J38</f>
        <v>97278.130060284981</v>
      </c>
      <c r="J78">
        <f>IO2012cn!K38</f>
        <v>215783.71469789429</v>
      </c>
      <c r="K78">
        <f>IO2012cn!L38</f>
        <v>141017.39826010648</v>
      </c>
      <c r="L78">
        <f>IO2012cn!M38</f>
        <v>266457.54751198</v>
      </c>
      <c r="M78">
        <f>IO2012cn!N38</f>
        <v>57632.401722558228</v>
      </c>
      <c r="N78">
        <f>IO2012cn!O38</f>
        <v>428228.48349313415</v>
      </c>
      <c r="O78">
        <f>IO2012cn!P38</f>
        <v>285732.22814245819</v>
      </c>
      <c r="P78">
        <f>IO2012cn!Q38</f>
        <v>180609.19512326107</v>
      </c>
      <c r="Q78">
        <f>IO2012cn!R38</f>
        <v>247561.61836553767</v>
      </c>
      <c r="R78">
        <f>IO2012cn!S38</f>
        <v>307341.86083909334</v>
      </c>
      <c r="S78">
        <f>IO2012cn!T38</f>
        <v>234667.82449565243</v>
      </c>
      <c r="T78">
        <f>IO2012cn!U38</f>
        <v>187021.79808878922</v>
      </c>
      <c r="U78">
        <f>IO2012cn!V38</f>
        <v>314311.89420972596</v>
      </c>
      <c r="V78">
        <f>IO2012cn!W38</f>
        <v>474403.53970569465</v>
      </c>
      <c r="W78">
        <f>IO2012cn!X38</f>
        <v>105790.54193233626</v>
      </c>
      <c r="X78">
        <f>IO2012cn!Y38</f>
        <v>20624.293841040017</v>
      </c>
      <c r="Y78">
        <f>IO2012cn!Z38</f>
        <v>22290.621707064169</v>
      </c>
      <c r="Z78">
        <f>IO2012cn!AA38</f>
        <v>4388.3269345489962</v>
      </c>
      <c r="AA78">
        <f>IO2012cn!AB38</f>
        <v>27382.039275543619</v>
      </c>
      <c r="AB78">
        <f>IO2012cn!AC38</f>
        <v>40452.331078571515</v>
      </c>
      <c r="AC78">
        <f>IO2012cn!AD38</f>
        <v>2254.7736242973706</v>
      </c>
      <c r="AD78">
        <f>IO2012cn!AE38</f>
        <v>107550.9278944151</v>
      </c>
      <c r="AE78">
        <f>IO2012cn!AF38</f>
        <v>33159670.331123114</v>
      </c>
      <c r="AF78">
        <f>IO2012cn!AG38</f>
        <v>2240987.9223474567</v>
      </c>
      <c r="AG78">
        <f>IO2012cn!AH38</f>
        <v>2342783.5061140689</v>
      </c>
      <c r="AH78">
        <f>IO2012cn!AI38</f>
        <v>5374177.1034951303</v>
      </c>
      <c r="AI78">
        <f>IO2012cn!AJ38</f>
        <v>37288889.342139028</v>
      </c>
      <c r="AJ78">
        <f>IO2012cn!AK38</f>
        <v>13472788.470533011</v>
      </c>
      <c r="AK78">
        <f>IO2012cn!AL38</f>
        <v>3033828.131886458</v>
      </c>
      <c r="AL78">
        <f>IO2012cn!AM38</f>
        <v>1323372.1050849718</v>
      </c>
      <c r="AM78">
        <f>IO2012cn!AN38</f>
        <v>248606.53663714021</v>
      </c>
      <c r="AN78">
        <f>IO2012cn!AO38</f>
        <v>7809690.2403179519</v>
      </c>
      <c r="AO78">
        <f>IO2012cn!AP38</f>
        <v>1877823.73270651</v>
      </c>
      <c r="AP78">
        <f>IO2012cn!AQ38</f>
        <v>1273786.4402601586</v>
      </c>
      <c r="AQ78">
        <f>IO2012cn!AR38</f>
        <v>950998.5206366179</v>
      </c>
      <c r="AR78">
        <f>IO2012cn!AS38</f>
        <v>3319562.2119009756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f>IO2012cn!AU38</f>
        <v>46580010.060303003</v>
      </c>
      <c r="CO78">
        <f>IO2012cn!AV38</f>
        <v>160102379.63352799</v>
      </c>
      <c r="CP78">
        <f>IO2012cn!AW38</f>
        <v>0</v>
      </c>
      <c r="CQ78">
        <f>IO2012cn!AY38</f>
        <v>94064000</v>
      </c>
      <c r="CR78">
        <f>IO2012cn!AZ38</f>
        <v>0</v>
      </c>
      <c r="CS78">
        <f>IO2012cn!BB38</f>
        <v>0</v>
      </c>
      <c r="CT78">
        <f t="shared" si="46"/>
        <v>252238843.27989009</v>
      </c>
      <c r="CU78">
        <v>419085368.01998812</v>
      </c>
      <c r="CV78" s="33">
        <f t="shared" si="47"/>
        <v>-166846524.74009803</v>
      </c>
      <c r="CW78" s="33">
        <f t="shared" si="48"/>
        <v>-66.146245586355334</v>
      </c>
    </row>
    <row r="79" spans="2:101" x14ac:dyDescent="0.2">
      <c r="B79" t="s">
        <v>396</v>
      </c>
      <c r="C79">
        <f>IO2012cn!D39</f>
        <v>308011.01637644356</v>
      </c>
      <c r="D79">
        <f>IO2012cn!E39</f>
        <v>4741395.5767216124</v>
      </c>
      <c r="E79">
        <f>IO2012cn!F39</f>
        <v>789446.86425612599</v>
      </c>
      <c r="F79">
        <f>IO2012cn!G39</f>
        <v>2564565.425368567</v>
      </c>
      <c r="G79">
        <f>IO2012cn!H39</f>
        <v>1119519.269668502</v>
      </c>
      <c r="H79">
        <f>IO2012cn!I39</f>
        <v>11132409.137800118</v>
      </c>
      <c r="I79">
        <f>IO2012cn!J39</f>
        <v>1366296.204217619</v>
      </c>
      <c r="J79">
        <f>IO2012cn!K39</f>
        <v>3135881.1350160004</v>
      </c>
      <c r="K79">
        <f>IO2012cn!L39</f>
        <v>1600028.2365306518</v>
      </c>
      <c r="L79">
        <f>IO2012cn!M39</f>
        <v>4985371.0275409594</v>
      </c>
      <c r="M79">
        <f>IO2012cn!N39</f>
        <v>2244391.8580464935</v>
      </c>
      <c r="N79">
        <f>IO2012cn!O39</f>
        <v>18538141.56067688</v>
      </c>
      <c r="O79">
        <f>IO2012cn!P39</f>
        <v>5163162.705275733</v>
      </c>
      <c r="P79">
        <f>IO2012cn!Q39</f>
        <v>5387160.8536013914</v>
      </c>
      <c r="Q79">
        <f>IO2012cn!R39</f>
        <v>3589688.2085288148</v>
      </c>
      <c r="R79">
        <f>IO2012cn!S39</f>
        <v>6175017.757873686</v>
      </c>
      <c r="S79">
        <f>IO2012cn!T39</f>
        <v>4654435.4057285693</v>
      </c>
      <c r="T79">
        <f>IO2012cn!U39</f>
        <v>8761782.7433872223</v>
      </c>
      <c r="U79">
        <f>IO2012cn!V39</f>
        <v>7215518.474707392</v>
      </c>
      <c r="V79">
        <f>IO2012cn!W39</f>
        <v>8153619.9788482375</v>
      </c>
      <c r="W79">
        <f>IO2012cn!X39</f>
        <v>566413.24245429877</v>
      </c>
      <c r="X79">
        <f>IO2012cn!Y39</f>
        <v>172475.99720396605</v>
      </c>
      <c r="Y79">
        <f>IO2012cn!Z39</f>
        <v>213165.99241308431</v>
      </c>
      <c r="Z79">
        <f>IO2012cn!AA39</f>
        <v>194771.99363902418</v>
      </c>
      <c r="AA79">
        <f>IO2012cn!AB39</f>
        <v>1796231.6337105001</v>
      </c>
      <c r="AB79">
        <f>IO2012cn!AC39</f>
        <v>150063.62219901412</v>
      </c>
      <c r="AC79">
        <f>IO2012cn!AD39</f>
        <v>54468.697283594767</v>
      </c>
      <c r="AD79">
        <f>IO2012cn!AE39</f>
        <v>9373158.5068669524</v>
      </c>
      <c r="AE79">
        <f>IO2012cn!AF39</f>
        <v>64298446.350809306</v>
      </c>
      <c r="AF79">
        <f>IO2012cn!AG39</f>
        <v>7819508.6789928423</v>
      </c>
      <c r="AG79">
        <f>IO2012cn!AH39</f>
        <v>2416045.6051151422</v>
      </c>
      <c r="AH79">
        <f>IO2012cn!AI39</f>
        <v>11432821.866243435</v>
      </c>
      <c r="AI79">
        <f>IO2012cn!AJ39</f>
        <v>54193017.016981296</v>
      </c>
      <c r="AJ79">
        <f>IO2012cn!AK39</f>
        <v>16746984.997497093</v>
      </c>
      <c r="AK79">
        <f>IO2012cn!AL39</f>
        <v>19618145.073799506</v>
      </c>
      <c r="AL79">
        <f>IO2012cn!AM39</f>
        <v>5539868.2090866482</v>
      </c>
      <c r="AM79">
        <f>IO2012cn!AN39</f>
        <v>1082350.3029038929</v>
      </c>
      <c r="AN79">
        <f>IO2012cn!AO39</f>
        <v>2976599.4691576157</v>
      </c>
      <c r="AO79">
        <f>IO2012cn!AP39</f>
        <v>1239534.0101803511</v>
      </c>
      <c r="AP79">
        <f>IO2012cn!AQ39</f>
        <v>258891.54567473245</v>
      </c>
      <c r="AQ79">
        <f>IO2012cn!AR39</f>
        <v>1335061.4851731067</v>
      </c>
      <c r="AR79">
        <f>IO2012cn!AS39</f>
        <v>5352099.9791564727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f>IO2012cn!AU39</f>
        <v>547046.62911315006</v>
      </c>
      <c r="CO79">
        <f>IO2012cn!AV39</f>
        <v>10396350.45482867</v>
      </c>
      <c r="CP79">
        <f>IO2012cn!AW39</f>
        <v>11370816.96870615</v>
      </c>
      <c r="CQ79">
        <f>IO2012cn!AY39</f>
        <v>0</v>
      </c>
      <c r="CR79">
        <f>IO2012cn!AZ39</f>
        <v>0</v>
      </c>
      <c r="CS79">
        <f>IO2012cn!BB39</f>
        <v>41329287.485519841</v>
      </c>
      <c r="CT79">
        <f t="shared" si="46"/>
        <v>63954124.805026203</v>
      </c>
      <c r="CU79">
        <v>372005810.07926178</v>
      </c>
      <c r="CV79" s="33">
        <f t="shared" si="47"/>
        <v>-308051685.27423561</v>
      </c>
      <c r="CW79" s="33">
        <f t="shared" si="48"/>
        <v>-481.67602357686491</v>
      </c>
    </row>
    <row r="80" spans="2:101" x14ac:dyDescent="0.2">
      <c r="B80" t="s">
        <v>398</v>
      </c>
      <c r="C80">
        <f>IO2012cn!D40</f>
        <v>5160072.0789315496</v>
      </c>
      <c r="D80">
        <f>IO2012cn!E40</f>
        <v>1844465.5229882733</v>
      </c>
      <c r="E80">
        <f>IO2012cn!F40</f>
        <v>1704946.3614706767</v>
      </c>
      <c r="F80">
        <f>IO2012cn!G40</f>
        <v>1280890.3302737535</v>
      </c>
      <c r="G80">
        <f>IO2012cn!H40</f>
        <v>1011881.6787746473</v>
      </c>
      <c r="H80">
        <f>IO2012cn!I40</f>
        <v>2304488.8560920744</v>
      </c>
      <c r="I80">
        <f>IO2012cn!J40</f>
        <v>470829.25672720902</v>
      </c>
      <c r="J80">
        <f>IO2012cn!K40</f>
        <v>874181.99169867055</v>
      </c>
      <c r="K80">
        <f>IO2012cn!L40</f>
        <v>774047.43816968834</v>
      </c>
      <c r="L80">
        <f>IO2012cn!M40</f>
        <v>1229729.5074973558</v>
      </c>
      <c r="M80">
        <f>IO2012cn!N40</f>
        <v>362055.69476634631</v>
      </c>
      <c r="N80">
        <f>IO2012cn!O40</f>
        <v>11145701.344615176</v>
      </c>
      <c r="O80">
        <f>IO2012cn!P40</f>
        <v>2150238.221391263</v>
      </c>
      <c r="P80">
        <f>IO2012cn!Q40</f>
        <v>6239142.7262628619</v>
      </c>
      <c r="Q80">
        <f>IO2012cn!R40</f>
        <v>1811032.4813411837</v>
      </c>
      <c r="R80">
        <f>IO2012cn!S40</f>
        <v>5103102.6316583659</v>
      </c>
      <c r="S80">
        <f>IO2012cn!T40</f>
        <v>4592499.0402020272</v>
      </c>
      <c r="T80">
        <f>IO2012cn!U40</f>
        <v>10585023.253597077</v>
      </c>
      <c r="U80">
        <f>IO2012cn!V40</f>
        <v>4826704.9004532527</v>
      </c>
      <c r="V80">
        <f>IO2012cn!W40</f>
        <v>11149489.792323543</v>
      </c>
      <c r="W80">
        <f>IO2012cn!X40</f>
        <v>967904.64508828404</v>
      </c>
      <c r="X80">
        <f>IO2012cn!Y40</f>
        <v>104305.16811041374</v>
      </c>
      <c r="Y80">
        <f>IO2012cn!Z40</f>
        <v>41609.658910097445</v>
      </c>
      <c r="Z80">
        <f>IO2012cn!AA40</f>
        <v>26152.177731388678</v>
      </c>
      <c r="AA80">
        <f>IO2012cn!AB40</f>
        <v>2065808.1424044862</v>
      </c>
      <c r="AB80">
        <f>IO2012cn!AC40</f>
        <v>26601.698812593488</v>
      </c>
      <c r="AC80">
        <f>IO2012cn!AD40</f>
        <v>35257.526185382769</v>
      </c>
      <c r="AD80">
        <f>IO2012cn!AE40</f>
        <v>49888005.938319266</v>
      </c>
      <c r="AE80">
        <f>IO2012cn!AF40</f>
        <v>2795116.1318674819</v>
      </c>
      <c r="AF80">
        <f>IO2012cn!AG40</f>
        <v>910566.97364254761</v>
      </c>
      <c r="AG80">
        <f>IO2012cn!AH40</f>
        <v>7163.1008945032836</v>
      </c>
      <c r="AH80">
        <f>IO2012cn!AI40</f>
        <v>3566154.6215131124</v>
      </c>
      <c r="AI80">
        <f>IO2012cn!AJ40</f>
        <v>1047045.1497121366</v>
      </c>
      <c r="AJ80">
        <f>IO2012cn!AK40</f>
        <v>93328.249029016064</v>
      </c>
      <c r="AK80">
        <f>IO2012cn!AL40</f>
        <v>182107.78424767099</v>
      </c>
      <c r="AL80">
        <f>IO2012cn!AM40</f>
        <v>31727042.892771892</v>
      </c>
      <c r="AM80">
        <f>IO2012cn!AN40</f>
        <v>207241.62164993581</v>
      </c>
      <c r="AN80">
        <f>IO2012cn!AO40</f>
        <v>12667.057280295279</v>
      </c>
      <c r="AO80">
        <f>IO2012cn!AP40</f>
        <v>1635942.9853159159</v>
      </c>
      <c r="AP80">
        <f>IO2012cn!AQ40</f>
        <v>164717.3383754039</v>
      </c>
      <c r="AQ80">
        <f>IO2012cn!AR40</f>
        <v>92609.351580145798</v>
      </c>
      <c r="AR80">
        <f>IO2012cn!AS40</f>
        <v>132157.00688860752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f>IO2012cn!AU40</f>
        <v>310541.88890290284</v>
      </c>
      <c r="CO80">
        <f>IO2012cn!AV40</f>
        <v>2036792.28721753</v>
      </c>
      <c r="CP80">
        <f>IO2012cn!AW40</f>
        <v>67178516.697866097</v>
      </c>
      <c r="CQ80">
        <f>IO2012cn!AY40</f>
        <v>12097459.989629269</v>
      </c>
      <c r="CR80">
        <f>IO2012cn!AZ40</f>
        <v>0</v>
      </c>
      <c r="CS80">
        <f>IO2012cn!BB40</f>
        <v>265504.08670874999</v>
      </c>
      <c r="CT80">
        <f t="shared" si="46"/>
        <v>157081496.04436898</v>
      </c>
      <c r="CU80">
        <v>251581687.34851757</v>
      </c>
      <c r="CV80" s="33">
        <f t="shared" si="47"/>
        <v>-94500191.304148585</v>
      </c>
      <c r="CW80" s="33">
        <f t="shared" si="48"/>
        <v>-60.159976626054167</v>
      </c>
    </row>
    <row r="81" spans="2:101" x14ac:dyDescent="0.2">
      <c r="B81" t="s">
        <v>400</v>
      </c>
      <c r="C81">
        <f>IO2012cn!D41</f>
        <v>1286354.3970332975</v>
      </c>
      <c r="D81">
        <f>IO2012cn!E41</f>
        <v>95820.923758054792</v>
      </c>
      <c r="E81">
        <f>IO2012cn!F41</f>
        <v>77923.12415748059</v>
      </c>
      <c r="F81">
        <f>IO2012cn!G41</f>
        <v>175443.73329227237</v>
      </c>
      <c r="G81">
        <f>IO2012cn!H41</f>
        <v>159568.87351083482</v>
      </c>
      <c r="H81">
        <f>IO2012cn!I41</f>
        <v>349060.02648080321</v>
      </c>
      <c r="I81">
        <f>IO2012cn!J41</f>
        <v>593135.31942975929</v>
      </c>
      <c r="J81">
        <f>IO2012cn!K41</f>
        <v>61689.7967016154</v>
      </c>
      <c r="K81">
        <f>IO2012cn!L41</f>
        <v>46847.238006662708</v>
      </c>
      <c r="L81">
        <f>IO2012cn!M41</f>
        <v>507727.63110606832</v>
      </c>
      <c r="M81">
        <f>IO2012cn!N41</f>
        <v>188636.53264132692</v>
      </c>
      <c r="N81">
        <f>IO2012cn!O41</f>
        <v>1796669.5611802684</v>
      </c>
      <c r="O81">
        <f>IO2012cn!P41</f>
        <v>258133.84747398234</v>
      </c>
      <c r="P81">
        <f>IO2012cn!Q41</f>
        <v>833117.97260065784</v>
      </c>
      <c r="Q81">
        <f>IO2012cn!R41</f>
        <v>93148.566998095543</v>
      </c>
      <c r="R81">
        <f>IO2012cn!S41</f>
        <v>257780.43982503959</v>
      </c>
      <c r="S81">
        <f>IO2012cn!T41</f>
        <v>86622.692488731118</v>
      </c>
      <c r="T81">
        <f>IO2012cn!U41</f>
        <v>233970.67123836765</v>
      </c>
      <c r="U81">
        <f>IO2012cn!V41</f>
        <v>170387.56576561666</v>
      </c>
      <c r="V81">
        <f>IO2012cn!W41</f>
        <v>136432.58580131829</v>
      </c>
      <c r="W81">
        <f>IO2012cn!X41</f>
        <v>15055.441963805008</v>
      </c>
      <c r="X81">
        <f>IO2012cn!Y41</f>
        <v>28768.368575895365</v>
      </c>
      <c r="Y81">
        <f>IO2012cn!Z41</f>
        <v>10119.192001564601</v>
      </c>
      <c r="Z81">
        <f>IO2012cn!AA41</f>
        <v>1006.9246873328219</v>
      </c>
      <c r="AA81">
        <f>IO2012cn!AB41</f>
        <v>1637751.9195914217</v>
      </c>
      <c r="AB81">
        <f>IO2012cn!AC41</f>
        <v>30589.146638672202</v>
      </c>
      <c r="AC81">
        <f>IO2012cn!AD41</f>
        <v>1181397.49117429</v>
      </c>
      <c r="AD81">
        <f>IO2012cn!AE41</f>
        <v>183093.68157145451</v>
      </c>
      <c r="AE81">
        <f>IO2012cn!AF41</f>
        <v>384830.24468793487</v>
      </c>
      <c r="AF81">
        <f>IO2012cn!AG41</f>
        <v>289805.40185539669</v>
      </c>
      <c r="AG81">
        <f>IO2012cn!AH41</f>
        <v>63883.681018222356</v>
      </c>
      <c r="AH81">
        <f>IO2012cn!AI41</f>
        <v>130061.60341403552</v>
      </c>
      <c r="AI81">
        <f>IO2012cn!AJ41</f>
        <v>652672.55932348629</v>
      </c>
      <c r="AJ81">
        <f>IO2012cn!AK41</f>
        <v>120243.5938011945</v>
      </c>
      <c r="AK81">
        <f>IO2012cn!AL41</f>
        <v>1262253.3370363975</v>
      </c>
      <c r="AL81">
        <f>IO2012cn!AM41</f>
        <v>67811.967763051682</v>
      </c>
      <c r="AM81">
        <f>IO2012cn!AN41</f>
        <v>1023249.4321593526</v>
      </c>
      <c r="AN81">
        <f>IO2012cn!AO41</f>
        <v>157779.45614388544</v>
      </c>
      <c r="AO81">
        <f>IO2012cn!AP41</f>
        <v>106246.91411935502</v>
      </c>
      <c r="AP81">
        <f>IO2012cn!AQ41</f>
        <v>95161.069809386332</v>
      </c>
      <c r="AQ81">
        <f>IO2012cn!AR41</f>
        <v>99991.260789328589</v>
      </c>
      <c r="AR81">
        <f>IO2012cn!AS41</f>
        <v>639684.61973944562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f>IO2012cn!AU41</f>
        <v>709716.42229999998</v>
      </c>
      <c r="CO81">
        <f>IO2012cn!AV41</f>
        <v>4224850.9428801024</v>
      </c>
      <c r="CP81">
        <f>IO2012cn!AW41</f>
        <v>42354260.718490884</v>
      </c>
      <c r="CQ81">
        <f>IO2012cn!AY41</f>
        <v>0</v>
      </c>
      <c r="CR81">
        <f>IO2012cn!AZ41</f>
        <v>0</v>
      </c>
      <c r="CS81">
        <f>IO2012cn!BB41</f>
        <v>1075367.9140000555</v>
      </c>
      <c r="CT81">
        <f t="shared" si="46"/>
        <v>221765523.367625</v>
      </c>
      <c r="CU81">
        <v>63816101.759676695</v>
      </c>
      <c r="CV81" s="33">
        <f t="shared" si="47"/>
        <v>157949421.6079483</v>
      </c>
      <c r="CW81" s="33">
        <f t="shared" si="48"/>
        <v>71.223614567947294</v>
      </c>
    </row>
    <row r="82" spans="2:101" x14ac:dyDescent="0.2">
      <c r="B82" t="s">
        <v>402</v>
      </c>
      <c r="C82">
        <f>IO2012cn!D42</f>
        <v>764822.83141908899</v>
      </c>
      <c r="D82">
        <f>IO2012cn!E42</f>
        <v>1363473.8458462367</v>
      </c>
      <c r="E82">
        <f>IO2012cn!F42</f>
        <v>317186.31895682932</v>
      </c>
      <c r="F82">
        <f>IO2012cn!G42</f>
        <v>225616.91242819134</v>
      </c>
      <c r="G82">
        <f>IO2012cn!H42</f>
        <v>362887.66360341216</v>
      </c>
      <c r="H82">
        <f>IO2012cn!I42</f>
        <v>1831168.1671002978</v>
      </c>
      <c r="I82">
        <f>IO2012cn!J42</f>
        <v>352394.86709377385</v>
      </c>
      <c r="J82">
        <f>IO2012cn!K42</f>
        <v>478592.11635326926</v>
      </c>
      <c r="K82">
        <f>IO2012cn!L42</f>
        <v>386459.70852841565</v>
      </c>
      <c r="L82">
        <f>IO2012cn!M42</f>
        <v>893995.05409158091</v>
      </c>
      <c r="M82">
        <f>IO2012cn!N42</f>
        <v>588728.20288439153</v>
      </c>
      <c r="N82">
        <f>IO2012cn!O42</f>
        <v>3032795.8327689935</v>
      </c>
      <c r="O82">
        <f>IO2012cn!P42</f>
        <v>1605584.3760676724</v>
      </c>
      <c r="P82">
        <f>IO2012cn!Q42</f>
        <v>2076698.8809540153</v>
      </c>
      <c r="Q82">
        <f>IO2012cn!R42</f>
        <v>1391245.416022076</v>
      </c>
      <c r="R82">
        <f>IO2012cn!S42</f>
        <v>1805281.0211285101</v>
      </c>
      <c r="S82">
        <f>IO2012cn!T42</f>
        <v>1303075.7878363673</v>
      </c>
      <c r="T82">
        <f>IO2012cn!U42</f>
        <v>3500229.0554283094</v>
      </c>
      <c r="U82">
        <f>IO2012cn!V42</f>
        <v>1876219.3959677808</v>
      </c>
      <c r="V82">
        <f>IO2012cn!W42</f>
        <v>1656973.6889237433</v>
      </c>
      <c r="W82">
        <f>IO2012cn!X42</f>
        <v>192700.44410851711</v>
      </c>
      <c r="X82">
        <f>IO2012cn!Y42</f>
        <v>69305.662617856491</v>
      </c>
      <c r="Y82">
        <f>IO2012cn!Z42</f>
        <v>65094.354138620671</v>
      </c>
      <c r="Z82">
        <f>IO2012cn!AA42</f>
        <v>28490.80774065078</v>
      </c>
      <c r="AA82">
        <f>IO2012cn!AB42</f>
        <v>934797.60088522441</v>
      </c>
      <c r="AB82">
        <f>IO2012cn!AC42</f>
        <v>74624.569641816081</v>
      </c>
      <c r="AC82">
        <f>IO2012cn!AD42</f>
        <v>118842.92038467459</v>
      </c>
      <c r="AD82">
        <f>IO2012cn!AE42</f>
        <v>6166222.4307471961</v>
      </c>
      <c r="AE82">
        <f>IO2012cn!AF42</f>
        <v>5100857.75966263</v>
      </c>
      <c r="AF82">
        <f>IO2012cn!AG42</f>
        <v>11011824.309973568</v>
      </c>
      <c r="AG82">
        <f>IO2012cn!AH42</f>
        <v>962385.15829940117</v>
      </c>
      <c r="AH82">
        <f>IO2012cn!AI42</f>
        <v>789125.67098355351</v>
      </c>
      <c r="AI82">
        <f>IO2012cn!AJ42</f>
        <v>3491228.302872079</v>
      </c>
      <c r="AJ82">
        <f>IO2012cn!AK42</f>
        <v>818278.36170128128</v>
      </c>
      <c r="AK82">
        <f>IO2012cn!AL42</f>
        <v>2521629.2254465702</v>
      </c>
      <c r="AL82">
        <f>IO2012cn!AM42</f>
        <v>2799577.7459129989</v>
      </c>
      <c r="AM82">
        <f>IO2012cn!AN42</f>
        <v>2713753.3702090494</v>
      </c>
      <c r="AN82">
        <f>IO2012cn!AO42</f>
        <v>3015609.3016587025</v>
      </c>
      <c r="AO82">
        <f>IO2012cn!AP42</f>
        <v>2500251.1535030776</v>
      </c>
      <c r="AP82">
        <f>IO2012cn!AQ42</f>
        <v>1569733.1508933767</v>
      </c>
      <c r="AQ82">
        <f>IO2012cn!AR42</f>
        <v>904990.68916823191</v>
      </c>
      <c r="AR82">
        <f>IO2012cn!AS42</f>
        <v>6745403.5898952009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f>IO2012cn!AU42</f>
        <v>12913001.20371064</v>
      </c>
      <c r="CO82">
        <f>IO2012cn!AV42</f>
        <v>64589167.23892992</v>
      </c>
      <c r="CP82">
        <f>IO2012cn!AW42</f>
        <v>0</v>
      </c>
      <c r="CQ82">
        <f>IO2012cn!AY42</f>
        <v>0</v>
      </c>
      <c r="CR82">
        <f>IO2012cn!AZ42</f>
        <v>0</v>
      </c>
      <c r="CS82">
        <f>IO2012cn!BB42</f>
        <v>1171171.8778811875</v>
      </c>
      <c r="CT82">
        <f t="shared" si="46"/>
        <v>208889401.24868324</v>
      </c>
      <c r="CU82">
        <v>158588796.68849701</v>
      </c>
      <c r="CV82" s="33">
        <f t="shared" si="47"/>
        <v>50300604.560186237</v>
      </c>
      <c r="CW82" s="33">
        <f t="shared" si="48"/>
        <v>24.080017588016954</v>
      </c>
    </row>
    <row r="83" spans="2:101" x14ac:dyDescent="0.2">
      <c r="B83" t="s">
        <v>404</v>
      </c>
      <c r="C83">
        <f>IO2012cn!D43</f>
        <v>114015.49392132107</v>
      </c>
      <c r="D83">
        <f>IO2012cn!E43</f>
        <v>162690.18666299366</v>
      </c>
      <c r="E83">
        <f>IO2012cn!F43</f>
        <v>16371.959700247251</v>
      </c>
      <c r="F83">
        <f>IO2012cn!G43</f>
        <v>60081.84171417178</v>
      </c>
      <c r="G83">
        <f>IO2012cn!H43</f>
        <v>17546.110087524561</v>
      </c>
      <c r="H83">
        <f>IO2012cn!I43</f>
        <v>144324.218282318</v>
      </c>
      <c r="I83">
        <f>IO2012cn!J43</f>
        <v>33458.019013944002</v>
      </c>
      <c r="J83">
        <f>IO2012cn!K43</f>
        <v>59267.922280515559</v>
      </c>
      <c r="K83">
        <f>IO2012cn!L43</f>
        <v>39353.137272259672</v>
      </c>
      <c r="L83">
        <f>IO2012cn!M43</f>
        <v>68678.198517024255</v>
      </c>
      <c r="M83">
        <f>IO2012cn!N43</f>
        <v>33790.544679185325</v>
      </c>
      <c r="N83">
        <f>IO2012cn!O43</f>
        <v>234710.67703235056</v>
      </c>
      <c r="O83">
        <f>IO2012cn!P43</f>
        <v>130380.07907893376</v>
      </c>
      <c r="P83">
        <f>IO2012cn!Q43</f>
        <v>85643.263211674624</v>
      </c>
      <c r="Q83">
        <f>IO2012cn!R43</f>
        <v>108120.64762245804</v>
      </c>
      <c r="R83">
        <f>IO2012cn!S43</f>
        <v>134831.18470805488</v>
      </c>
      <c r="S83">
        <f>IO2012cn!T43</f>
        <v>107825.45046768314</v>
      </c>
      <c r="T83">
        <f>IO2012cn!U43</f>
        <v>141653.64379012884</v>
      </c>
      <c r="U83">
        <f>IO2012cn!V43</f>
        <v>92511.951949423878</v>
      </c>
      <c r="V83">
        <f>IO2012cn!W43</f>
        <v>102702.9680227456</v>
      </c>
      <c r="W83">
        <f>IO2012cn!X43</f>
        <v>24357.026153072984</v>
      </c>
      <c r="X83">
        <f>IO2012cn!Y43</f>
        <v>11213.38420709505</v>
      </c>
      <c r="Y83">
        <f>IO2012cn!Z43</f>
        <v>5467.8785237924249</v>
      </c>
      <c r="Z83">
        <f>IO2012cn!AA43</f>
        <v>10037.848238617127</v>
      </c>
      <c r="AA83">
        <f>IO2012cn!AB43</f>
        <v>50277.036726229002</v>
      </c>
      <c r="AB83">
        <f>IO2012cn!AC43</f>
        <v>7665.4034848494748</v>
      </c>
      <c r="AC83">
        <f>IO2012cn!AD43</f>
        <v>13871.631404922504</v>
      </c>
      <c r="AD83">
        <f>IO2012cn!AE43</f>
        <v>624369.71685335576</v>
      </c>
      <c r="AE83">
        <f>IO2012cn!AF43</f>
        <v>434454.29137156362</v>
      </c>
      <c r="AF83">
        <f>IO2012cn!AG43</f>
        <v>372345.04379367438</v>
      </c>
      <c r="AG83">
        <f>IO2012cn!AH43</f>
        <v>76493.468870490309</v>
      </c>
      <c r="AH83">
        <f>IO2012cn!AI43</f>
        <v>182961.1792155318</v>
      </c>
      <c r="AI83">
        <f>IO2012cn!AJ43</f>
        <v>2981600.8471789295</v>
      </c>
      <c r="AJ83">
        <f>IO2012cn!AK43</f>
        <v>144628.67101753189</v>
      </c>
      <c r="AK83">
        <f>IO2012cn!AL43</f>
        <v>144428.29751892702</v>
      </c>
      <c r="AL83">
        <f>IO2012cn!AM43</f>
        <v>408990.77289095084</v>
      </c>
      <c r="AM83">
        <f>IO2012cn!AN43</f>
        <v>171840.46604936593</v>
      </c>
      <c r="AN83">
        <f>IO2012cn!AO43</f>
        <v>126005.93674213627</v>
      </c>
      <c r="AO83">
        <f>IO2012cn!AP43</f>
        <v>2990634.9641097081</v>
      </c>
      <c r="AP83">
        <f>IO2012cn!AQ43</f>
        <v>483339.23642672261</v>
      </c>
      <c r="AQ83">
        <f>IO2012cn!AR43</f>
        <v>106668.55089464788</v>
      </c>
      <c r="AR83">
        <f>IO2012cn!AS43</f>
        <v>2667755.1667127186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f>IO2012cn!AU43</f>
        <v>15215399.328719992</v>
      </c>
      <c r="CO83">
        <f>IO2012cn!AV43</f>
        <v>51412126.053146206</v>
      </c>
      <c r="CP83">
        <f>IO2012cn!AW43</f>
        <v>140776580.169359</v>
      </c>
      <c r="CQ83">
        <f>IO2012cn!AY43</f>
        <v>0</v>
      </c>
      <c r="CR83">
        <f>IO2012cn!AZ43</f>
        <v>0</v>
      </c>
      <c r="CS83">
        <f>IO2012cn!BB43</f>
        <v>434053.5</v>
      </c>
      <c r="CT83">
        <f t="shared" si="46"/>
        <v>82528603.950549304</v>
      </c>
      <c r="CU83">
        <v>221618309.98323131</v>
      </c>
      <c r="CV83" s="33">
        <f t="shared" si="47"/>
        <v>-139089706.032682</v>
      </c>
      <c r="CW83" s="33">
        <f t="shared" si="48"/>
        <v>-168.53514948104998</v>
      </c>
    </row>
    <row r="84" spans="2:101" x14ac:dyDescent="0.2">
      <c r="B84" t="s">
        <v>406</v>
      </c>
      <c r="C84">
        <f>IO2012cn!D44</f>
        <v>66256.325324294041</v>
      </c>
      <c r="D84">
        <f>IO2012cn!E44</f>
        <v>67825.881713632756</v>
      </c>
      <c r="E84">
        <f>IO2012cn!F44</f>
        <v>6809.9053120763338</v>
      </c>
      <c r="F84">
        <f>IO2012cn!G44</f>
        <v>32611.463706742012</v>
      </c>
      <c r="G84">
        <f>IO2012cn!H44</f>
        <v>22092.228684289094</v>
      </c>
      <c r="H84">
        <f>IO2012cn!I44</f>
        <v>38360.776075573223</v>
      </c>
      <c r="I84">
        <f>IO2012cn!J44</f>
        <v>19173.595849929847</v>
      </c>
      <c r="J84">
        <f>IO2012cn!K44</f>
        <v>38627.920073068002</v>
      </c>
      <c r="K84">
        <f>IO2012cn!L44</f>
        <v>22870.045985643868</v>
      </c>
      <c r="L84">
        <f>IO2012cn!M44</f>
        <v>41062.727744784526</v>
      </c>
      <c r="M84">
        <f>IO2012cn!N44</f>
        <v>219564.59152579569</v>
      </c>
      <c r="N84">
        <f>IO2012cn!O44</f>
        <v>80048.054950858583</v>
      </c>
      <c r="O84">
        <f>IO2012cn!P44</f>
        <v>105567.06183532742</v>
      </c>
      <c r="P84">
        <f>IO2012cn!Q44</f>
        <v>164364.66955665278</v>
      </c>
      <c r="Q84">
        <f>IO2012cn!R44</f>
        <v>109605.14348254637</v>
      </c>
      <c r="R84">
        <f>IO2012cn!S44</f>
        <v>178245.10104331683</v>
      </c>
      <c r="S84">
        <f>IO2012cn!T44</f>
        <v>108335.21817442325</v>
      </c>
      <c r="T84">
        <f>IO2012cn!U44</f>
        <v>152624.94083563151</v>
      </c>
      <c r="U84">
        <f>IO2012cn!V44</f>
        <v>116507.64209989402</v>
      </c>
      <c r="V84">
        <f>IO2012cn!W44</f>
        <v>53888.236666260156</v>
      </c>
      <c r="W84">
        <f>IO2012cn!X44</f>
        <v>17644.248972762456</v>
      </c>
      <c r="X84">
        <f>IO2012cn!Y44</f>
        <v>2083.588258577438</v>
      </c>
      <c r="Y84">
        <f>IO2012cn!Z44</f>
        <v>2541.2811075443183</v>
      </c>
      <c r="Z84">
        <f>IO2012cn!AA44</f>
        <v>0</v>
      </c>
      <c r="AA84">
        <f>IO2012cn!AB44</f>
        <v>108740.12516668793</v>
      </c>
      <c r="AB84">
        <f>IO2012cn!AC44</f>
        <v>9119.1593181431399</v>
      </c>
      <c r="AC84">
        <f>IO2012cn!AD44</f>
        <v>453.29359610877663</v>
      </c>
      <c r="AD84">
        <f>IO2012cn!AE44</f>
        <v>246411.96563003899</v>
      </c>
      <c r="AE84">
        <f>IO2012cn!AF44</f>
        <v>150410.237372987</v>
      </c>
      <c r="AF84">
        <f>IO2012cn!AG44</f>
        <v>146109.41266314898</v>
      </c>
      <c r="AG84">
        <f>IO2012cn!AH44</f>
        <v>11639.643929503885</v>
      </c>
      <c r="AH84">
        <f>IO2012cn!AI44</f>
        <v>853.30943617450669</v>
      </c>
      <c r="AI84">
        <f>IO2012cn!AJ44</f>
        <v>163304.25341682651</v>
      </c>
      <c r="AJ84">
        <f>IO2012cn!AK44</f>
        <v>870.07041990015546</v>
      </c>
      <c r="AK84">
        <f>IO2012cn!AL44</f>
        <v>2245.5241910148848</v>
      </c>
      <c r="AL84">
        <f>IO2012cn!AM44</f>
        <v>15081.541972271163</v>
      </c>
      <c r="AM84">
        <f>IO2012cn!AN44</f>
        <v>11321.305901020092</v>
      </c>
      <c r="AN84">
        <f>IO2012cn!AO44</f>
        <v>33564.756498488059</v>
      </c>
      <c r="AO84">
        <f>IO2012cn!AP44</f>
        <v>72199.320180010836</v>
      </c>
      <c r="AP84">
        <f>IO2012cn!AQ44</f>
        <v>978772.99490980164</v>
      </c>
      <c r="AQ84">
        <f>IO2012cn!AR44</f>
        <v>23601.01707445427</v>
      </c>
      <c r="AR84">
        <f>IO2012cn!AS44</f>
        <v>922460.28062995407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f>IO2012cn!AU44</f>
        <v>23477184.145221118</v>
      </c>
      <c r="CO84">
        <f>IO2012cn!AV44</f>
        <v>83952406.786518008</v>
      </c>
      <c r="CP84">
        <f>IO2012cn!AW44</f>
        <v>96467979.499017939</v>
      </c>
      <c r="CQ84">
        <f>IO2012cn!AY44</f>
        <v>0</v>
      </c>
      <c r="CR84">
        <f>IO2012cn!AZ44</f>
        <v>0</v>
      </c>
      <c r="CS84">
        <f>IO2012cn!BB44</f>
        <v>427961.95664003264</v>
      </c>
      <c r="CT84">
        <f t="shared" si="46"/>
        <v>336864310.7778151</v>
      </c>
      <c r="CU84">
        <v>208570419.95136124</v>
      </c>
      <c r="CV84" s="33">
        <f t="shared" si="47"/>
        <v>128293890.82645386</v>
      </c>
      <c r="CW84" s="33">
        <f t="shared" si="48"/>
        <v>38.084738193317364</v>
      </c>
    </row>
    <row r="85" spans="2:101" x14ac:dyDescent="0.2">
      <c r="B85" t="s">
        <v>408</v>
      </c>
      <c r="C85">
        <f>IO2012cn!D45</f>
        <v>36387.162569950262</v>
      </c>
      <c r="D85">
        <f>IO2012cn!E45</f>
        <v>242117.05858880188</v>
      </c>
      <c r="E85">
        <f>IO2012cn!F45</f>
        <v>71414.794806752121</v>
      </c>
      <c r="F85">
        <f>IO2012cn!G45</f>
        <v>250958.09753443475</v>
      </c>
      <c r="G85">
        <f>IO2012cn!H45</f>
        <v>65577.865339378142</v>
      </c>
      <c r="H85">
        <f>IO2012cn!I45</f>
        <v>631063.07126881659</v>
      </c>
      <c r="I85">
        <f>IO2012cn!J45</f>
        <v>262021.9151860163</v>
      </c>
      <c r="J85">
        <f>IO2012cn!K45</f>
        <v>296806.27618244733</v>
      </c>
      <c r="K85">
        <f>IO2012cn!L45</f>
        <v>200131.95019533427</v>
      </c>
      <c r="L85">
        <f>IO2012cn!M45</f>
        <v>298409.0596471756</v>
      </c>
      <c r="M85">
        <f>IO2012cn!N45</f>
        <v>109354.63039396005</v>
      </c>
      <c r="N85">
        <f>IO2012cn!O45</f>
        <v>1213350.0736796197</v>
      </c>
      <c r="O85">
        <f>IO2012cn!P45</f>
        <v>692101.50999313104</v>
      </c>
      <c r="P85">
        <f>IO2012cn!Q45</f>
        <v>675803.94617471425</v>
      </c>
      <c r="Q85">
        <f>IO2012cn!R45</f>
        <v>412744.23629292799</v>
      </c>
      <c r="R85">
        <f>IO2012cn!S45</f>
        <v>758638.83829651435</v>
      </c>
      <c r="S85">
        <f>IO2012cn!T45</f>
        <v>412014.04422860243</v>
      </c>
      <c r="T85">
        <f>IO2012cn!U45</f>
        <v>418534.86587818712</v>
      </c>
      <c r="U85">
        <f>IO2012cn!V45</f>
        <v>605322.37207260798</v>
      </c>
      <c r="V85">
        <f>IO2012cn!W45</f>
        <v>590276.61132852943</v>
      </c>
      <c r="W85">
        <f>IO2012cn!X45</f>
        <v>81422.76096480868</v>
      </c>
      <c r="X85">
        <f>IO2012cn!Y45</f>
        <v>39262.257885479441</v>
      </c>
      <c r="Y85">
        <f>IO2012cn!Z45</f>
        <v>28734.137944323556</v>
      </c>
      <c r="Z85">
        <f>IO2012cn!AA45</f>
        <v>12465.772986904874</v>
      </c>
      <c r="AA85">
        <f>IO2012cn!AB45</f>
        <v>789350.52544783347</v>
      </c>
      <c r="AB85">
        <f>IO2012cn!AC45</f>
        <v>43333.408016872578</v>
      </c>
      <c r="AC85">
        <f>IO2012cn!AD45</f>
        <v>64703.342665652133</v>
      </c>
      <c r="AD85">
        <f>IO2012cn!AE45</f>
        <v>1596922.4821814299</v>
      </c>
      <c r="AE85">
        <f>IO2012cn!AF45</f>
        <v>665728.80211906636</v>
      </c>
      <c r="AF85">
        <f>IO2012cn!AG45</f>
        <v>1163000.32461592</v>
      </c>
      <c r="AG85">
        <f>IO2012cn!AH45</f>
        <v>517685.8892043425</v>
      </c>
      <c r="AH85">
        <f>IO2012cn!AI45</f>
        <v>877111.02179981815</v>
      </c>
      <c r="AI85">
        <f>IO2012cn!AJ45</f>
        <v>6494261.7981261071</v>
      </c>
      <c r="AJ85">
        <f>IO2012cn!AK45</f>
        <v>818950.45851027104</v>
      </c>
      <c r="AK85">
        <f>IO2012cn!AL45</f>
        <v>585308.64071983646</v>
      </c>
      <c r="AL85">
        <f>IO2012cn!AM45</f>
        <v>610564.42695797246</v>
      </c>
      <c r="AM85">
        <f>IO2012cn!AN45</f>
        <v>217054.88839474681</v>
      </c>
      <c r="AN85">
        <f>IO2012cn!AO45</f>
        <v>525433.12531500508</v>
      </c>
      <c r="AO85">
        <f>IO2012cn!AP45</f>
        <v>879902.31010258268</v>
      </c>
      <c r="AP85">
        <f>IO2012cn!AQ45</f>
        <v>385358.31518675952</v>
      </c>
      <c r="AQ85">
        <f>IO2012cn!AR45</f>
        <v>2779413.3237392535</v>
      </c>
      <c r="AR85">
        <f>IO2012cn!AS45</f>
        <v>3781670.2260204167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f>IO2012cn!AU45</f>
        <v>3652547.1894708592</v>
      </c>
      <c r="CO85">
        <f>IO2012cn!AV45</f>
        <v>24362383.611193102</v>
      </c>
      <c r="CP85">
        <f>IO2012cn!AW45</f>
        <v>17818652.188699991</v>
      </c>
      <c r="CQ85">
        <f>IO2012cn!AY45</f>
        <v>0</v>
      </c>
      <c r="CR85">
        <f>IO2012cn!AZ45</f>
        <v>0</v>
      </c>
      <c r="CS85">
        <f>IO2012cn!BB45</f>
        <v>5494354.3426220492</v>
      </c>
      <c r="CT85">
        <f t="shared" si="46"/>
        <v>2641340939.1959405</v>
      </c>
      <c r="CU85">
        <v>82451801.251012459</v>
      </c>
      <c r="CV85" s="33">
        <f t="shared" si="47"/>
        <v>2558889137.9449282</v>
      </c>
      <c r="CW85" s="33">
        <f t="shared" si="48"/>
        <v>96.878411263480757</v>
      </c>
    </row>
    <row r="86" spans="2:101" x14ac:dyDescent="0.2">
      <c r="B86" t="s">
        <v>410</v>
      </c>
      <c r="C86">
        <f>IO2012cn!D46</f>
        <v>348594.76186398929</v>
      </c>
      <c r="D86">
        <f>IO2012cn!E46</f>
        <v>58835.48988190417</v>
      </c>
      <c r="E86">
        <f>IO2012cn!F46</f>
        <v>52943.148825080054</v>
      </c>
      <c r="F86">
        <f>IO2012cn!G46</f>
        <v>80650.666977557587</v>
      </c>
      <c r="G86">
        <f>IO2012cn!H46</f>
        <v>25777.435255618573</v>
      </c>
      <c r="H86">
        <f>IO2012cn!I46</f>
        <v>241812.47986590647</v>
      </c>
      <c r="I86">
        <f>IO2012cn!J46</f>
        <v>63978.114425968175</v>
      </c>
      <c r="J86">
        <f>IO2012cn!K46</f>
        <v>72655.9520071429</v>
      </c>
      <c r="K86">
        <f>IO2012cn!L46</f>
        <v>73956.814234213714</v>
      </c>
      <c r="L86">
        <f>IO2012cn!M46</f>
        <v>89827.207679171959</v>
      </c>
      <c r="M86">
        <f>IO2012cn!N46</f>
        <v>32930.19958810028</v>
      </c>
      <c r="N86">
        <f>IO2012cn!O46</f>
        <v>403484.60135847074</v>
      </c>
      <c r="O86">
        <f>IO2012cn!P46</f>
        <v>171783.19752978289</v>
      </c>
      <c r="P86">
        <f>IO2012cn!Q46</f>
        <v>355982.67433649732</v>
      </c>
      <c r="Q86">
        <f>IO2012cn!R46</f>
        <v>138853.27789998372</v>
      </c>
      <c r="R86">
        <f>IO2012cn!S46</f>
        <v>210586.1121675414</v>
      </c>
      <c r="S86">
        <f>IO2012cn!T46</f>
        <v>149406.33329620195</v>
      </c>
      <c r="T86">
        <f>IO2012cn!U46</f>
        <v>780955.2927105414</v>
      </c>
      <c r="U86">
        <f>IO2012cn!V46</f>
        <v>224507.81447876178</v>
      </c>
      <c r="V86">
        <f>IO2012cn!W46</f>
        <v>550460.79657124239</v>
      </c>
      <c r="W86">
        <f>IO2012cn!X46</f>
        <v>30376.968904013225</v>
      </c>
      <c r="X86">
        <f>IO2012cn!Y46</f>
        <v>16261.343741514647</v>
      </c>
      <c r="Y86">
        <f>IO2012cn!Z46</f>
        <v>4195.9455114167977</v>
      </c>
      <c r="Z86">
        <f>IO2012cn!AA46</f>
        <v>29344.808962857573</v>
      </c>
      <c r="AA86">
        <f>IO2012cn!AB46</f>
        <v>98565.128373281899</v>
      </c>
      <c r="AB86">
        <f>IO2012cn!AC46</f>
        <v>6553.8059911777291</v>
      </c>
      <c r="AC86">
        <f>IO2012cn!AD46</f>
        <v>7207.7689600844888</v>
      </c>
      <c r="AD86">
        <f>IO2012cn!AE46</f>
        <v>453582.41131930018</v>
      </c>
      <c r="AE86">
        <f>IO2012cn!AF46</f>
        <v>305877.08262325043</v>
      </c>
      <c r="AF86">
        <f>IO2012cn!AG46</f>
        <v>305135.74729018711</v>
      </c>
      <c r="AG86">
        <f>IO2012cn!AH46</f>
        <v>52114.827649861822</v>
      </c>
      <c r="AH86">
        <f>IO2012cn!AI46</f>
        <v>444457.09713868826</v>
      </c>
      <c r="AI86">
        <f>IO2012cn!AJ46</f>
        <v>582655.44618535193</v>
      </c>
      <c r="AJ86">
        <f>IO2012cn!AK46</f>
        <v>557514.89553921111</v>
      </c>
      <c r="AK86">
        <f>IO2012cn!AL46</f>
        <v>2539494.6154205804</v>
      </c>
      <c r="AL86">
        <f>IO2012cn!AM46</f>
        <v>210651.26542002917</v>
      </c>
      <c r="AM86">
        <f>IO2012cn!AN46</f>
        <v>85907.330506617072</v>
      </c>
      <c r="AN86">
        <f>IO2012cn!AO46</f>
        <v>220231.94619106827</v>
      </c>
      <c r="AO86">
        <f>IO2012cn!AP46</f>
        <v>283053.78315504827</v>
      </c>
      <c r="AP86">
        <f>IO2012cn!AQ46</f>
        <v>118287.93622577895</v>
      </c>
      <c r="AQ86">
        <f>IO2012cn!AR46</f>
        <v>70898.425650859746</v>
      </c>
      <c r="AR86">
        <f>IO2012cn!AS46</f>
        <v>1830090.9824103776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f>IO2012cn!AU46</f>
        <v>369897.08556025999</v>
      </c>
      <c r="CO86">
        <f>IO2012cn!AV46</f>
        <v>2804592.2396817198</v>
      </c>
      <c r="CP86">
        <f>IO2012cn!AW46</f>
        <v>320684414.61588639</v>
      </c>
      <c r="CQ86">
        <f>IO2012cn!AY46</f>
        <v>0</v>
      </c>
      <c r="CR86">
        <f>IO2012cn!AZ46</f>
        <v>0</v>
      </c>
      <c r="CS86">
        <f>IO2012cn!BB46</f>
        <v>624964.90256249998</v>
      </c>
      <c r="CT86">
        <f t="shared" si="46"/>
        <v>736062252.54274392</v>
      </c>
      <c r="CU86">
        <v>337039411.12083811</v>
      </c>
      <c r="CV86" s="33">
        <f t="shared" si="47"/>
        <v>399022841.42190582</v>
      </c>
      <c r="CW86" s="33">
        <f t="shared" si="48"/>
        <v>54.21047473137935</v>
      </c>
    </row>
    <row r="87" spans="2:101" x14ac:dyDescent="0.2">
      <c r="B87" t="s">
        <v>312</v>
      </c>
      <c r="C87">
        <f>IO2012cn!D48</f>
        <v>529963185.76456451</v>
      </c>
      <c r="D87">
        <f>IO2012cn!E48</f>
        <v>56420752.789043076</v>
      </c>
      <c r="E87">
        <f>IO2012cn!F48</f>
        <v>15120003.601957381</v>
      </c>
      <c r="F87">
        <f>IO2012cn!G48</f>
        <v>20698797.596903596</v>
      </c>
      <c r="G87">
        <f>IO2012cn!H48</f>
        <v>12145297.259269826</v>
      </c>
      <c r="H87">
        <f>IO2012cn!I48</f>
        <v>64181322.640561052</v>
      </c>
      <c r="I87">
        <f>IO2012cn!J48</f>
        <v>33083686.375922393</v>
      </c>
      <c r="J87">
        <f>IO2012cn!K48</f>
        <v>34788093.886050202</v>
      </c>
      <c r="K87">
        <f>IO2012cn!L48</f>
        <v>18494462.687644128</v>
      </c>
      <c r="L87">
        <f>IO2012cn!M48</f>
        <v>33126909.637394384</v>
      </c>
      <c r="M87">
        <f>IO2012cn!N48</f>
        <v>14848035.385820396</v>
      </c>
      <c r="N87">
        <f>IO2012cn!O48</f>
        <v>79805544.884934574</v>
      </c>
      <c r="O87">
        <f>IO2012cn!P48</f>
        <v>46780569.536270507</v>
      </c>
      <c r="P87">
        <f>IO2012cn!Q48</f>
        <v>61900757.022341706</v>
      </c>
      <c r="Q87">
        <f>IO2012cn!R48</f>
        <v>28181575.067571681</v>
      </c>
      <c r="R87">
        <f>IO2012cn!S48</f>
        <v>41372488.63228938</v>
      </c>
      <c r="S87">
        <f>IO2012cn!T48</f>
        <v>31859766.710452646</v>
      </c>
      <c r="T87">
        <f>IO2012cn!U48</f>
        <v>57743716.069924608</v>
      </c>
      <c r="U87">
        <f>IO2012cn!V48</f>
        <v>33670691.948352873</v>
      </c>
      <c r="V87">
        <f>IO2012cn!W48</f>
        <v>58931504.359757364</v>
      </c>
      <c r="W87">
        <f>IO2012cn!X48</f>
        <v>5635507.6654163692</v>
      </c>
      <c r="X87">
        <f>IO2012cn!Y48</f>
        <v>2623545.8928466383</v>
      </c>
      <c r="Y87">
        <f>IO2012cn!Z48</f>
        <v>1537190.0206048437</v>
      </c>
      <c r="Z87">
        <f>IO2012cn!AA48</f>
        <v>1320201.9473837889</v>
      </c>
      <c r="AA87">
        <f>IO2012cn!AB48</f>
        <v>36028790.66012235</v>
      </c>
      <c r="AB87">
        <f>IO2012cn!AC48</f>
        <v>1928212.9996277194</v>
      </c>
      <c r="AC87">
        <f>IO2012cn!AD48</f>
        <v>3889431.3402621653</v>
      </c>
      <c r="AD87">
        <f>IO2012cn!AE48</f>
        <v>224617184.65396798</v>
      </c>
      <c r="AE87">
        <f>IO2012cn!AF48</f>
        <v>147983608.96863362</v>
      </c>
      <c r="AF87">
        <f>IO2012cn!AG48</f>
        <v>110306924.31380174</v>
      </c>
      <c r="AG87">
        <f>IO2012cn!AH48</f>
        <v>63809449.60858357</v>
      </c>
      <c r="AH87">
        <f>IO2012cn!AI48</f>
        <v>36683239.775786608</v>
      </c>
      <c r="AI87">
        <f>IO2012cn!AJ48</f>
        <v>110239772.09377611</v>
      </c>
      <c r="AJ87">
        <f>IO2012cn!AK48</f>
        <v>38781541.498362824</v>
      </c>
      <c r="AK87">
        <f>IO2012cn!AL48</f>
        <v>55269388.866950527</v>
      </c>
      <c r="AL87">
        <f>IO2012cn!AM48</f>
        <v>49609638.365168296</v>
      </c>
      <c r="AM87">
        <f>IO2012cn!AN48</f>
        <v>15012516.173861315</v>
      </c>
      <c r="AN87">
        <f>IO2012cn!AO48</f>
        <v>55073873.60076116</v>
      </c>
      <c r="AO87">
        <f>IO2012cn!AP48</f>
        <v>138712606.21995437</v>
      </c>
      <c r="AP87">
        <f>IO2012cn!AQ48</f>
        <v>75015632.837082177</v>
      </c>
      <c r="AQ87">
        <f>IO2012cn!AR48</f>
        <v>19205154.662173286</v>
      </c>
      <c r="AR87">
        <f>IO2012cn!AS48</f>
        <v>174940365.17378622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T87">
        <f t="shared" si="46"/>
        <v>716819825.36306858</v>
      </c>
      <c r="CU87">
        <v>716819825.36306858</v>
      </c>
      <c r="CV87" s="33">
        <f t="shared" si="47"/>
        <v>0</v>
      </c>
      <c r="CW87" s="33">
        <f t="shared" si="48"/>
        <v>0</v>
      </c>
    </row>
    <row r="88" spans="2:101" x14ac:dyDescent="0.2">
      <c r="B88" t="s">
        <v>313</v>
      </c>
      <c r="C88">
        <f>IO2012cn!D49</f>
        <v>-28956568.768270563</v>
      </c>
      <c r="D88">
        <f>IO2012cn!E49</f>
        <v>23043286.501099937</v>
      </c>
      <c r="E88">
        <f>IO2012cn!F49</f>
        <v>22578743.22143954</v>
      </c>
      <c r="F88">
        <f>IO2012cn!G49</f>
        <v>8834513.665401252</v>
      </c>
      <c r="G88">
        <f>IO2012cn!H49</f>
        <v>7263773.4610811844</v>
      </c>
      <c r="H88">
        <f>IO2012cn!I49</f>
        <v>62368022.993534587</v>
      </c>
      <c r="I88">
        <f>IO2012cn!J49</f>
        <v>9698474.0206810664</v>
      </c>
      <c r="J88">
        <f>IO2012cn!K49</f>
        <v>8045693.3720364533</v>
      </c>
      <c r="K88">
        <f>IO2012cn!L49</f>
        <v>8160547.0031272974</v>
      </c>
      <c r="L88">
        <f>IO2012cn!M49</f>
        <v>11351149.182616573</v>
      </c>
      <c r="M88">
        <f>IO2012cn!N49</f>
        <v>40820503.814639375</v>
      </c>
      <c r="N88">
        <f>IO2012cn!O49</f>
        <v>38694422.138639778</v>
      </c>
      <c r="O88">
        <f>IO2012cn!P49</f>
        <v>25059412.14336846</v>
      </c>
      <c r="P88">
        <f>IO2012cn!Q49</f>
        <v>31840069.41508048</v>
      </c>
      <c r="Q88">
        <f>IO2012cn!R49</f>
        <v>10592398.733186776</v>
      </c>
      <c r="R88">
        <f>IO2012cn!S49</f>
        <v>15942090.653299287</v>
      </c>
      <c r="S88">
        <f>IO2012cn!T49</f>
        <v>10149033.221797751</v>
      </c>
      <c r="T88">
        <f>IO2012cn!U49</f>
        <v>22747556.406372674</v>
      </c>
      <c r="U88">
        <f>IO2012cn!V49</f>
        <v>12207795.952867895</v>
      </c>
      <c r="V88">
        <f>IO2012cn!W49</f>
        <v>11595144.621228596</v>
      </c>
      <c r="W88">
        <f>IO2012cn!X49</f>
        <v>1502768.1795248948</v>
      </c>
      <c r="X88">
        <f>IO2012cn!Y49</f>
        <v>662076.81630723865</v>
      </c>
      <c r="Y88">
        <f>IO2012cn!Z49</f>
        <v>578589.09417915938</v>
      </c>
      <c r="Z88">
        <f>IO2012cn!AA49</f>
        <v>310833.50333069317</v>
      </c>
      <c r="AA88">
        <f>IO2012cn!AB49</f>
        <v>20498972.720272996</v>
      </c>
      <c r="AB88">
        <f>IO2012cn!AC49</f>
        <v>700472.78009866714</v>
      </c>
      <c r="AC88">
        <f>IO2012cn!AD49</f>
        <v>874823.63121131877</v>
      </c>
      <c r="AD88">
        <f>IO2012cn!AE49</f>
        <v>51214681.168721713</v>
      </c>
      <c r="AE88">
        <f>IO2012cn!AF49</f>
        <v>163077077.36542991</v>
      </c>
      <c r="AF88">
        <f>IO2012cn!AG49</f>
        <v>7405970.9401168516</v>
      </c>
      <c r="AG88">
        <f>IO2012cn!AH49</f>
        <v>8587777.0764983576</v>
      </c>
      <c r="AH88">
        <f>IO2012cn!AI49</f>
        <v>5075642.013293311</v>
      </c>
      <c r="AI88">
        <f>IO2012cn!AJ49</f>
        <v>39314016.106154189</v>
      </c>
      <c r="AJ88">
        <f>IO2012cn!AK49</f>
        <v>54865334.967944629</v>
      </c>
      <c r="AK88">
        <f>IO2012cn!AL49</f>
        <v>11294285.390287146</v>
      </c>
      <c r="AL88">
        <f>IO2012cn!AM49</f>
        <v>6125885.6068448545</v>
      </c>
      <c r="AM88">
        <f>IO2012cn!AN49</f>
        <v>330078.21140250115</v>
      </c>
      <c r="AN88">
        <f>IO2012cn!AO49</f>
        <v>6974823.6764251264</v>
      </c>
      <c r="AO88">
        <f>IO2012cn!AP49</f>
        <v>915011.85633201909</v>
      </c>
      <c r="AP88">
        <f>IO2012cn!AQ49</f>
        <v>919963.74458067259</v>
      </c>
      <c r="AQ88">
        <f>IO2012cn!AR49</f>
        <v>2795717.0050568003</v>
      </c>
      <c r="AR88">
        <f>IO2012cn!AS49</f>
        <v>1388.9355021699448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T88">
        <f t="shared" si="46"/>
        <v>1273778692.3910956</v>
      </c>
      <c r="CU88">
        <v>1273778692.3910956</v>
      </c>
      <c r="CV88" s="33">
        <f t="shared" si="47"/>
        <v>0</v>
      </c>
      <c r="CW88" s="33">
        <f t="shared" si="48"/>
        <v>0</v>
      </c>
    </row>
    <row r="89" spans="2:101" x14ac:dyDescent="0.2">
      <c r="B89" t="s">
        <v>314</v>
      </c>
      <c r="C89">
        <f>IO2012cn!D50</f>
        <v>22581542.184512917</v>
      </c>
      <c r="D89">
        <f>IO2012cn!E50</f>
        <v>9607792.0577126946</v>
      </c>
      <c r="E89">
        <f>IO2012cn!F50</f>
        <v>9342956.3032324817</v>
      </c>
      <c r="F89">
        <f>IO2012cn!G50</f>
        <v>5527443.8154018614</v>
      </c>
      <c r="G89">
        <f>IO2012cn!H50</f>
        <v>2962395.9653362599</v>
      </c>
      <c r="H89">
        <f>IO2012cn!I50</f>
        <v>21676418.010741808</v>
      </c>
      <c r="I89">
        <f>IO2012cn!J50</f>
        <v>8312279.0972597096</v>
      </c>
      <c r="J89">
        <f>IO2012cn!K50</f>
        <v>5223375.1527427295</v>
      </c>
      <c r="K89">
        <f>IO2012cn!L50</f>
        <v>5462175.3589629624</v>
      </c>
      <c r="L89">
        <f>IO2012cn!M50</f>
        <v>10523244.120546211</v>
      </c>
      <c r="M89">
        <f>IO2012cn!N50</f>
        <v>8796454.7755927667</v>
      </c>
      <c r="N89">
        <f>IO2012cn!O50</f>
        <v>34999849.822147354</v>
      </c>
      <c r="O89">
        <f>IO2012cn!P50</f>
        <v>19280142.748412501</v>
      </c>
      <c r="P89">
        <f>IO2012cn!Q50</f>
        <v>38967892.912469476</v>
      </c>
      <c r="Q89">
        <f>IO2012cn!R50</f>
        <v>8396778.6931170989</v>
      </c>
      <c r="R89">
        <f>IO2012cn!S50</f>
        <v>10894048.981180459</v>
      </c>
      <c r="S89">
        <f>IO2012cn!T50</f>
        <v>7856449.2001491515</v>
      </c>
      <c r="T89">
        <f>IO2012cn!U50</f>
        <v>14856520.206546869</v>
      </c>
      <c r="U89">
        <f>IO2012cn!V50</f>
        <v>8801635.2719883714</v>
      </c>
      <c r="V89">
        <f>IO2012cn!W50</f>
        <v>16375302.715636194</v>
      </c>
      <c r="W89">
        <f>IO2012cn!X50</f>
        <v>1087505.8975209168</v>
      </c>
      <c r="X89">
        <f>IO2012cn!Y50</f>
        <v>520160.86995224585</v>
      </c>
      <c r="Y89">
        <f>IO2012cn!Z50</f>
        <v>406872.93004505074</v>
      </c>
      <c r="Z89">
        <f>IO2012cn!AA50</f>
        <v>197259.55868475264</v>
      </c>
      <c r="AA89">
        <f>IO2012cn!AB50</f>
        <v>43854160.744214132</v>
      </c>
      <c r="AB89">
        <f>IO2012cn!AC50</f>
        <v>1576237.4236202184</v>
      </c>
      <c r="AC89">
        <f>IO2012cn!AD50</f>
        <v>2718854.8236239282</v>
      </c>
      <c r="AD89">
        <f>IO2012cn!AE50</f>
        <v>16459284.575153034</v>
      </c>
      <c r="AE89">
        <f>IO2012cn!AF50</f>
        <v>27962793.168045927</v>
      </c>
      <c r="AF89">
        <f>IO2012cn!AG50</f>
        <v>50200596.655279897</v>
      </c>
      <c r="AG89">
        <f>IO2012cn!AH50</f>
        <v>10644735.920624953</v>
      </c>
      <c r="AH89">
        <f>IO2012cn!AI50</f>
        <v>29836271.997289129</v>
      </c>
      <c r="AI89">
        <f>IO2012cn!AJ50</f>
        <v>9100455.9651464317</v>
      </c>
      <c r="AJ89">
        <f>IO2012cn!AK50</f>
        <v>156358484.10033709</v>
      </c>
      <c r="AK89">
        <f>IO2012cn!AL50</f>
        <v>24264153.461459119</v>
      </c>
      <c r="AL89">
        <f>IO2012cn!AM50</f>
        <v>7529147.4088206962</v>
      </c>
      <c r="AM89">
        <f>IO2012cn!AN50</f>
        <v>4850740.4921437595</v>
      </c>
      <c r="AN89">
        <f>IO2012cn!AO50</f>
        <v>4196184.4249259317</v>
      </c>
      <c r="AO89">
        <f>IO2012cn!AP50</f>
        <v>17251651.731808759</v>
      </c>
      <c r="AP89">
        <f>IO2012cn!AQ50</f>
        <v>8816711.6654705182</v>
      </c>
      <c r="AQ89">
        <f>IO2012cn!AR50</f>
        <v>5698892.5297508445</v>
      </c>
      <c r="AR89">
        <f>IO2012cn!AS50</f>
        <v>22843971.625461247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T89">
        <f t="shared" si="46"/>
        <v>0</v>
      </c>
      <c r="CU89">
        <v>0</v>
      </c>
      <c r="CV89" s="33">
        <f t="shared" si="47"/>
        <v>0</v>
      </c>
      <c r="CW89" s="33" t="e">
        <f t="shared" si="48"/>
        <v>#DIV/0!</v>
      </c>
    </row>
    <row r="90" spans="2:101" x14ac:dyDescent="0.2">
      <c r="B90" t="s">
        <v>315</v>
      </c>
      <c r="C90">
        <f>IO2012cn!D51</f>
        <v>0</v>
      </c>
      <c r="D90">
        <f>IO2012cn!E51</f>
        <v>21879658.251430508</v>
      </c>
      <c r="E90">
        <f>IO2012cn!F51</f>
        <v>27882165.260290917</v>
      </c>
      <c r="F90">
        <f>IO2012cn!G51</f>
        <v>13578186.847083632</v>
      </c>
      <c r="G90">
        <f>IO2012cn!H51</f>
        <v>5647597.0681180749</v>
      </c>
      <c r="H90">
        <f>IO2012cn!I51</f>
        <v>58769077.756913818</v>
      </c>
      <c r="I90">
        <f>IO2012cn!J51</f>
        <v>18225005.825771332</v>
      </c>
      <c r="J90">
        <f>IO2012cn!K51</f>
        <v>15415995.109495491</v>
      </c>
      <c r="K90">
        <f>IO2012cn!L51</f>
        <v>10440151.002078313</v>
      </c>
      <c r="L90">
        <f>IO2012cn!M51</f>
        <v>14832916.274888081</v>
      </c>
      <c r="M90">
        <f>IO2012cn!N51</f>
        <v>9950050.5152821168</v>
      </c>
      <c r="N90">
        <f>IO2012cn!O51</f>
        <v>78512697.496780485</v>
      </c>
      <c r="O90">
        <f>IO2012cn!P51</f>
        <v>26617005.424842976</v>
      </c>
      <c r="P90">
        <f>IO2012cn!Q51</f>
        <v>65766936.934923597</v>
      </c>
      <c r="Q90">
        <f>IO2012cn!R51</f>
        <v>16717120.220925454</v>
      </c>
      <c r="R90">
        <f>IO2012cn!S51</f>
        <v>21110406.94072298</v>
      </c>
      <c r="S90">
        <f>IO2012cn!T51</f>
        <v>17306652.750413384</v>
      </c>
      <c r="T90">
        <f>IO2012cn!U51</f>
        <v>33228025.498047486</v>
      </c>
      <c r="U90">
        <f>IO2012cn!V51</f>
        <v>28544393.630430333</v>
      </c>
      <c r="V90">
        <f>IO2012cn!W51</f>
        <v>23426520.065800726</v>
      </c>
      <c r="W90">
        <f>IO2012cn!X51</f>
        <v>4126057.5861709854</v>
      </c>
      <c r="X90">
        <f>IO2012cn!Y51</f>
        <v>1404322.7546069319</v>
      </c>
      <c r="Y90">
        <f>IO2012cn!Z51</f>
        <v>30134219.254036784</v>
      </c>
      <c r="Z90">
        <f>IO2012cn!AA51</f>
        <v>136064.18524979646</v>
      </c>
      <c r="AA90">
        <f>IO2012cn!AB51</f>
        <v>25160731.029518403</v>
      </c>
      <c r="AB90">
        <f>IO2012cn!AC51</f>
        <v>2561373.6403439948</v>
      </c>
      <c r="AC90">
        <f>IO2012cn!AD51</f>
        <v>331220.09756743524</v>
      </c>
      <c r="AD90">
        <f>IO2012cn!AE51</f>
        <v>75756625.387722164</v>
      </c>
      <c r="AE90">
        <f>IO2012cn!AF51</f>
        <v>159286617.13999772</v>
      </c>
      <c r="AF90">
        <f>IO2012cn!AG51</f>
        <v>61433568.352412477</v>
      </c>
      <c r="AG90">
        <f>IO2012cn!AH51</f>
        <v>12327262.663002498</v>
      </c>
      <c r="AH90">
        <f>IO2012cn!AI51</f>
        <v>46399993.267632231</v>
      </c>
      <c r="AI90">
        <f>IO2012cn!AJ51</f>
        <v>193223255.52190024</v>
      </c>
      <c r="AJ90">
        <f>IO2012cn!AK51</f>
        <v>62477519.805453159</v>
      </c>
      <c r="AK90">
        <f>IO2012cn!AL51</f>
        <v>21327095.527370408</v>
      </c>
      <c r="AL90">
        <f>IO2012cn!AM51</f>
        <v>28499327.805617116</v>
      </c>
      <c r="AM90">
        <f>IO2012cn!AN51</f>
        <v>5358037.8477701992</v>
      </c>
      <c r="AN90">
        <f>IO2012cn!AO51</f>
        <v>15323467.29310644</v>
      </c>
      <c r="AO90">
        <f>IO2012cn!AP51</f>
        <v>4841250.0975758638</v>
      </c>
      <c r="AP90">
        <f>IO2012cn!AQ51</f>
        <v>4993020.0512936953</v>
      </c>
      <c r="AQ90">
        <f>IO2012cn!AR51</f>
        <v>7595915.8753222618</v>
      </c>
      <c r="AR90">
        <f>IO2012cn!AS51</f>
        <v>3231184.3331851927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T90">
        <f t="shared" si="46"/>
        <v>163277713.24723363</v>
      </c>
      <c r="CU90">
        <v>0</v>
      </c>
      <c r="CV90" s="33">
        <f t="shared" si="47"/>
        <v>163277713.24723363</v>
      </c>
      <c r="CW90" s="33">
        <f t="shared" si="48"/>
        <v>100</v>
      </c>
    </row>
    <row r="91" spans="2:101" x14ac:dyDescent="0.2">
      <c r="B91" t="s">
        <v>411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f t="shared" si="46"/>
        <v>553542112.11583495</v>
      </c>
      <c r="CU91">
        <v>0</v>
      </c>
      <c r="CV91" s="33">
        <f t="shared" si="47"/>
        <v>553542112.11583495</v>
      </c>
      <c r="CW91" s="33">
        <f t="shared" si="48"/>
        <v>100</v>
      </c>
    </row>
    <row r="92" spans="2:101" x14ac:dyDescent="0.2">
      <c r="B92" t="s">
        <v>412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f>$CT87*CN$98/($CN$98+$CO$98)</f>
        <v>163277713.24723363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f t="shared" si="46"/>
        <v>1273778692.3910956</v>
      </c>
      <c r="CU92">
        <v>452228451.55500776</v>
      </c>
      <c r="CV92" s="33">
        <f t="shared" si="47"/>
        <v>821550240.83608794</v>
      </c>
      <c r="CW92" s="33">
        <f t="shared" si="48"/>
        <v>64.497094019833284</v>
      </c>
    </row>
    <row r="93" spans="2:101" x14ac:dyDescent="0.2">
      <c r="B93" t="s">
        <v>413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f>$CT87*CO$98/($CN$98+$CO$98)</f>
        <v>553542112.11583495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f t="shared" si="46"/>
        <v>0</v>
      </c>
      <c r="CU93">
        <v>1533139381.0837424</v>
      </c>
      <c r="CV93" s="33">
        <f t="shared" si="47"/>
        <v>-1533139381.0837424</v>
      </c>
      <c r="CW93" s="33" t="e">
        <f t="shared" si="48"/>
        <v>#DIV/0!</v>
      </c>
    </row>
    <row r="94" spans="2:101" x14ac:dyDescent="0.2">
      <c r="B94" t="s">
        <v>319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f>CT88</f>
        <v>1273778692.3910956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f t="shared" si="46"/>
        <v>0</v>
      </c>
      <c r="CU94">
        <v>731817933.36840177</v>
      </c>
      <c r="CV94" s="33">
        <f t="shared" si="47"/>
        <v>-731817933.36840177</v>
      </c>
      <c r="CW94" s="33" t="e">
        <f t="shared" si="48"/>
        <v>#DIV/0!</v>
      </c>
    </row>
    <row r="95" spans="2:101" x14ac:dyDescent="0.2">
      <c r="B95" t="s">
        <v>321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f t="shared" si="46"/>
        <v>1220269786.5340736</v>
      </c>
      <c r="CU95">
        <v>2377506059.9896283</v>
      </c>
      <c r="CV95" s="33">
        <f t="shared" si="47"/>
        <v>-1157236273.4555547</v>
      </c>
      <c r="CW95" s="33">
        <f t="shared" si="48"/>
        <v>-94.834460889378178</v>
      </c>
    </row>
    <row r="96" spans="2:101" x14ac:dyDescent="0.2">
      <c r="B96" t="s">
        <v>322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f t="shared" si="46"/>
        <v>41811153218.8647</v>
      </c>
      <c r="CU96">
        <v>106392893.97023627</v>
      </c>
      <c r="CV96" s="33">
        <f t="shared" si="47"/>
        <v>41704760324.894463</v>
      </c>
      <c r="CW96" s="33">
        <f t="shared" si="48"/>
        <v>99.745539441561647</v>
      </c>
    </row>
    <row r="97" spans="2:101" x14ac:dyDescent="0.2">
      <c r="B97" t="s">
        <v>324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f t="array" ref="AS97:CH97">TRANSPOSE(IO2012cn!BD5:BD46)</f>
        <v>51186806.795937493</v>
      </c>
      <c r="AT97">
        <v>18130507.038806252</v>
      </c>
      <c r="AU97">
        <v>142868282.90576249</v>
      </c>
      <c r="AV97">
        <v>84029759.958875</v>
      </c>
      <c r="AW97">
        <v>3941338.2118625003</v>
      </c>
      <c r="AX97">
        <v>33809816.603239127</v>
      </c>
      <c r="AY97">
        <v>9397354.4172721859</v>
      </c>
      <c r="AZ97">
        <v>11145840.916542524</v>
      </c>
      <c r="BA97">
        <v>5069474.5517803496</v>
      </c>
      <c r="BB97">
        <v>14717321.984032815</v>
      </c>
      <c r="BC97">
        <v>28816782.686943751</v>
      </c>
      <c r="BD97">
        <v>123067057.24849349</v>
      </c>
      <c r="BE97">
        <v>7026282.1733845323</v>
      </c>
      <c r="BF97">
        <v>89528365.591615617</v>
      </c>
      <c r="BG97">
        <v>8121475.9085869193</v>
      </c>
      <c r="BH97">
        <v>51121111.622637272</v>
      </c>
      <c r="BI97">
        <v>38187437.253150001</v>
      </c>
      <c r="BJ97">
        <v>60203495.624731258</v>
      </c>
      <c r="BK97">
        <v>39881487.299107164</v>
      </c>
      <c r="BL97">
        <v>240100109.65727329</v>
      </c>
      <c r="BM97">
        <v>29039767.777977291</v>
      </c>
      <c r="BN97">
        <v>344852.52960625</v>
      </c>
      <c r="BO97">
        <v>23000940.994996876</v>
      </c>
      <c r="BP97">
        <v>0</v>
      </c>
      <c r="BQ97">
        <v>221872.46899374999</v>
      </c>
      <c r="BR97">
        <v>0.14834375</v>
      </c>
      <c r="BS97">
        <v>0</v>
      </c>
      <c r="BT97">
        <v>2284306.8103625006</v>
      </c>
      <c r="BU97">
        <v>0</v>
      </c>
      <c r="BV97">
        <v>32662159.277314287</v>
      </c>
      <c r="BW97">
        <v>11526917.376016593</v>
      </c>
      <c r="BX97">
        <v>7389509.3253127718</v>
      </c>
      <c r="BY97">
        <v>4433606.8817855269</v>
      </c>
      <c r="BZ97">
        <v>0</v>
      </c>
      <c r="CA97">
        <v>27953887.481145654</v>
      </c>
      <c r="CB97">
        <v>2245559.1239025001</v>
      </c>
      <c r="CC97">
        <v>2192015.6394722532</v>
      </c>
      <c r="CD97">
        <v>1364308.2777913359</v>
      </c>
      <c r="CE97">
        <v>1315772</v>
      </c>
      <c r="CF97">
        <v>872351.9549366521</v>
      </c>
      <c r="CG97">
        <v>12415233.005056202</v>
      </c>
      <c r="CH97">
        <v>656617.01102500001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f t="shared" si="46"/>
        <v>0</v>
      </c>
      <c r="CU97">
        <v>1366658525.7881322</v>
      </c>
      <c r="CV97" s="33">
        <f t="shared" si="47"/>
        <v>-1366658525.7881322</v>
      </c>
      <c r="CW97" s="33" t="e">
        <f t="shared" si="48"/>
        <v>#DIV/0!</v>
      </c>
    </row>
    <row r="98" spans="2:101" x14ac:dyDescent="0.2">
      <c r="C98">
        <f>SUM(C3:C97)</f>
        <v>894213473.19152689</v>
      </c>
      <c r="D98">
        <f t="shared" ref="D98:BO98" si="49">SUM(D3:D97)</f>
        <v>225082366.20014492</v>
      </c>
      <c r="E98">
        <f t="shared" si="49"/>
        <v>122639211.91300841</v>
      </c>
      <c r="F98">
        <f t="shared" si="49"/>
        <v>124815554.74433365</v>
      </c>
      <c r="G98">
        <f t="shared" si="49"/>
        <v>63443836.143548794</v>
      </c>
      <c r="H98">
        <f t="shared" si="49"/>
        <v>879595838.04438591</v>
      </c>
      <c r="I98">
        <f t="shared" si="49"/>
        <v>365804812.20245391</v>
      </c>
      <c r="J98">
        <f t="shared" si="49"/>
        <v>297015971.56802022</v>
      </c>
      <c r="K98">
        <f t="shared" si="49"/>
        <v>187488755.09041244</v>
      </c>
      <c r="L98">
        <f t="shared" si="49"/>
        <v>293529369.66489643</v>
      </c>
      <c r="M98">
        <f t="shared" si="49"/>
        <v>400131722.5484553</v>
      </c>
      <c r="N98">
        <f t="shared" si="49"/>
        <v>1210245787.8755064</v>
      </c>
      <c r="O98">
        <f t="shared" si="49"/>
        <v>466046232.05735618</v>
      </c>
      <c r="P98">
        <f t="shared" si="49"/>
        <v>1101133073.996793</v>
      </c>
      <c r="Q98">
        <f t="shared" si="49"/>
        <v>322264920.82231975</v>
      </c>
      <c r="R98">
        <f t="shared" si="49"/>
        <v>422163048.53886789</v>
      </c>
      <c r="S98">
        <f t="shared" si="49"/>
        <v>311926366.79105222</v>
      </c>
      <c r="T98">
        <f t="shared" si="49"/>
        <v>646565009.92085099</v>
      </c>
      <c r="U98">
        <f t="shared" si="49"/>
        <v>500046676.11999846</v>
      </c>
      <c r="V98">
        <f t="shared" si="49"/>
        <v>648011833.33361268</v>
      </c>
      <c r="W98">
        <f t="shared" si="49"/>
        <v>54723552.775503382</v>
      </c>
      <c r="X98">
        <f t="shared" si="49"/>
        <v>25130652.328436166</v>
      </c>
      <c r="Y98">
        <f t="shared" si="49"/>
        <v>42225883.456364095</v>
      </c>
      <c r="Z98">
        <f t="shared" si="49"/>
        <v>9430062.6970661804</v>
      </c>
      <c r="AA98">
        <f t="shared" si="49"/>
        <v>486933590.64727062</v>
      </c>
      <c r="AB98">
        <f t="shared" si="49"/>
        <v>31228469.782568969</v>
      </c>
      <c r="AC98">
        <f t="shared" si="49"/>
        <v>17010861.734165065</v>
      </c>
      <c r="AD98">
        <f t="shared" si="49"/>
        <v>1386125871.7476611</v>
      </c>
      <c r="AE98">
        <f t="shared" si="49"/>
        <v>721553392.03252399</v>
      </c>
      <c r="AF98">
        <f t="shared" si="49"/>
        <v>619666563.1102618</v>
      </c>
      <c r="AG98">
        <f t="shared" si="49"/>
        <v>233344905.17001036</v>
      </c>
      <c r="AH98">
        <f t="shared" si="49"/>
        <v>250850952.16291547</v>
      </c>
      <c r="AI98">
        <f t="shared" si="49"/>
        <v>590140254.28930676</v>
      </c>
      <c r="AJ98">
        <f t="shared" si="49"/>
        <v>419085368.01998812</v>
      </c>
      <c r="AK98">
        <f t="shared" si="49"/>
        <v>344051922.5981161</v>
      </c>
      <c r="AL98">
        <f t="shared" si="49"/>
        <v>249336128.22461507</v>
      </c>
      <c r="AM98">
        <f t="shared" si="49"/>
        <v>61624086.120204441</v>
      </c>
      <c r="AN98">
        <f t="shared" si="49"/>
        <v>157224488.41070569</v>
      </c>
      <c r="AO98">
        <f t="shared" si="49"/>
        <v>220302537.98323131</v>
      </c>
      <c r="AP98">
        <f t="shared" si="49"/>
        <v>207698067.99642459</v>
      </c>
      <c r="AQ98">
        <f t="shared" si="49"/>
        <v>70036568.245956257</v>
      </c>
      <c r="AR98">
        <f t="shared" si="49"/>
        <v>336382794.10981309</v>
      </c>
      <c r="AS98">
        <f t="shared" si="49"/>
        <v>945400279.98746443</v>
      </c>
      <c r="AT98">
        <f t="shared" si="49"/>
        <v>243212873.23895118</v>
      </c>
      <c r="AU98">
        <f t="shared" si="49"/>
        <v>265507494.81877089</v>
      </c>
      <c r="AV98">
        <f t="shared" si="49"/>
        <v>208845314.70320866</v>
      </c>
      <c r="AW98">
        <f t="shared" si="49"/>
        <v>67385174.355411291</v>
      </c>
      <c r="AX98">
        <f t="shared" si="49"/>
        <v>913405654.64762509</v>
      </c>
      <c r="AY98">
        <f t="shared" si="49"/>
        <v>375202166.61972612</v>
      </c>
      <c r="AZ98">
        <f t="shared" si="49"/>
        <v>308161812.48456275</v>
      </c>
      <c r="BA98">
        <f t="shared" si="49"/>
        <v>192558229.64219278</v>
      </c>
      <c r="BB98">
        <f t="shared" si="49"/>
        <v>308246691.64892924</v>
      </c>
      <c r="BC98">
        <f t="shared" si="49"/>
        <v>428948505.23539907</v>
      </c>
      <c r="BD98">
        <f t="shared" si="49"/>
        <v>1333312845.1239998</v>
      </c>
      <c r="BE98">
        <f t="shared" si="49"/>
        <v>473072514.23074073</v>
      </c>
      <c r="BF98">
        <f t="shared" si="49"/>
        <v>1190661439.5884087</v>
      </c>
      <c r="BG98">
        <f t="shared" si="49"/>
        <v>330386396.73090667</v>
      </c>
      <c r="BH98">
        <f t="shared" si="49"/>
        <v>473284160.16150516</v>
      </c>
      <c r="BI98">
        <f t="shared" si="49"/>
        <v>350113804.04420221</v>
      </c>
      <c r="BJ98">
        <f t="shared" si="49"/>
        <v>706768505.54558229</v>
      </c>
      <c r="BK98">
        <f t="shared" si="49"/>
        <v>539928163.41910565</v>
      </c>
      <c r="BL98">
        <f t="shared" si="49"/>
        <v>888111942.99088597</v>
      </c>
      <c r="BM98">
        <f t="shared" si="49"/>
        <v>83763320.55348067</v>
      </c>
      <c r="BN98">
        <f t="shared" si="49"/>
        <v>25475504.858042415</v>
      </c>
      <c r="BO98">
        <f t="shared" si="49"/>
        <v>65226824.451360971</v>
      </c>
      <c r="BP98">
        <f t="shared" ref="BP98:CS98" si="50">SUM(BP3:BP97)</f>
        <v>9430062.6970661804</v>
      </c>
      <c r="BQ98">
        <f t="shared" si="50"/>
        <v>487155463.11626434</v>
      </c>
      <c r="BR98">
        <f t="shared" si="50"/>
        <v>31228469.930912718</v>
      </c>
      <c r="BS98">
        <f t="shared" si="50"/>
        <v>17010861.734165065</v>
      </c>
      <c r="BT98">
        <f t="shared" si="50"/>
        <v>1388410178.5580237</v>
      </c>
      <c r="BU98">
        <f t="shared" si="50"/>
        <v>721553392.03252399</v>
      </c>
      <c r="BV98">
        <f t="shared" si="50"/>
        <v>652328722.3875761</v>
      </c>
      <c r="BW98">
        <f t="shared" si="50"/>
        <v>244871822.54602695</v>
      </c>
      <c r="BX98">
        <f t="shared" si="50"/>
        <v>258240461.48822823</v>
      </c>
      <c r="BY98">
        <f t="shared" si="50"/>
        <v>594573861.17109227</v>
      </c>
      <c r="BZ98">
        <f t="shared" si="50"/>
        <v>419085368.01998812</v>
      </c>
      <c r="CA98">
        <f t="shared" si="50"/>
        <v>372005810.07926178</v>
      </c>
      <c r="CB98">
        <f t="shared" si="50"/>
        <v>251581687.34851757</v>
      </c>
      <c r="CC98">
        <f t="shared" si="50"/>
        <v>63816101.759676695</v>
      </c>
      <c r="CD98">
        <f t="shared" si="50"/>
        <v>158588796.68849701</v>
      </c>
      <c r="CE98">
        <f t="shared" si="50"/>
        <v>221618309.98323131</v>
      </c>
      <c r="CF98">
        <f t="shared" si="50"/>
        <v>208570419.95136124</v>
      </c>
      <c r="CG98">
        <f t="shared" si="50"/>
        <v>82451801.251012459</v>
      </c>
      <c r="CH98">
        <f t="shared" si="50"/>
        <v>337039411.12083811</v>
      </c>
      <c r="CI98">
        <f t="shared" ref="CI98" si="51">SUM(CI3:CI97)</f>
        <v>716819825.36306858</v>
      </c>
      <c r="CJ98">
        <f t="shared" ref="CJ98" si="52">SUM(CJ3:CJ97)</f>
        <v>1273778692.3910956</v>
      </c>
      <c r="CK98">
        <f t="shared" ref="CK98" si="53">SUM(CK3:CK97)</f>
        <v>0</v>
      </c>
      <c r="CL98">
        <f t="shared" ref="CL98" si="54">SUM(CL3:CL97)</f>
        <v>0</v>
      </c>
      <c r="CM98">
        <f t="shared" ref="CM98" si="55">SUM(CM3:CM97)</f>
        <v>0</v>
      </c>
      <c r="CN98">
        <f t="shared" si="50"/>
        <v>452228451.55500776</v>
      </c>
      <c r="CO98">
        <f t="shared" si="50"/>
        <v>1533139381.0837424</v>
      </c>
      <c r="CP98">
        <f t="shared" si="50"/>
        <v>731817933.36840177</v>
      </c>
      <c r="CQ98">
        <f t="shared" si="50"/>
        <v>2377506059.9896283</v>
      </c>
      <c r="CR98">
        <f t="shared" si="50"/>
        <v>106392893.97023627</v>
      </c>
      <c r="CS98">
        <f t="shared" si="50"/>
        <v>1366658525.7881322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30" zoomScale="99" workbookViewId="0">
      <selection activeCell="C51" sqref="C51:C60"/>
    </sheetView>
  </sheetViews>
  <sheetFormatPr baseColWidth="10" defaultRowHeight="15" x14ac:dyDescent="0.2"/>
  <cols>
    <col min="1" max="1" width="11" customWidth="1"/>
    <col min="2" max="2" width="32.5" customWidth="1"/>
    <col min="3" max="3" width="13.33203125" customWidth="1"/>
    <col min="4" max="4" width="57" customWidth="1"/>
  </cols>
  <sheetData>
    <row r="1" spans="1:7" x14ac:dyDescent="0.2">
      <c r="A1" s="72" t="s">
        <v>267</v>
      </c>
      <c r="B1" s="72"/>
    </row>
    <row r="2" spans="1:7" x14ac:dyDescent="0.2">
      <c r="A2" s="73" t="s">
        <v>257</v>
      </c>
      <c r="B2" s="8" t="s">
        <v>102</v>
      </c>
      <c r="C2" t="s">
        <v>273</v>
      </c>
      <c r="D2" t="s">
        <v>215</v>
      </c>
      <c r="F2" t="str">
        <f>"a"&amp;C2</f>
        <v>aAgFFF</v>
      </c>
      <c r="G2" t="str">
        <f>"c"&amp;C2</f>
        <v>cAgFFF</v>
      </c>
    </row>
    <row r="3" spans="1:7" x14ac:dyDescent="0.2">
      <c r="A3" s="74"/>
      <c r="B3" s="8" t="s">
        <v>104</v>
      </c>
      <c r="C3" t="s">
        <v>197</v>
      </c>
      <c r="D3" t="s">
        <v>216</v>
      </c>
      <c r="F3" t="str">
        <f t="shared" ref="F3:F43" si="0">"a"&amp;C3</f>
        <v>aCoal</v>
      </c>
      <c r="G3" t="str">
        <f t="shared" ref="G3:G43" si="1">"c"&amp;C3</f>
        <v>cCoal</v>
      </c>
    </row>
    <row r="4" spans="1:7" x14ac:dyDescent="0.2">
      <c r="A4" s="74"/>
      <c r="B4" s="14" t="s">
        <v>106</v>
      </c>
      <c r="C4" t="s">
        <v>274</v>
      </c>
      <c r="D4" t="s">
        <v>217</v>
      </c>
      <c r="F4" t="str">
        <f t="shared" si="0"/>
        <v>aOilGas</v>
      </c>
      <c r="G4" t="str">
        <f t="shared" si="1"/>
        <v>cOilGas</v>
      </c>
    </row>
    <row r="5" spans="1:7" x14ac:dyDescent="0.2">
      <c r="A5" s="74"/>
      <c r="B5" s="8" t="s">
        <v>107</v>
      </c>
      <c r="C5" t="s">
        <v>275</v>
      </c>
      <c r="D5" t="s">
        <v>218</v>
      </c>
      <c r="F5" t="str">
        <f t="shared" si="0"/>
        <v>aMetMin</v>
      </c>
      <c r="G5" t="str">
        <f t="shared" si="1"/>
        <v>cMetMin</v>
      </c>
    </row>
    <row r="6" spans="1:7" x14ac:dyDescent="0.2">
      <c r="A6" s="74"/>
      <c r="B6" s="8" t="s">
        <v>109</v>
      </c>
      <c r="C6" t="s">
        <v>276</v>
      </c>
      <c r="D6" t="s">
        <v>219</v>
      </c>
      <c r="F6" t="str">
        <f t="shared" si="0"/>
        <v>aNMetMin</v>
      </c>
      <c r="G6" t="str">
        <f t="shared" si="1"/>
        <v>cNMetMin</v>
      </c>
    </row>
    <row r="7" spans="1:7" x14ac:dyDescent="0.2">
      <c r="A7" s="74"/>
      <c r="B7" s="8" t="s">
        <v>110</v>
      </c>
      <c r="C7" t="s">
        <v>280</v>
      </c>
      <c r="D7" t="s">
        <v>220</v>
      </c>
      <c r="F7" t="str">
        <f t="shared" si="0"/>
        <v>aFoodPr</v>
      </c>
      <c r="G7" t="str">
        <f t="shared" si="1"/>
        <v>cFoodPr</v>
      </c>
    </row>
    <row r="8" spans="1:7" x14ac:dyDescent="0.2">
      <c r="A8" s="74"/>
      <c r="B8" s="8" t="s">
        <v>112</v>
      </c>
      <c r="C8" t="s">
        <v>277</v>
      </c>
      <c r="D8" t="s">
        <v>198</v>
      </c>
      <c r="F8" t="str">
        <f t="shared" si="0"/>
        <v>aTextile</v>
      </c>
      <c r="G8" t="str">
        <f t="shared" si="1"/>
        <v>cTextile</v>
      </c>
    </row>
    <row r="9" spans="1:7" x14ac:dyDescent="0.2">
      <c r="A9" s="74"/>
      <c r="B9" s="8" t="s">
        <v>113</v>
      </c>
      <c r="C9" t="s">
        <v>278</v>
      </c>
      <c r="D9" t="s">
        <v>221</v>
      </c>
      <c r="F9" t="str">
        <f t="shared" si="0"/>
        <v>aApparel</v>
      </c>
      <c r="G9" t="str">
        <f t="shared" si="1"/>
        <v>cApparel</v>
      </c>
    </row>
    <row r="10" spans="1:7" x14ac:dyDescent="0.2">
      <c r="A10" s="74"/>
      <c r="B10" s="8" t="s">
        <v>115</v>
      </c>
      <c r="C10" t="s">
        <v>279</v>
      </c>
      <c r="D10" t="s">
        <v>222</v>
      </c>
      <c r="F10" t="str">
        <f t="shared" si="0"/>
        <v>aWoodPr</v>
      </c>
      <c r="G10" t="str">
        <f t="shared" si="1"/>
        <v>cWoodPr</v>
      </c>
    </row>
    <row r="11" spans="1:7" x14ac:dyDescent="0.2">
      <c r="A11" s="74"/>
      <c r="B11" s="8" t="s">
        <v>116</v>
      </c>
      <c r="C11" t="s">
        <v>281</v>
      </c>
      <c r="D11" t="s">
        <v>223</v>
      </c>
      <c r="F11" t="str">
        <f t="shared" si="0"/>
        <v>aPaperPr</v>
      </c>
      <c r="G11" t="str">
        <f t="shared" si="1"/>
        <v>cPaperPr</v>
      </c>
    </row>
    <row r="12" spans="1:7" x14ac:dyDescent="0.2">
      <c r="A12" s="74"/>
      <c r="B12" s="8" t="s">
        <v>118</v>
      </c>
      <c r="C12" t="s">
        <v>282</v>
      </c>
      <c r="D12" t="s">
        <v>225</v>
      </c>
      <c r="F12" t="str">
        <f t="shared" si="0"/>
        <v>aRefPet</v>
      </c>
      <c r="G12" t="str">
        <f t="shared" si="1"/>
        <v>cRefPet</v>
      </c>
    </row>
    <row r="13" spans="1:7" x14ac:dyDescent="0.2">
      <c r="A13" s="74"/>
      <c r="B13" s="8" t="s">
        <v>120</v>
      </c>
      <c r="C13" t="s">
        <v>283</v>
      </c>
      <c r="D13" t="s">
        <v>224</v>
      </c>
      <c r="F13" t="str">
        <f t="shared" si="0"/>
        <v>aChemical</v>
      </c>
      <c r="G13" t="str">
        <f t="shared" si="1"/>
        <v>cChemical</v>
      </c>
    </row>
    <row r="14" spans="1:7" x14ac:dyDescent="0.2">
      <c r="A14" s="74"/>
      <c r="B14" s="8" t="s">
        <v>122</v>
      </c>
      <c r="C14" t="s">
        <v>284</v>
      </c>
      <c r="D14" t="s">
        <v>242</v>
      </c>
      <c r="F14" t="str">
        <f t="shared" si="0"/>
        <v>aNMetPr</v>
      </c>
      <c r="G14" t="str">
        <f t="shared" si="1"/>
        <v>cNMetPr</v>
      </c>
    </row>
    <row r="15" spans="1:7" x14ac:dyDescent="0.2">
      <c r="A15" s="74"/>
      <c r="B15" s="8" t="s">
        <v>124</v>
      </c>
      <c r="C15" t="s">
        <v>285</v>
      </c>
      <c r="D15" t="s">
        <v>250</v>
      </c>
      <c r="F15" t="str">
        <f t="shared" si="0"/>
        <v>aMetals</v>
      </c>
      <c r="G15" t="str">
        <f t="shared" si="1"/>
        <v>cMetals</v>
      </c>
    </row>
    <row r="16" spans="1:7" x14ac:dyDescent="0.2">
      <c r="A16" s="74"/>
      <c r="B16" s="8" t="s">
        <v>126</v>
      </c>
      <c r="C16" t="s">
        <v>286</v>
      </c>
      <c r="D16" t="s">
        <v>199</v>
      </c>
      <c r="F16" t="str">
        <f t="shared" si="0"/>
        <v>aMetalPr</v>
      </c>
      <c r="G16" t="str">
        <f t="shared" si="1"/>
        <v>cMetalPr</v>
      </c>
    </row>
    <row r="17" spans="1:7" x14ac:dyDescent="0.2">
      <c r="A17" s="74"/>
      <c r="B17" s="8" t="s">
        <v>128</v>
      </c>
      <c r="C17" t="s">
        <v>287</v>
      </c>
      <c r="D17" t="s">
        <v>243</v>
      </c>
      <c r="F17" t="str">
        <f t="shared" si="0"/>
        <v>aGenEqp</v>
      </c>
      <c r="G17" t="str">
        <f t="shared" si="1"/>
        <v>cGenEqp</v>
      </c>
    </row>
    <row r="18" spans="1:7" x14ac:dyDescent="0.2">
      <c r="A18" s="74"/>
      <c r="B18" s="8" t="s">
        <v>130</v>
      </c>
      <c r="C18" t="s">
        <v>288</v>
      </c>
      <c r="D18" t="s">
        <v>249</v>
      </c>
      <c r="F18" t="str">
        <f t="shared" si="0"/>
        <v>aSpecEqp</v>
      </c>
      <c r="G18" t="str">
        <f t="shared" si="1"/>
        <v>cSpecEqp</v>
      </c>
    </row>
    <row r="19" spans="1:7" x14ac:dyDescent="0.2">
      <c r="A19" s="74"/>
      <c r="B19" s="8" t="s">
        <v>132</v>
      </c>
      <c r="C19" t="s">
        <v>289</v>
      </c>
      <c r="D19" t="s">
        <v>244</v>
      </c>
      <c r="F19" t="str">
        <f t="shared" si="0"/>
        <v>aTransEqp</v>
      </c>
      <c r="G19" t="str">
        <f t="shared" si="1"/>
        <v>cTransEqp</v>
      </c>
    </row>
    <row r="20" spans="1:7" x14ac:dyDescent="0.2">
      <c r="A20" s="74"/>
      <c r="B20" s="8" t="s">
        <v>134</v>
      </c>
      <c r="C20" t="s">
        <v>290</v>
      </c>
      <c r="D20" t="s">
        <v>245</v>
      </c>
      <c r="F20" t="str">
        <f t="shared" si="0"/>
        <v>aElecEqp</v>
      </c>
      <c r="G20" t="str">
        <f t="shared" si="1"/>
        <v>cElecEqp</v>
      </c>
    </row>
    <row r="21" spans="1:7" x14ac:dyDescent="0.2">
      <c r="A21" s="74"/>
      <c r="B21" s="8" t="s">
        <v>136</v>
      </c>
      <c r="C21" t="s">
        <v>291</v>
      </c>
      <c r="D21" t="s">
        <v>246</v>
      </c>
      <c r="F21" t="str">
        <f t="shared" si="0"/>
        <v>aICTEqp</v>
      </c>
      <c r="G21" t="str">
        <f t="shared" si="1"/>
        <v>cICTEqp</v>
      </c>
    </row>
    <row r="22" spans="1:7" x14ac:dyDescent="0.2">
      <c r="A22" s="74"/>
      <c r="B22" s="8" t="s">
        <v>138</v>
      </c>
      <c r="C22" t="s">
        <v>292</v>
      </c>
      <c r="D22" t="s">
        <v>247</v>
      </c>
      <c r="F22" t="str">
        <f t="shared" si="0"/>
        <v>aPrecInst</v>
      </c>
      <c r="G22" t="str">
        <f t="shared" si="1"/>
        <v>cPrecInst</v>
      </c>
    </row>
    <row r="23" spans="1:7" x14ac:dyDescent="0.2">
      <c r="A23" s="74"/>
      <c r="B23" s="8" t="s">
        <v>140</v>
      </c>
      <c r="C23" t="s">
        <v>293</v>
      </c>
      <c r="D23" t="s">
        <v>248</v>
      </c>
      <c r="F23" t="str">
        <f t="shared" si="0"/>
        <v>aOthMfg</v>
      </c>
      <c r="G23" t="str">
        <f t="shared" si="1"/>
        <v>cOthMfg</v>
      </c>
    </row>
    <row r="24" spans="1:7" x14ac:dyDescent="0.2">
      <c r="A24" s="74"/>
      <c r="B24" s="8" t="s">
        <v>142</v>
      </c>
      <c r="C24" t="s">
        <v>294</v>
      </c>
      <c r="D24" t="s">
        <v>241</v>
      </c>
      <c r="F24" t="str">
        <f t="shared" si="0"/>
        <v>aWaste</v>
      </c>
      <c r="G24" t="str">
        <f t="shared" si="1"/>
        <v>cWaste</v>
      </c>
    </row>
    <row r="25" spans="1:7" x14ac:dyDescent="0.2">
      <c r="A25" s="74"/>
      <c r="B25" s="8" t="s">
        <v>144</v>
      </c>
      <c r="C25" t="s">
        <v>295</v>
      </c>
      <c r="D25" t="s">
        <v>240</v>
      </c>
      <c r="F25" t="str">
        <f t="shared" si="0"/>
        <v>aMachRep</v>
      </c>
      <c r="G25" t="str">
        <f t="shared" si="1"/>
        <v>cMachRep</v>
      </c>
    </row>
    <row r="26" spans="1:7" x14ac:dyDescent="0.2">
      <c r="A26" s="74"/>
      <c r="B26" s="8" t="s">
        <v>146</v>
      </c>
      <c r="C26" t="s">
        <v>296</v>
      </c>
      <c r="D26" t="s">
        <v>239</v>
      </c>
      <c r="F26" t="str">
        <f t="shared" si="0"/>
        <v>aElecDist</v>
      </c>
      <c r="G26" t="str">
        <f t="shared" si="1"/>
        <v>cElecDist</v>
      </c>
    </row>
    <row r="27" spans="1:7" x14ac:dyDescent="0.2">
      <c r="A27" s="74"/>
      <c r="B27" s="8" t="s">
        <v>148</v>
      </c>
      <c r="C27" t="s">
        <v>297</v>
      </c>
      <c r="D27" t="s">
        <v>238</v>
      </c>
      <c r="F27" t="str">
        <f t="shared" si="0"/>
        <v>aGasDist</v>
      </c>
      <c r="G27" t="str">
        <f t="shared" si="1"/>
        <v>cGasDist</v>
      </c>
    </row>
    <row r="28" spans="1:7" x14ac:dyDescent="0.2">
      <c r="A28" s="74"/>
      <c r="B28" s="8" t="s">
        <v>150</v>
      </c>
      <c r="C28" t="s">
        <v>298</v>
      </c>
      <c r="D28" t="s">
        <v>237</v>
      </c>
      <c r="F28" t="str">
        <f t="shared" si="0"/>
        <v>aWatDist</v>
      </c>
      <c r="G28" t="str">
        <f t="shared" si="1"/>
        <v>cWatDist</v>
      </c>
    </row>
    <row r="29" spans="1:7" x14ac:dyDescent="0.2">
      <c r="A29" s="74"/>
      <c r="B29" s="8" t="s">
        <v>152</v>
      </c>
      <c r="C29" t="s">
        <v>299</v>
      </c>
      <c r="D29" t="s">
        <v>200</v>
      </c>
      <c r="F29" t="str">
        <f t="shared" si="0"/>
        <v>aConstr</v>
      </c>
      <c r="G29" t="str">
        <f t="shared" si="1"/>
        <v>cConstr</v>
      </c>
    </row>
    <row r="30" spans="1:7" x14ac:dyDescent="0.2">
      <c r="A30" s="74"/>
      <c r="B30" s="8" t="s">
        <v>154</v>
      </c>
      <c r="C30" t="s">
        <v>300</v>
      </c>
      <c r="D30" t="s">
        <v>236</v>
      </c>
      <c r="F30" t="str">
        <f t="shared" si="0"/>
        <v>aWhRetTr</v>
      </c>
      <c r="G30" t="str">
        <f t="shared" si="1"/>
        <v>cWhRetTr</v>
      </c>
    </row>
    <row r="31" spans="1:7" x14ac:dyDescent="0.2">
      <c r="A31" s="74"/>
      <c r="B31" s="8" t="s">
        <v>156</v>
      </c>
      <c r="C31" t="s">
        <v>301</v>
      </c>
      <c r="D31" t="s">
        <v>235</v>
      </c>
      <c r="F31" t="str">
        <f t="shared" si="0"/>
        <v>aTranspSrv</v>
      </c>
      <c r="G31" t="str">
        <f t="shared" si="1"/>
        <v>cTranspSrv</v>
      </c>
    </row>
    <row r="32" spans="1:7" x14ac:dyDescent="0.2">
      <c r="A32" s="74"/>
      <c r="B32" s="8" t="s">
        <v>158</v>
      </c>
      <c r="C32" t="s">
        <v>302</v>
      </c>
      <c r="D32" t="s">
        <v>234</v>
      </c>
      <c r="F32" t="str">
        <f t="shared" si="0"/>
        <v>aHotRest</v>
      </c>
      <c r="G32" t="str">
        <f t="shared" si="1"/>
        <v>cHotRest</v>
      </c>
    </row>
    <row r="33" spans="1:7" x14ac:dyDescent="0.2">
      <c r="A33" s="74"/>
      <c r="B33" s="8" t="s">
        <v>160</v>
      </c>
      <c r="C33" t="s">
        <v>303</v>
      </c>
      <c r="D33" t="s">
        <v>233</v>
      </c>
      <c r="F33" t="str">
        <f t="shared" si="0"/>
        <v>aICTServ</v>
      </c>
      <c r="G33" t="str">
        <f t="shared" si="1"/>
        <v>cICTServ</v>
      </c>
    </row>
    <row r="34" spans="1:7" x14ac:dyDescent="0.2">
      <c r="A34" s="74"/>
      <c r="B34" s="8" t="s">
        <v>162</v>
      </c>
      <c r="C34" t="s">
        <v>214</v>
      </c>
      <c r="D34" t="s">
        <v>214</v>
      </c>
      <c r="F34" t="str">
        <f t="shared" si="0"/>
        <v>aFinance</v>
      </c>
      <c r="G34" t="str">
        <f t="shared" si="1"/>
        <v>cFinance</v>
      </c>
    </row>
    <row r="35" spans="1:7" x14ac:dyDescent="0.2">
      <c r="A35" s="74"/>
      <c r="B35" s="8" t="s">
        <v>164</v>
      </c>
      <c r="C35" t="s">
        <v>304</v>
      </c>
      <c r="D35" t="s">
        <v>232</v>
      </c>
      <c r="F35" t="str">
        <f t="shared" si="0"/>
        <v>aRealEst</v>
      </c>
      <c r="G35" t="str">
        <f t="shared" si="1"/>
        <v>cRealEst</v>
      </c>
    </row>
    <row r="36" spans="1:7" x14ac:dyDescent="0.2">
      <c r="A36" s="74"/>
      <c r="B36" s="8" t="s">
        <v>166</v>
      </c>
      <c r="C36" t="s">
        <v>305</v>
      </c>
      <c r="D36" t="s">
        <v>231</v>
      </c>
      <c r="F36" t="str">
        <f t="shared" si="0"/>
        <v>aBusServe</v>
      </c>
      <c r="G36" t="str">
        <f t="shared" si="1"/>
        <v>cBusServe</v>
      </c>
    </row>
    <row r="37" spans="1:7" x14ac:dyDescent="0.2">
      <c r="A37" s="74"/>
      <c r="B37" s="8" t="s">
        <v>168</v>
      </c>
      <c r="C37" t="s">
        <v>306</v>
      </c>
      <c r="D37" t="s">
        <v>230</v>
      </c>
      <c r="F37" t="str">
        <f t="shared" si="0"/>
        <v>aResTech</v>
      </c>
      <c r="G37" t="str">
        <f t="shared" si="1"/>
        <v>cResTech</v>
      </c>
    </row>
    <row r="38" spans="1:7" x14ac:dyDescent="0.2">
      <c r="A38" s="74"/>
      <c r="B38" s="8" t="s">
        <v>170</v>
      </c>
      <c r="C38" t="s">
        <v>308</v>
      </c>
      <c r="D38" t="s">
        <v>229</v>
      </c>
      <c r="F38" t="str">
        <f t="shared" si="0"/>
        <v>aEnvServ</v>
      </c>
      <c r="G38" t="str">
        <f t="shared" si="1"/>
        <v>cEnvServ</v>
      </c>
    </row>
    <row r="39" spans="1:7" x14ac:dyDescent="0.2">
      <c r="A39" s="74"/>
      <c r="B39" s="8" t="s">
        <v>172</v>
      </c>
      <c r="C39" t="s">
        <v>307</v>
      </c>
      <c r="D39" t="s">
        <v>228</v>
      </c>
      <c r="F39" t="str">
        <f t="shared" si="0"/>
        <v>aResServ</v>
      </c>
      <c r="G39" t="str">
        <f t="shared" si="1"/>
        <v>cResServ</v>
      </c>
    </row>
    <row r="40" spans="1:7" x14ac:dyDescent="0.2">
      <c r="A40" s="74"/>
      <c r="B40" s="8" t="s">
        <v>174</v>
      </c>
      <c r="C40" t="s">
        <v>212</v>
      </c>
      <c r="D40" t="s">
        <v>212</v>
      </c>
      <c r="F40" t="str">
        <f t="shared" si="0"/>
        <v>aEducation</v>
      </c>
      <c r="G40" t="str">
        <f t="shared" si="1"/>
        <v>cEducation</v>
      </c>
    </row>
    <row r="41" spans="1:7" x14ac:dyDescent="0.2">
      <c r="A41" s="74"/>
      <c r="B41" s="8" t="s">
        <v>176</v>
      </c>
      <c r="C41" t="s">
        <v>309</v>
      </c>
      <c r="D41" t="s">
        <v>227</v>
      </c>
      <c r="F41" t="str">
        <f t="shared" si="0"/>
        <v>aHealth</v>
      </c>
      <c r="G41" t="str">
        <f t="shared" si="1"/>
        <v>cHealth</v>
      </c>
    </row>
    <row r="42" spans="1:7" x14ac:dyDescent="0.2">
      <c r="A42" s="74"/>
      <c r="B42" s="8" t="s">
        <v>178</v>
      </c>
      <c r="C42" t="s">
        <v>310</v>
      </c>
      <c r="D42" t="s">
        <v>213</v>
      </c>
      <c r="F42" t="str">
        <f t="shared" si="0"/>
        <v>aRecEnt</v>
      </c>
      <c r="G42" t="str">
        <f t="shared" si="1"/>
        <v>cRecEnt</v>
      </c>
    </row>
    <row r="43" spans="1:7" x14ac:dyDescent="0.2">
      <c r="A43" s="74"/>
      <c r="B43" s="8" t="s">
        <v>180</v>
      </c>
      <c r="C43" t="s">
        <v>311</v>
      </c>
      <c r="D43" t="s">
        <v>226</v>
      </c>
      <c r="F43" t="str">
        <f t="shared" si="0"/>
        <v>aPubAdm</v>
      </c>
      <c r="G43" t="str">
        <f t="shared" si="1"/>
        <v>cPubAdm</v>
      </c>
    </row>
    <row r="44" spans="1:7" x14ac:dyDescent="0.2">
      <c r="A44" s="75"/>
      <c r="B44" s="15" t="s">
        <v>182</v>
      </c>
      <c r="C44" t="s">
        <v>201</v>
      </c>
      <c r="D44" s="29" t="s">
        <v>251</v>
      </c>
    </row>
    <row r="45" spans="1:7" x14ac:dyDescent="0.2">
      <c r="A45" s="76" t="s">
        <v>266</v>
      </c>
      <c r="B45" s="18" t="s">
        <v>185</v>
      </c>
      <c r="C45" t="s">
        <v>312</v>
      </c>
      <c r="D45" t="s">
        <v>252</v>
      </c>
    </row>
    <row r="46" spans="1:7" x14ac:dyDescent="0.2">
      <c r="A46" s="77"/>
      <c r="B46" s="18" t="s">
        <v>187</v>
      </c>
      <c r="C46" t="s">
        <v>313</v>
      </c>
      <c r="D46" t="s">
        <v>253</v>
      </c>
    </row>
    <row r="47" spans="1:7" x14ac:dyDescent="0.2">
      <c r="A47" s="77"/>
      <c r="B47" s="18" t="s">
        <v>189</v>
      </c>
      <c r="C47" t="s">
        <v>314</v>
      </c>
      <c r="D47" t="s">
        <v>254</v>
      </c>
    </row>
    <row r="48" spans="1:7" x14ac:dyDescent="0.2">
      <c r="A48" s="77"/>
      <c r="B48" s="18" t="s">
        <v>191</v>
      </c>
      <c r="C48" t="s">
        <v>315</v>
      </c>
      <c r="D48" t="s">
        <v>255</v>
      </c>
    </row>
    <row r="49" spans="1:10" x14ac:dyDescent="0.2">
      <c r="A49" s="78"/>
      <c r="B49" s="24" t="s">
        <v>193</v>
      </c>
      <c r="C49" t="s">
        <v>194</v>
      </c>
      <c r="D49" t="s">
        <v>256</v>
      </c>
    </row>
    <row r="50" spans="1:10" x14ac:dyDescent="0.2">
      <c r="A50" s="79" t="s">
        <v>195</v>
      </c>
      <c r="B50" s="79"/>
      <c r="C50" t="s">
        <v>422</v>
      </c>
      <c r="D50" t="s">
        <v>422</v>
      </c>
    </row>
    <row r="51" spans="1:10" x14ac:dyDescent="0.2">
      <c r="B51" t="s">
        <v>202</v>
      </c>
      <c r="C51" t="s">
        <v>316</v>
      </c>
      <c r="D51" s="30" t="s">
        <v>268</v>
      </c>
    </row>
    <row r="52" spans="1:10" x14ac:dyDescent="0.2">
      <c r="B52" t="s">
        <v>203</v>
      </c>
      <c r="C52" t="s">
        <v>317</v>
      </c>
      <c r="D52" t="s">
        <v>258</v>
      </c>
    </row>
    <row r="53" spans="1:10" x14ac:dyDescent="0.2">
      <c r="B53" t="s">
        <v>204</v>
      </c>
      <c r="C53" t="s">
        <v>318</v>
      </c>
      <c r="D53" t="s">
        <v>259</v>
      </c>
    </row>
    <row r="54" spans="1:10" x14ac:dyDescent="0.2">
      <c r="B54" t="s">
        <v>205</v>
      </c>
      <c r="C54" t="s">
        <v>319</v>
      </c>
      <c r="D54" t="s">
        <v>260</v>
      </c>
    </row>
    <row r="55" spans="1:10" x14ac:dyDescent="0.2">
      <c r="B55" t="s">
        <v>206</v>
      </c>
      <c r="C55" t="s">
        <v>320</v>
      </c>
      <c r="D55" t="s">
        <v>261</v>
      </c>
    </row>
    <row r="56" spans="1:10" x14ac:dyDescent="0.2">
      <c r="B56" t="s">
        <v>207</v>
      </c>
      <c r="C56" t="s">
        <v>321</v>
      </c>
      <c r="D56" t="s">
        <v>262</v>
      </c>
    </row>
    <row r="57" spans="1:10" x14ac:dyDescent="0.2">
      <c r="B57" t="s">
        <v>208</v>
      </c>
      <c r="C57" t="s">
        <v>322</v>
      </c>
      <c r="D57" t="s">
        <v>263</v>
      </c>
    </row>
    <row r="58" spans="1:10" x14ac:dyDescent="0.2">
      <c r="B58" t="s">
        <v>209</v>
      </c>
      <c r="C58" t="s">
        <v>323</v>
      </c>
      <c r="D58" t="s">
        <v>264</v>
      </c>
    </row>
    <row r="59" spans="1:10" x14ac:dyDescent="0.2">
      <c r="B59" t="s">
        <v>210</v>
      </c>
      <c r="C59" t="s">
        <v>324</v>
      </c>
      <c r="D59" t="s">
        <v>265</v>
      </c>
    </row>
    <row r="60" spans="1:10" x14ac:dyDescent="0.2">
      <c r="B60" t="s">
        <v>211</v>
      </c>
      <c r="C60" t="s">
        <v>325</v>
      </c>
      <c r="D60" s="30" t="s">
        <v>270</v>
      </c>
    </row>
    <row r="61" spans="1:10" x14ac:dyDescent="0.2">
      <c r="B61" s="28" t="s">
        <v>4</v>
      </c>
      <c r="C61" s="27" t="s">
        <v>326</v>
      </c>
      <c r="D61" s="32" t="s">
        <v>269</v>
      </c>
      <c r="E61" s="27"/>
      <c r="F61" s="27"/>
      <c r="G61" s="27"/>
      <c r="H61" s="27"/>
      <c r="I61" s="27"/>
      <c r="J61" s="27"/>
    </row>
    <row r="62" spans="1:10" x14ac:dyDescent="0.2">
      <c r="B62" s="31" t="s">
        <v>271</v>
      </c>
      <c r="C62" t="s">
        <v>316</v>
      </c>
      <c r="D62" s="30" t="s">
        <v>272</v>
      </c>
    </row>
  </sheetData>
  <mergeCells count="4">
    <mergeCell ref="A1:B1"/>
    <mergeCell ref="A2:A44"/>
    <mergeCell ref="A45:A49"/>
    <mergeCell ref="A50:B5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0"/>
  <sheetViews>
    <sheetView workbookViewId="0">
      <pane xSplit="2" ySplit="3" topLeftCell="C4" activePane="bottomRight" state="frozen"/>
      <selection pane="topRight" activeCell="D1" sqref="D1"/>
      <selection pane="bottomLeft" activeCell="A5" sqref="A5"/>
      <selection pane="bottomRight" activeCell="B45" sqref="B4:B45"/>
    </sheetView>
  </sheetViews>
  <sheetFormatPr baseColWidth="10" defaultColWidth="8.83203125" defaultRowHeight="15" x14ac:dyDescent="0.2"/>
  <cols>
    <col min="1" max="1" width="3.6640625" style="36" bestFit="1" customWidth="1"/>
    <col min="2" max="2" width="30.5" style="68" bestFit="1" customWidth="1"/>
    <col min="3" max="3" width="12.6640625" style="36" customWidth="1"/>
    <col min="4" max="4" width="10.6640625" style="36" customWidth="1"/>
    <col min="5" max="5" width="13.1640625" style="36" customWidth="1"/>
    <col min="6" max="6" width="12.5" style="36" customWidth="1"/>
    <col min="7" max="7" width="13.33203125" style="36" customWidth="1"/>
    <col min="8" max="8" width="12.1640625" style="36" customWidth="1"/>
    <col min="9" max="9" width="13" style="36" customWidth="1"/>
    <col min="10" max="10" width="11.83203125" style="36" customWidth="1"/>
    <col min="11" max="11" width="14.6640625" style="36" customWidth="1"/>
    <col min="12" max="12" width="12.83203125" style="36" customWidth="1"/>
    <col min="13" max="13" width="10.6640625" style="37" customWidth="1"/>
    <col min="14" max="19" width="10.6640625" style="36" customWidth="1"/>
    <col min="20" max="20" width="12.6640625" style="36" customWidth="1"/>
    <col min="21" max="23" width="10.6640625" style="36" customWidth="1"/>
    <col min="24" max="24" width="12.1640625" style="36" customWidth="1"/>
    <col min="25" max="27" width="10.6640625" style="36" customWidth="1"/>
    <col min="28" max="28" width="11.83203125" style="36" customWidth="1"/>
    <col min="29" max="29" width="11.6640625" style="36" customWidth="1"/>
    <col min="30" max="30" width="10.6640625" style="36" customWidth="1"/>
    <col min="31" max="31" width="12.6640625" style="36" customWidth="1"/>
    <col min="32" max="33" width="10.6640625" style="37" customWidth="1"/>
    <col min="34" max="37" width="10.6640625" style="36" customWidth="1"/>
    <col min="38" max="38" width="12.6640625" style="36" customWidth="1"/>
    <col min="39" max="39" width="10.6640625" style="36" customWidth="1"/>
    <col min="40" max="40" width="13.5" style="36" customWidth="1"/>
    <col min="41" max="42" width="10.6640625" style="37" customWidth="1"/>
    <col min="43" max="43" width="12.1640625" style="37" customWidth="1"/>
    <col min="44" max="44" width="13" style="36" customWidth="1"/>
    <col min="45" max="48" width="13.5" style="36" customWidth="1"/>
    <col min="49" max="49" width="10.5" style="36" customWidth="1"/>
    <col min="50" max="50" width="11.6640625" style="36" customWidth="1"/>
    <col min="51" max="51" width="12" style="36" customWidth="1"/>
    <col min="52" max="52" width="15.5" style="36" customWidth="1"/>
    <col min="53" max="53" width="10.33203125" style="36" customWidth="1"/>
    <col min="54" max="16384" width="8.83203125" style="36"/>
  </cols>
  <sheetData>
    <row r="1" spans="1:55" x14ac:dyDescent="0.2">
      <c r="A1" s="113" t="s">
        <v>0</v>
      </c>
      <c r="B1" s="113"/>
      <c r="C1" s="35" t="s">
        <v>1</v>
      </c>
      <c r="D1" s="35"/>
      <c r="AS1" s="36" t="s">
        <v>203</v>
      </c>
      <c r="AT1" s="36" t="s">
        <v>204</v>
      </c>
      <c r="AU1" s="36" t="s">
        <v>205</v>
      </c>
      <c r="AV1" s="36" t="s">
        <v>207</v>
      </c>
      <c r="AW1" s="36" t="s">
        <v>208</v>
      </c>
      <c r="AX1" s="36" t="s">
        <v>210</v>
      </c>
    </row>
    <row r="2" spans="1:55" ht="15" customHeight="1" x14ac:dyDescent="0.2">
      <c r="A2" s="113"/>
      <c r="B2" s="113"/>
      <c r="C2" s="39" t="s">
        <v>271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41" t="s">
        <v>4</v>
      </c>
      <c r="AT2" s="42"/>
      <c r="AU2" s="42"/>
      <c r="AV2" s="42"/>
      <c r="AW2" s="42"/>
      <c r="AX2" s="42"/>
      <c r="AY2" s="44" t="s">
        <v>416</v>
      </c>
      <c r="AZ2" s="46" t="s">
        <v>424</v>
      </c>
      <c r="BA2" s="45" t="s">
        <v>421</v>
      </c>
    </row>
    <row r="3" spans="1:55" s="49" customFormat="1" ht="48" customHeight="1" x14ac:dyDescent="0.2">
      <c r="A3" s="113"/>
      <c r="B3" s="113"/>
      <c r="C3" s="36" t="s">
        <v>273</v>
      </c>
      <c r="D3" s="36" t="s">
        <v>197</v>
      </c>
      <c r="E3" s="36" t="s">
        <v>274</v>
      </c>
      <c r="F3" s="36" t="s">
        <v>275</v>
      </c>
      <c r="G3" s="36" t="s">
        <v>276</v>
      </c>
      <c r="H3" s="36" t="s">
        <v>280</v>
      </c>
      <c r="I3" s="36" t="s">
        <v>277</v>
      </c>
      <c r="J3" s="36" t="s">
        <v>278</v>
      </c>
      <c r="K3" s="36" t="s">
        <v>279</v>
      </c>
      <c r="L3" s="36" t="s">
        <v>281</v>
      </c>
      <c r="M3" s="36" t="s">
        <v>282</v>
      </c>
      <c r="N3" s="36" t="s">
        <v>283</v>
      </c>
      <c r="O3" s="36" t="s">
        <v>284</v>
      </c>
      <c r="P3" s="36" t="s">
        <v>285</v>
      </c>
      <c r="Q3" s="36" t="s">
        <v>286</v>
      </c>
      <c r="R3" s="36" t="s">
        <v>287</v>
      </c>
      <c r="S3" s="36" t="s">
        <v>288</v>
      </c>
      <c r="T3" s="36" t="s">
        <v>289</v>
      </c>
      <c r="U3" s="36" t="s">
        <v>290</v>
      </c>
      <c r="V3" s="36" t="s">
        <v>291</v>
      </c>
      <c r="W3" s="36" t="s">
        <v>292</v>
      </c>
      <c r="X3" s="36" t="s">
        <v>293</v>
      </c>
      <c r="Y3" s="36" t="s">
        <v>294</v>
      </c>
      <c r="Z3" s="36" t="s">
        <v>295</v>
      </c>
      <c r="AA3" s="36" t="s">
        <v>296</v>
      </c>
      <c r="AB3" s="36" t="s">
        <v>297</v>
      </c>
      <c r="AC3" s="36" t="s">
        <v>298</v>
      </c>
      <c r="AD3" s="36" t="s">
        <v>299</v>
      </c>
      <c r="AE3" s="36" t="s">
        <v>300</v>
      </c>
      <c r="AF3" s="36" t="s">
        <v>301</v>
      </c>
      <c r="AG3" s="36" t="s">
        <v>302</v>
      </c>
      <c r="AH3" s="36" t="s">
        <v>303</v>
      </c>
      <c r="AI3" s="36" t="s">
        <v>214</v>
      </c>
      <c r="AJ3" s="36" t="s">
        <v>304</v>
      </c>
      <c r="AK3" s="36" t="s">
        <v>305</v>
      </c>
      <c r="AL3" s="36" t="s">
        <v>306</v>
      </c>
      <c r="AM3" s="36" t="s">
        <v>308</v>
      </c>
      <c r="AN3" s="36" t="s">
        <v>307</v>
      </c>
      <c r="AO3" s="36" t="s">
        <v>212</v>
      </c>
      <c r="AP3" s="36" t="s">
        <v>309</v>
      </c>
      <c r="AQ3" s="36" t="s">
        <v>310</v>
      </c>
      <c r="AR3" s="36" t="s">
        <v>311</v>
      </c>
      <c r="AS3" s="44" t="s">
        <v>317</v>
      </c>
      <c r="AT3" s="44" t="s">
        <v>318</v>
      </c>
      <c r="AU3" s="44" t="s">
        <v>319</v>
      </c>
      <c r="AV3" s="44" t="s">
        <v>321</v>
      </c>
      <c r="AW3" s="44" t="s">
        <v>322</v>
      </c>
      <c r="AX3" s="44" t="s">
        <v>324</v>
      </c>
      <c r="AY3" s="47" t="s">
        <v>423</v>
      </c>
      <c r="AZ3" s="70"/>
      <c r="BA3" s="48"/>
    </row>
    <row r="4" spans="1:55" ht="15" customHeight="1" x14ac:dyDescent="0.2">
      <c r="A4" s="114" t="s">
        <v>101</v>
      </c>
      <c r="B4" s="36" t="s">
        <v>273</v>
      </c>
      <c r="C4" s="55">
        <v>123205603.45177445</v>
      </c>
      <c r="D4" s="55">
        <v>154356.6029391693</v>
      </c>
      <c r="E4" s="55">
        <v>4046.7886296165998</v>
      </c>
      <c r="F4" s="55">
        <v>43953.478877427944</v>
      </c>
      <c r="G4" s="55">
        <v>47673.343301908091</v>
      </c>
      <c r="H4" s="55">
        <v>318414724.28242129</v>
      </c>
      <c r="I4" s="55">
        <v>64544944.392532885</v>
      </c>
      <c r="J4" s="55">
        <v>8945866.9122427423</v>
      </c>
      <c r="K4" s="55">
        <v>21020755.233784202</v>
      </c>
      <c r="L4" s="55">
        <v>12898293.838945571</v>
      </c>
      <c r="M4" s="55">
        <v>18585.287027427679</v>
      </c>
      <c r="N4" s="55">
        <v>44189444.840223804</v>
      </c>
      <c r="O4" s="55">
        <v>175060.90919642459</v>
      </c>
      <c r="P4" s="55">
        <v>123070.46203030023</v>
      </c>
      <c r="Q4" s="55">
        <v>154122.31198212525</v>
      </c>
      <c r="R4" s="55">
        <v>48149.572065870074</v>
      </c>
      <c r="S4" s="55">
        <v>90688.953894996725</v>
      </c>
      <c r="T4" s="55">
        <v>31773.152148130779</v>
      </c>
      <c r="U4" s="55">
        <v>19562.400278560159</v>
      </c>
      <c r="V4" s="55">
        <v>0</v>
      </c>
      <c r="W4" s="55">
        <v>0</v>
      </c>
      <c r="X4" s="55">
        <v>1302833.8041103252</v>
      </c>
      <c r="Y4" s="55">
        <v>10435.833689670259</v>
      </c>
      <c r="Z4" s="55">
        <v>0</v>
      </c>
      <c r="AA4" s="55">
        <v>48522.917320902874</v>
      </c>
      <c r="AB4" s="55">
        <v>613.68996354526689</v>
      </c>
      <c r="AC4" s="55">
        <v>7575.9117176217442</v>
      </c>
      <c r="AD4" s="55">
        <v>10930661.378083661</v>
      </c>
      <c r="AE4" s="55">
        <v>141178.9146779466</v>
      </c>
      <c r="AF4" s="55">
        <v>7950149.2120256843</v>
      </c>
      <c r="AG4" s="55">
        <v>25865303.987532482</v>
      </c>
      <c r="AH4" s="55">
        <v>519632.69425724342</v>
      </c>
      <c r="AI4" s="55">
        <v>6440.623101651754</v>
      </c>
      <c r="AJ4" s="55">
        <v>93437.234830842324</v>
      </c>
      <c r="AK4" s="55">
        <v>2419274.834827642</v>
      </c>
      <c r="AL4" s="55">
        <v>2099396.1136216493</v>
      </c>
      <c r="AM4" s="55">
        <v>4228027.9166867491</v>
      </c>
      <c r="AN4" s="55">
        <v>683290.15733482549</v>
      </c>
      <c r="AO4" s="55">
        <v>1189724.856918256</v>
      </c>
      <c r="AP4" s="55">
        <v>646085.43532531545</v>
      </c>
      <c r="AQ4" s="55">
        <v>220366.46566563865</v>
      </c>
      <c r="AR4" s="55">
        <v>4006.8527503048863</v>
      </c>
      <c r="AS4" s="55">
        <v>80368698.471575871</v>
      </c>
      <c r="AT4" s="55">
        <v>125492145.74846676</v>
      </c>
      <c r="AU4" s="55">
        <v>6076074.4995963397</v>
      </c>
      <c r="AV4" s="55">
        <v>30944274.390249524</v>
      </c>
      <c r="AW4" s="55">
        <v>35981552.812514275</v>
      </c>
      <c r="AX4" s="55">
        <v>7816220.6302178912</v>
      </c>
      <c r="AY4" s="55">
        <v>51186806.795937493</v>
      </c>
      <c r="AZ4" s="56">
        <v>894213473.19152701</v>
      </c>
      <c r="BA4" s="55">
        <v>6223678.3861050941</v>
      </c>
      <c r="BC4" s="57"/>
    </row>
    <row r="5" spans="1:55" x14ac:dyDescent="0.2">
      <c r="A5" s="114"/>
      <c r="B5" s="36" t="s">
        <v>197</v>
      </c>
      <c r="C5" s="55">
        <v>54131.880221231622</v>
      </c>
      <c r="D5" s="55">
        <v>35955974.043858714</v>
      </c>
      <c r="E5" s="55">
        <v>315733.65451506007</v>
      </c>
      <c r="F5" s="55">
        <v>748491.72801800235</v>
      </c>
      <c r="G5" s="55">
        <v>649335.03535670671</v>
      </c>
      <c r="H5" s="55">
        <v>1839123.9177428556</v>
      </c>
      <c r="I5" s="55">
        <v>1164522.9029186922</v>
      </c>
      <c r="J5" s="55">
        <v>431349.43782870244</v>
      </c>
      <c r="K5" s="55">
        <v>523146.86730458878</v>
      </c>
      <c r="L5" s="55">
        <v>2736766.4251577426</v>
      </c>
      <c r="M5" s="55">
        <v>22964708.224630892</v>
      </c>
      <c r="N5" s="55">
        <v>21684983.474192973</v>
      </c>
      <c r="O5" s="55">
        <v>23688419.820102897</v>
      </c>
      <c r="P5" s="55">
        <v>29335495.03603667</v>
      </c>
      <c r="Q5" s="55">
        <v>1357417.6118403843</v>
      </c>
      <c r="R5" s="55">
        <v>747239.74766406091</v>
      </c>
      <c r="S5" s="55">
        <v>759476.10267039051</v>
      </c>
      <c r="T5" s="55">
        <v>330312.51388617355</v>
      </c>
      <c r="U5" s="55">
        <v>217450.21824011405</v>
      </c>
      <c r="V5" s="55">
        <v>0</v>
      </c>
      <c r="W5" s="55">
        <v>0</v>
      </c>
      <c r="X5" s="55">
        <v>799051.26630838984</v>
      </c>
      <c r="Y5" s="55">
        <v>97913.137509051827</v>
      </c>
      <c r="Z5" s="55">
        <v>38094.426347686684</v>
      </c>
      <c r="AA5" s="55">
        <v>88525033.917281911</v>
      </c>
      <c r="AB5" s="55">
        <v>2047976.7132053196</v>
      </c>
      <c r="AC5" s="55">
        <v>20559.139168743404</v>
      </c>
      <c r="AD5" s="55">
        <v>365529.92432739574</v>
      </c>
      <c r="AE5" s="55">
        <v>3999.121276476008</v>
      </c>
      <c r="AF5" s="55">
        <v>569817.54517675471</v>
      </c>
      <c r="AG5" s="55">
        <v>35255.531399452972</v>
      </c>
      <c r="AH5" s="55">
        <v>0</v>
      </c>
      <c r="AI5" s="55">
        <v>0</v>
      </c>
      <c r="AJ5" s="55">
        <v>30240.25225931979</v>
      </c>
      <c r="AK5" s="55">
        <v>9574.444185132741</v>
      </c>
      <c r="AL5" s="55">
        <v>128490.60133375952</v>
      </c>
      <c r="AM5" s="55">
        <v>170713.85321857489</v>
      </c>
      <c r="AN5" s="55">
        <v>179529.48470367995</v>
      </c>
      <c r="AO5" s="55">
        <v>291168.59520519222</v>
      </c>
      <c r="AP5" s="55">
        <v>337291.84943106049</v>
      </c>
      <c r="AQ5" s="55">
        <v>64351.3994178469</v>
      </c>
      <c r="AR5" s="55">
        <v>309532.62604604242</v>
      </c>
      <c r="AS5" s="55">
        <v>992965.99767239683</v>
      </c>
      <c r="AT5" s="55">
        <v>638967.41151004191</v>
      </c>
      <c r="AU5" s="55">
        <v>0</v>
      </c>
      <c r="AV5" s="55">
        <v>0</v>
      </c>
      <c r="AW5" s="55">
        <v>2976956.1961324257</v>
      </c>
      <c r="AX5" s="55">
        <v>912685.06259885628</v>
      </c>
      <c r="AY5" s="55">
        <v>18130507.038806252</v>
      </c>
      <c r="AZ5" s="56">
        <v>225082366.20014489</v>
      </c>
      <c r="BA5" s="55">
        <v>-1836903.8989511728</v>
      </c>
      <c r="BC5" s="57"/>
    </row>
    <row r="6" spans="1:55" x14ac:dyDescent="0.2">
      <c r="A6" s="114"/>
      <c r="B6" s="36" t="s">
        <v>274</v>
      </c>
      <c r="C6" s="55">
        <v>0</v>
      </c>
      <c r="D6" s="55">
        <v>63372.634655820511</v>
      </c>
      <c r="E6" s="55">
        <v>1012993.3074582438</v>
      </c>
      <c r="F6" s="55">
        <v>87490.342890530766</v>
      </c>
      <c r="G6" s="55">
        <v>90972.04594088369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224378023.55461928</v>
      </c>
      <c r="N6" s="55">
        <v>13883990.681555355</v>
      </c>
      <c r="O6" s="55">
        <v>729522.53681263933</v>
      </c>
      <c r="P6" s="55">
        <v>433116.55895172444</v>
      </c>
      <c r="Q6" s="55">
        <v>209026.75837505126</v>
      </c>
      <c r="R6" s="55">
        <v>131621.22956991338</v>
      </c>
      <c r="S6" s="55">
        <v>212172.79231029394</v>
      </c>
      <c r="T6" s="55">
        <v>160653.45661701288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4816480.6842817692</v>
      </c>
      <c r="AB6" s="55">
        <v>14171021.132823918</v>
      </c>
      <c r="AC6" s="55">
        <v>0</v>
      </c>
      <c r="AD6" s="55">
        <v>0</v>
      </c>
      <c r="AE6" s="55">
        <v>0</v>
      </c>
      <c r="AF6" s="55">
        <v>0</v>
      </c>
      <c r="AG6" s="55">
        <v>0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0</v>
      </c>
      <c r="AO6" s="55">
        <v>0</v>
      </c>
      <c r="AP6" s="55">
        <v>0</v>
      </c>
      <c r="AQ6" s="55">
        <v>0</v>
      </c>
      <c r="AR6" s="55">
        <v>0</v>
      </c>
      <c r="AS6" s="55">
        <v>0</v>
      </c>
      <c r="AT6" s="55">
        <v>0</v>
      </c>
      <c r="AU6" s="55">
        <v>0</v>
      </c>
      <c r="AV6" s="55">
        <v>0</v>
      </c>
      <c r="AW6" s="55">
        <v>3340161.6918437369</v>
      </c>
      <c r="AX6" s="55">
        <v>1873688.6354165832</v>
      </c>
      <c r="AY6" s="55">
        <v>142868282.90576249</v>
      </c>
      <c r="AZ6" s="56">
        <v>122639211.91300842</v>
      </c>
      <c r="BA6" s="55">
        <v>-86813.225351899862</v>
      </c>
      <c r="BC6" s="57"/>
    </row>
    <row r="7" spans="1:55" x14ac:dyDescent="0.2">
      <c r="A7" s="114"/>
      <c r="B7" s="36" t="s">
        <v>275</v>
      </c>
      <c r="C7" s="55">
        <v>0</v>
      </c>
      <c r="D7" s="55">
        <v>129045.63275413736</v>
      </c>
      <c r="E7" s="55">
        <v>66.937545673770828</v>
      </c>
      <c r="F7" s="55">
        <v>17824613.207650404</v>
      </c>
      <c r="G7" s="55">
        <v>178421.56977164233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88070.946197586411</v>
      </c>
      <c r="N7" s="55">
        <v>5356067.4362832317</v>
      </c>
      <c r="O7" s="55">
        <v>2504932.9067825503</v>
      </c>
      <c r="P7" s="55">
        <v>178132046.56066003</v>
      </c>
      <c r="Q7" s="55">
        <v>2163852.8715019268</v>
      </c>
      <c r="R7" s="55">
        <v>216755.24772989179</v>
      </c>
      <c r="S7" s="55">
        <v>101941.71347963288</v>
      </c>
      <c r="T7" s="55">
        <v>38216.286166195656</v>
      </c>
      <c r="U7" s="55">
        <v>602290.41930481407</v>
      </c>
      <c r="V7" s="55">
        <v>0</v>
      </c>
      <c r="W7" s="55">
        <v>0</v>
      </c>
      <c r="X7" s="55">
        <v>11652.363162149128</v>
      </c>
      <c r="Y7" s="55">
        <v>58144.668553172916</v>
      </c>
      <c r="Z7" s="55">
        <v>8871.0501382219991</v>
      </c>
      <c r="AA7" s="55">
        <v>413.25117463259505</v>
      </c>
      <c r="AB7" s="55">
        <v>81139.788150402732</v>
      </c>
      <c r="AC7" s="55">
        <v>0</v>
      </c>
      <c r="AD7" s="55">
        <v>0</v>
      </c>
      <c r="AE7" s="55">
        <v>0</v>
      </c>
      <c r="AF7" s="55">
        <v>0</v>
      </c>
      <c r="AG7" s="55">
        <v>0</v>
      </c>
      <c r="AH7" s="55">
        <v>0</v>
      </c>
      <c r="AI7" s="55">
        <v>0</v>
      </c>
      <c r="AJ7" s="55">
        <v>0</v>
      </c>
      <c r="AK7" s="55">
        <v>0</v>
      </c>
      <c r="AL7" s="55">
        <v>92394.611135125917</v>
      </c>
      <c r="AM7" s="55">
        <v>0</v>
      </c>
      <c r="AN7" s="55">
        <v>0</v>
      </c>
      <c r="AO7" s="55">
        <v>0</v>
      </c>
      <c r="AP7" s="55">
        <v>0</v>
      </c>
      <c r="AQ7" s="55">
        <v>0</v>
      </c>
      <c r="AR7" s="55">
        <v>0</v>
      </c>
      <c r="AS7" s="55">
        <v>0</v>
      </c>
      <c r="AT7" s="55">
        <v>0</v>
      </c>
      <c r="AU7" s="55">
        <v>0</v>
      </c>
      <c r="AV7" s="55">
        <v>0</v>
      </c>
      <c r="AW7" s="55">
        <v>614967.95454058168</v>
      </c>
      <c r="AX7" s="55">
        <v>592933.05027551192</v>
      </c>
      <c r="AY7" s="55">
        <v>84029759.958875</v>
      </c>
      <c r="AZ7" s="56">
        <v>124815554.74433367</v>
      </c>
      <c r="BA7" s="55">
        <v>48476.230251185596</v>
      </c>
      <c r="BC7" s="57"/>
    </row>
    <row r="8" spans="1:55" x14ac:dyDescent="0.2">
      <c r="A8" s="114"/>
      <c r="B8" s="36" t="s">
        <v>276</v>
      </c>
      <c r="C8" s="55">
        <v>5417.3281594849877</v>
      </c>
      <c r="D8" s="55">
        <v>624612.60477068368</v>
      </c>
      <c r="E8" s="55">
        <v>12749522.850558616</v>
      </c>
      <c r="F8" s="55">
        <v>352473.38852457883</v>
      </c>
      <c r="G8" s="55">
        <v>817157.634384937</v>
      </c>
      <c r="H8" s="55">
        <v>368558.18142263754</v>
      </c>
      <c r="I8" s="55">
        <v>1494.4434694175695</v>
      </c>
      <c r="J8" s="55">
        <v>8505.3697578843476</v>
      </c>
      <c r="K8" s="55">
        <v>33555.953899672684</v>
      </c>
      <c r="L8" s="55">
        <v>503502.66998190252</v>
      </c>
      <c r="M8" s="55">
        <v>230.1333384674279</v>
      </c>
      <c r="N8" s="55">
        <v>8813145.8848466799</v>
      </c>
      <c r="O8" s="55">
        <v>33047335.626472544</v>
      </c>
      <c r="P8" s="55">
        <v>904439.37159043213</v>
      </c>
      <c r="Q8" s="55">
        <v>112340.50846263683</v>
      </c>
      <c r="R8" s="55">
        <v>34678.143940719361</v>
      </c>
      <c r="S8" s="55">
        <v>161467.3773059877</v>
      </c>
      <c r="T8" s="55">
        <v>70898.996165195771</v>
      </c>
      <c r="U8" s="55">
        <v>447850.73695173359</v>
      </c>
      <c r="V8" s="55">
        <v>0.38129797584806019</v>
      </c>
      <c r="W8" s="55">
        <v>0</v>
      </c>
      <c r="X8" s="55">
        <v>3397.4626125554619</v>
      </c>
      <c r="Y8" s="55">
        <v>1898.2036046460842</v>
      </c>
      <c r="Z8" s="55">
        <v>1134.9221146184491</v>
      </c>
      <c r="AA8" s="55">
        <v>178176.57858275698</v>
      </c>
      <c r="AB8" s="55">
        <v>498.50982235555796</v>
      </c>
      <c r="AC8" s="55">
        <v>213.57474883690642</v>
      </c>
      <c r="AD8" s="55">
        <v>7752477.1938691875</v>
      </c>
      <c r="AE8" s="55">
        <v>0</v>
      </c>
      <c r="AF8" s="55">
        <v>9827.0999625630229</v>
      </c>
      <c r="AG8" s="55">
        <v>0</v>
      </c>
      <c r="AH8" s="55">
        <v>0</v>
      </c>
      <c r="AI8" s="55">
        <v>0</v>
      </c>
      <c r="AJ8" s="55">
        <v>0</v>
      </c>
      <c r="AK8" s="55">
        <v>0</v>
      </c>
      <c r="AL8" s="55">
        <v>9602.1891584258356</v>
      </c>
      <c r="AM8" s="55">
        <v>1257.8459754405421</v>
      </c>
      <c r="AN8" s="55">
        <v>3336.7328358709742</v>
      </c>
      <c r="AO8" s="55">
        <v>147.16852454616642</v>
      </c>
      <c r="AP8" s="55">
        <v>264.04600448804962</v>
      </c>
      <c r="AQ8" s="55">
        <v>2660.0519630161298</v>
      </c>
      <c r="AR8" s="55">
        <v>15.448262585433513</v>
      </c>
      <c r="AS8" s="55">
        <v>0</v>
      </c>
      <c r="AT8" s="55">
        <v>0</v>
      </c>
      <c r="AU8" s="55">
        <v>0</v>
      </c>
      <c r="AV8" s="55">
        <v>0</v>
      </c>
      <c r="AW8" s="55">
        <v>-756401.88967412198</v>
      </c>
      <c r="AX8" s="55">
        <v>1282681.9869265661</v>
      </c>
      <c r="AY8" s="55">
        <v>3941338.2118625003</v>
      </c>
      <c r="AZ8" s="56">
        <v>63443836.143548787</v>
      </c>
      <c r="BA8" s="55">
        <v>-163200.3551852107</v>
      </c>
      <c r="BC8" s="57"/>
    </row>
    <row r="9" spans="1:55" x14ac:dyDescent="0.2">
      <c r="A9" s="114"/>
      <c r="B9" s="36" t="s">
        <v>280</v>
      </c>
      <c r="C9" s="55">
        <v>94118243.541730121</v>
      </c>
      <c r="D9" s="55">
        <v>748591.55952967959</v>
      </c>
      <c r="E9" s="55">
        <v>510362.20672711212</v>
      </c>
      <c r="F9" s="55">
        <v>710962.2657265506</v>
      </c>
      <c r="G9" s="55">
        <v>366792.82343720103</v>
      </c>
      <c r="H9" s="55">
        <v>200205807.5899789</v>
      </c>
      <c r="I9" s="55">
        <v>1269266.7588028752</v>
      </c>
      <c r="J9" s="55">
        <v>12116067.108471025</v>
      </c>
      <c r="K9" s="55">
        <v>881798.75786764629</v>
      </c>
      <c r="L9" s="55">
        <v>1495090.5817385996</v>
      </c>
      <c r="M9" s="55">
        <v>2318855.0786472214</v>
      </c>
      <c r="N9" s="55">
        <v>28202270.8968536</v>
      </c>
      <c r="O9" s="55">
        <v>2121071.8779939539</v>
      </c>
      <c r="P9" s="55">
        <v>4253508.0779696871</v>
      </c>
      <c r="Q9" s="55">
        <v>1456261.7296482443</v>
      </c>
      <c r="R9" s="55">
        <v>2154402.0936525129</v>
      </c>
      <c r="S9" s="55">
        <v>1260560.1684007642</v>
      </c>
      <c r="T9" s="55">
        <v>1499089.2203785549</v>
      </c>
      <c r="U9" s="55">
        <v>2088792.8029449137</v>
      </c>
      <c r="V9" s="55">
        <v>2587243.9315120168</v>
      </c>
      <c r="W9" s="55">
        <v>274595.49384294712</v>
      </c>
      <c r="X9" s="55">
        <v>450063.71850065887</v>
      </c>
      <c r="Y9" s="55">
        <v>203742.81239906355</v>
      </c>
      <c r="Z9" s="55">
        <v>15262.287708418849</v>
      </c>
      <c r="AA9" s="55">
        <v>1577821.5199097439</v>
      </c>
      <c r="AB9" s="55">
        <v>101279.69840430855</v>
      </c>
      <c r="AC9" s="55">
        <v>201796.16127269249</v>
      </c>
      <c r="AD9" s="55">
        <v>3471279.2026637434</v>
      </c>
      <c r="AE9" s="55">
        <v>2112515.721218796</v>
      </c>
      <c r="AF9" s="55">
        <v>7842241.8602404874</v>
      </c>
      <c r="AG9" s="55">
        <v>71118701.944456652</v>
      </c>
      <c r="AH9" s="55">
        <v>2018325.9429892236</v>
      </c>
      <c r="AI9" s="55">
        <v>1558187.3967833705</v>
      </c>
      <c r="AJ9" s="55">
        <v>1567391.8700324814</v>
      </c>
      <c r="AK9" s="55">
        <v>4973995.9644353371</v>
      </c>
      <c r="AL9" s="55">
        <v>2152757.5094873128</v>
      </c>
      <c r="AM9" s="55">
        <v>574561.8909564577</v>
      </c>
      <c r="AN9" s="55">
        <v>4098346.6026313794</v>
      </c>
      <c r="AO9" s="55">
        <v>4738469.8654503208</v>
      </c>
      <c r="AP9" s="55">
        <v>3308522.5539371739</v>
      </c>
      <c r="AQ9" s="55">
        <v>4863247.048639101</v>
      </c>
      <c r="AR9" s="55">
        <v>4901195.1917900424</v>
      </c>
      <c r="AS9" s="55">
        <v>104067822.75911035</v>
      </c>
      <c r="AT9" s="55">
        <v>272142476.27881241</v>
      </c>
      <c r="AU9" s="55">
        <v>0</v>
      </c>
      <c r="AV9" s="55">
        <v>0</v>
      </c>
      <c r="AW9" s="55">
        <v>18035235.408429574</v>
      </c>
      <c r="AX9" s="55">
        <v>28019945.252718266</v>
      </c>
      <c r="AY9" s="55">
        <v>33809816.603239127</v>
      </c>
      <c r="AZ9" s="56">
        <v>879595838.04438627</v>
      </c>
      <c r="BA9" s="55">
        <v>8650833.6187939122</v>
      </c>
      <c r="BC9" s="57"/>
    </row>
    <row r="10" spans="1:55" x14ac:dyDescent="0.2">
      <c r="A10" s="114"/>
      <c r="B10" s="36" t="s">
        <v>277</v>
      </c>
      <c r="C10" s="55">
        <v>134406.4213065427</v>
      </c>
      <c r="D10" s="55">
        <v>165672.49286328891</v>
      </c>
      <c r="E10" s="55">
        <v>16356.302357950324</v>
      </c>
      <c r="F10" s="55">
        <v>141553.3486992722</v>
      </c>
      <c r="G10" s="55">
        <v>49730.748318670856</v>
      </c>
      <c r="H10" s="55">
        <v>769239.96945467207</v>
      </c>
      <c r="I10" s="55">
        <v>149984387.89663839</v>
      </c>
      <c r="J10" s="55">
        <v>104712919.48893425</v>
      </c>
      <c r="K10" s="55">
        <v>2496218.0631111707</v>
      </c>
      <c r="L10" s="55">
        <v>11373077.451852437</v>
      </c>
      <c r="M10" s="55">
        <v>86741.085107781473</v>
      </c>
      <c r="N10" s="55">
        <v>14585058.852711227</v>
      </c>
      <c r="O10" s="55">
        <v>2013382.9580142165</v>
      </c>
      <c r="P10" s="55">
        <v>633538.56605602114</v>
      </c>
      <c r="Q10" s="55">
        <v>784979.23344144295</v>
      </c>
      <c r="R10" s="55">
        <v>315283.7686058504</v>
      </c>
      <c r="S10" s="55">
        <v>891148.80944455601</v>
      </c>
      <c r="T10" s="55">
        <v>2757634.3716901192</v>
      </c>
      <c r="U10" s="55">
        <v>908866.87462093867</v>
      </c>
      <c r="V10" s="55">
        <v>228029.77771856598</v>
      </c>
      <c r="W10" s="55">
        <v>54321.051530206998</v>
      </c>
      <c r="X10" s="55">
        <v>2334874.6796672605</v>
      </c>
      <c r="Y10" s="55">
        <v>225456.16982602249</v>
      </c>
      <c r="Z10" s="55">
        <v>23340.272766501388</v>
      </c>
      <c r="AA10" s="55">
        <v>4116.0887492818019</v>
      </c>
      <c r="AB10" s="55">
        <v>553.32532465240274</v>
      </c>
      <c r="AC10" s="55">
        <v>1467.6828448204512</v>
      </c>
      <c r="AD10" s="55">
        <v>632490.07027589821</v>
      </c>
      <c r="AE10" s="55">
        <v>167623.67704535733</v>
      </c>
      <c r="AF10" s="55">
        <v>428028.94422633963</v>
      </c>
      <c r="AG10" s="55">
        <v>1424894.9505464756</v>
      </c>
      <c r="AH10" s="55">
        <v>19640.803483164356</v>
      </c>
      <c r="AI10" s="55">
        <v>56395.823420485074</v>
      </c>
      <c r="AJ10" s="55">
        <v>187621.3203347669</v>
      </c>
      <c r="AK10" s="55">
        <v>313869.73108368047</v>
      </c>
      <c r="AL10" s="55">
        <v>685226.63330491656</v>
      </c>
      <c r="AM10" s="55">
        <v>422044.22534031497</v>
      </c>
      <c r="AN10" s="55">
        <v>703934.54150970851</v>
      </c>
      <c r="AO10" s="55">
        <v>477259.30254860298</v>
      </c>
      <c r="AP10" s="55">
        <v>3195670.0721840947</v>
      </c>
      <c r="AQ10" s="55">
        <v>268706.73809874227</v>
      </c>
      <c r="AR10" s="55">
        <v>3159160.8231482226</v>
      </c>
      <c r="AS10" s="55">
        <v>3144287.6956174783</v>
      </c>
      <c r="AT10" s="55">
        <v>5338524.3008798119</v>
      </c>
      <c r="AU10" s="55">
        <v>0</v>
      </c>
      <c r="AV10" s="55">
        <v>0</v>
      </c>
      <c r="AW10" s="55">
        <v>2273848.5792614906</v>
      </c>
      <c r="AX10" s="55">
        <v>51756008.809900247</v>
      </c>
      <c r="AY10" s="55">
        <v>9397354.4172721859</v>
      </c>
      <c r="AZ10" s="56">
        <v>365804812.20245397</v>
      </c>
      <c r="BA10" s="55">
        <v>4854573.8258601092</v>
      </c>
      <c r="BC10" s="57"/>
    </row>
    <row r="11" spans="1:55" x14ac:dyDescent="0.2">
      <c r="A11" s="114"/>
      <c r="B11" s="36" t="s">
        <v>278</v>
      </c>
      <c r="C11" s="55">
        <v>262708.19187239872</v>
      </c>
      <c r="D11" s="55">
        <v>559135.10953838204</v>
      </c>
      <c r="E11" s="55">
        <v>229467.95748391736</v>
      </c>
      <c r="F11" s="55">
        <v>329104.98457864032</v>
      </c>
      <c r="G11" s="55">
        <v>135910.59508432125</v>
      </c>
      <c r="H11" s="55">
        <v>742764.63970197027</v>
      </c>
      <c r="I11" s="55">
        <v>1396717.0572924502</v>
      </c>
      <c r="J11" s="55">
        <v>39368804.275928497</v>
      </c>
      <c r="K11" s="55">
        <v>2642703.2002348164</v>
      </c>
      <c r="L11" s="55">
        <v>1446707.4907166364</v>
      </c>
      <c r="M11" s="55">
        <v>194150.0200422068</v>
      </c>
      <c r="N11" s="55">
        <v>2794070.22770184</v>
      </c>
      <c r="O11" s="55">
        <v>1960657.9487674099</v>
      </c>
      <c r="P11" s="55">
        <v>1018298.6367438699</v>
      </c>
      <c r="Q11" s="55">
        <v>695153.38251301204</v>
      </c>
      <c r="R11" s="55">
        <v>1033115.1489472731</v>
      </c>
      <c r="S11" s="55">
        <v>1024705.0790872993</v>
      </c>
      <c r="T11" s="55">
        <v>5085907.6209647804</v>
      </c>
      <c r="U11" s="55">
        <v>813030.07921046379</v>
      </c>
      <c r="V11" s="55">
        <v>383068.26172126521</v>
      </c>
      <c r="W11" s="55">
        <v>107647.57774662736</v>
      </c>
      <c r="X11" s="55">
        <v>140655.57054718424</v>
      </c>
      <c r="Y11" s="55">
        <v>41286.123556821556</v>
      </c>
      <c r="Z11" s="55">
        <v>31970.319657634351</v>
      </c>
      <c r="AA11" s="55">
        <v>284804.37892257172</v>
      </c>
      <c r="AB11" s="55">
        <v>48690.694874611756</v>
      </c>
      <c r="AC11" s="55">
        <v>85676.133882702808</v>
      </c>
      <c r="AD11" s="55">
        <v>5445392.9475652976</v>
      </c>
      <c r="AE11" s="55">
        <v>620739.03064168571</v>
      </c>
      <c r="AF11" s="55">
        <v>2146646.0238346783</v>
      </c>
      <c r="AG11" s="55">
        <v>989980.57343371119</v>
      </c>
      <c r="AH11" s="55">
        <v>275817.68054770731</v>
      </c>
      <c r="AI11" s="55">
        <v>3285757.7519369042</v>
      </c>
      <c r="AJ11" s="55">
        <v>782672.10571404756</v>
      </c>
      <c r="AK11" s="55">
        <v>4514410.4965395918</v>
      </c>
      <c r="AL11" s="55">
        <v>174906.16491166293</v>
      </c>
      <c r="AM11" s="55">
        <v>452146.69566549972</v>
      </c>
      <c r="AN11" s="55">
        <v>768691.61429230322</v>
      </c>
      <c r="AO11" s="55">
        <v>66472.035781259241</v>
      </c>
      <c r="AP11" s="55">
        <v>1825877.0631519149</v>
      </c>
      <c r="AQ11" s="55">
        <v>2036566.9570659196</v>
      </c>
      <c r="AR11" s="55">
        <v>7431004.600614897</v>
      </c>
      <c r="AS11" s="55">
        <v>19235442.060549624</v>
      </c>
      <c r="AT11" s="55">
        <v>83217907.248031482</v>
      </c>
      <c r="AU11" s="55">
        <v>0</v>
      </c>
      <c r="AV11" s="55">
        <v>0</v>
      </c>
      <c r="AW11" s="55">
        <v>1149239.225418926</v>
      </c>
      <c r="AX11" s="55">
        <v>107608377.26452248</v>
      </c>
      <c r="AY11" s="55">
        <v>11145840.916542524</v>
      </c>
      <c r="AZ11" s="56">
        <v>297015971.56802028</v>
      </c>
      <c r="BA11" s="55">
        <v>3276854.2370235994</v>
      </c>
      <c r="BC11" s="57"/>
    </row>
    <row r="12" spans="1:55" x14ac:dyDescent="0.2">
      <c r="A12" s="114"/>
      <c r="B12" s="36" t="s">
        <v>279</v>
      </c>
      <c r="C12" s="55">
        <v>209702.60892730646</v>
      </c>
      <c r="D12" s="55">
        <v>4045374.458126199</v>
      </c>
      <c r="E12" s="55">
        <v>14572.367099041634</v>
      </c>
      <c r="F12" s="55">
        <v>190963.71702334075</v>
      </c>
      <c r="G12" s="55">
        <v>71487.745877204739</v>
      </c>
      <c r="H12" s="55">
        <v>364631.67056767613</v>
      </c>
      <c r="I12" s="55">
        <v>538849.40223122656</v>
      </c>
      <c r="J12" s="55">
        <v>298344.61997238378</v>
      </c>
      <c r="K12" s="55">
        <v>64461214.990026608</v>
      </c>
      <c r="L12" s="55">
        <v>5022959.5375032052</v>
      </c>
      <c r="M12" s="55">
        <v>100267.48483135065</v>
      </c>
      <c r="N12" s="55">
        <v>1365774.327124896</v>
      </c>
      <c r="O12" s="55">
        <v>1826508.5472098168</v>
      </c>
      <c r="P12" s="55">
        <v>748984.1125730502</v>
      </c>
      <c r="Q12" s="55">
        <v>2428793.2236456294</v>
      </c>
      <c r="R12" s="55">
        <v>1886471.9320997777</v>
      </c>
      <c r="S12" s="55">
        <v>1085455.58964528</v>
      </c>
      <c r="T12" s="55">
        <v>4067860.2752614929</v>
      </c>
      <c r="U12" s="55">
        <v>842755.1191986053</v>
      </c>
      <c r="V12" s="55">
        <v>336926.34137839894</v>
      </c>
      <c r="W12" s="55">
        <v>78014.393977201646</v>
      </c>
      <c r="X12" s="55">
        <v>718898.79340452503</v>
      </c>
      <c r="Y12" s="55">
        <v>21052.551816505791</v>
      </c>
      <c r="Z12" s="55">
        <v>33041.901086296908</v>
      </c>
      <c r="AA12" s="55">
        <v>11293.288348144464</v>
      </c>
      <c r="AB12" s="55">
        <v>3669.9936714574155</v>
      </c>
      <c r="AC12" s="55">
        <v>1935.0996339892224</v>
      </c>
      <c r="AD12" s="55">
        <v>32925216.002906397</v>
      </c>
      <c r="AE12" s="55">
        <v>236327.85312515957</v>
      </c>
      <c r="AF12" s="55">
        <v>416508.49095602345</v>
      </c>
      <c r="AG12" s="55">
        <v>201354.43472127081</v>
      </c>
      <c r="AH12" s="55">
        <v>107888.39029273434</v>
      </c>
      <c r="AI12" s="55">
        <v>445050.02478100982</v>
      </c>
      <c r="AJ12" s="55">
        <v>214506.03804507919</v>
      </c>
      <c r="AK12" s="55">
        <v>176579.41967010341</v>
      </c>
      <c r="AL12" s="55">
        <v>84279.772032837951</v>
      </c>
      <c r="AM12" s="55">
        <v>167218.7315716554</v>
      </c>
      <c r="AN12" s="55">
        <v>271043.90777744766</v>
      </c>
      <c r="AO12" s="55">
        <v>612.17889464773077</v>
      </c>
      <c r="AP12" s="55">
        <v>4575.9719409201671</v>
      </c>
      <c r="AQ12" s="55">
        <v>259047.55451540454</v>
      </c>
      <c r="AR12" s="55">
        <v>1461264.7910720247</v>
      </c>
      <c r="AS12" s="55">
        <v>2528416.195146339</v>
      </c>
      <c r="AT12" s="55">
        <v>9054911.1840714626</v>
      </c>
      <c r="AU12" s="55">
        <v>0</v>
      </c>
      <c r="AV12" s="55">
        <v>14912181.499355976</v>
      </c>
      <c r="AW12" s="55">
        <v>1094346.9148727795</v>
      </c>
      <c r="AX12" s="55">
        <v>36167610.881330796</v>
      </c>
      <c r="AY12" s="55">
        <v>5069474.5517803496</v>
      </c>
      <c r="AZ12" s="56">
        <v>187488755.09041238</v>
      </c>
      <c r="BA12" s="55">
        <v>1053485.3128520288</v>
      </c>
      <c r="BC12" s="57"/>
    </row>
    <row r="13" spans="1:55" x14ac:dyDescent="0.2">
      <c r="A13" s="114"/>
      <c r="B13" s="36" t="s">
        <v>281</v>
      </c>
      <c r="C13" s="55">
        <v>142530.66400640403</v>
      </c>
      <c r="D13" s="55">
        <v>246206.69038105052</v>
      </c>
      <c r="E13" s="55">
        <v>69963.190425613488</v>
      </c>
      <c r="F13" s="55">
        <v>514058.24394939316</v>
      </c>
      <c r="G13" s="55">
        <v>86728.659813215621</v>
      </c>
      <c r="H13" s="55">
        <v>10972037.874742972</v>
      </c>
      <c r="I13" s="55">
        <v>1262803.6103214151</v>
      </c>
      <c r="J13" s="55">
        <v>2450467.2760946183</v>
      </c>
      <c r="K13" s="55">
        <v>1781089.1978993439</v>
      </c>
      <c r="L13" s="55">
        <v>76522829.231752962</v>
      </c>
      <c r="M13" s="55">
        <v>150678.30026463879</v>
      </c>
      <c r="N13" s="55">
        <v>7962635.2680711308</v>
      </c>
      <c r="O13" s="55">
        <v>7023200.1824558685</v>
      </c>
      <c r="P13" s="55">
        <v>773727.06683438073</v>
      </c>
      <c r="Q13" s="55">
        <v>1688998.3810152896</v>
      </c>
      <c r="R13" s="55">
        <v>2902723.0099251075</v>
      </c>
      <c r="S13" s="55">
        <v>1217543.0029766704</v>
      </c>
      <c r="T13" s="55">
        <v>1462795.3558165294</v>
      </c>
      <c r="U13" s="55">
        <v>5583363.0149152288</v>
      </c>
      <c r="V13" s="55">
        <v>4755578.0059650671</v>
      </c>
      <c r="W13" s="55">
        <v>532637.45930460142</v>
      </c>
      <c r="X13" s="55">
        <v>374477.5222265214</v>
      </c>
      <c r="Y13" s="55">
        <v>90680.553130714252</v>
      </c>
      <c r="Z13" s="55">
        <v>60384.39494469863</v>
      </c>
      <c r="AA13" s="55">
        <v>679864.8011825704</v>
      </c>
      <c r="AB13" s="55">
        <v>27387.332968005263</v>
      </c>
      <c r="AC13" s="55">
        <v>42472.416273907387</v>
      </c>
      <c r="AD13" s="55">
        <v>3506128.2068130537</v>
      </c>
      <c r="AE13" s="55">
        <v>7386395.3984650569</v>
      </c>
      <c r="AF13" s="55">
        <v>2543282.1907362938</v>
      </c>
      <c r="AG13" s="55">
        <v>893395.15157240035</v>
      </c>
      <c r="AH13" s="55">
        <v>7965850.5115410639</v>
      </c>
      <c r="AI13" s="55">
        <v>18879083.339377332</v>
      </c>
      <c r="AJ13" s="55">
        <v>2138703.5694756592</v>
      </c>
      <c r="AK13" s="55">
        <v>27695489.663798984</v>
      </c>
      <c r="AL13" s="55">
        <v>2776310.3133031176</v>
      </c>
      <c r="AM13" s="55">
        <v>689959.08665211557</v>
      </c>
      <c r="AN13" s="55">
        <v>1891121.7093042538</v>
      </c>
      <c r="AO13" s="55">
        <v>4965819.446514748</v>
      </c>
      <c r="AP13" s="55">
        <v>723664.86569413776</v>
      </c>
      <c r="AQ13" s="55">
        <v>5534248.5195135558</v>
      </c>
      <c r="AR13" s="55">
        <v>8157713.5366935609</v>
      </c>
      <c r="AS13" s="55">
        <v>3584008.3821074916</v>
      </c>
      <c r="AT13" s="55">
        <v>14939493.372364216</v>
      </c>
      <c r="AU13" s="55">
        <v>0</v>
      </c>
      <c r="AV13" s="55">
        <v>2732945.8062940016</v>
      </c>
      <c r="AW13" s="55">
        <v>5736757.054089671</v>
      </c>
      <c r="AX13" s="55">
        <v>55912140.993824705</v>
      </c>
      <c r="AY13" s="55">
        <v>14717321.984032815</v>
      </c>
      <c r="AZ13" s="56">
        <v>293529369.66489643</v>
      </c>
      <c r="BA13" s="55">
        <v>216319.82313599437</v>
      </c>
      <c r="BC13" s="57"/>
    </row>
    <row r="14" spans="1:55" x14ac:dyDescent="0.2">
      <c r="A14" s="114"/>
      <c r="B14" s="36" t="s">
        <v>282</v>
      </c>
      <c r="C14" s="55">
        <v>14491311.559646923</v>
      </c>
      <c r="D14" s="55">
        <v>1492135.2319580144</v>
      </c>
      <c r="E14" s="55">
        <v>3890554.6269930485</v>
      </c>
      <c r="F14" s="55">
        <v>6318008.1155458074</v>
      </c>
      <c r="G14" s="55">
        <v>3704545.779207428</v>
      </c>
      <c r="H14" s="55">
        <v>1379489.778196688</v>
      </c>
      <c r="I14" s="55">
        <v>430901.25238134852</v>
      </c>
      <c r="J14" s="55">
        <v>513460.92927323608</v>
      </c>
      <c r="K14" s="55">
        <v>949117.06308472704</v>
      </c>
      <c r="L14" s="55">
        <v>988991.30991521198</v>
      </c>
      <c r="M14" s="55">
        <v>28380279.247258931</v>
      </c>
      <c r="N14" s="55">
        <v>74379901.175356433</v>
      </c>
      <c r="O14" s="55">
        <v>17690502.993164152</v>
      </c>
      <c r="P14" s="55">
        <v>50824464.94965855</v>
      </c>
      <c r="Q14" s="55">
        <v>2251324.7414141381</v>
      </c>
      <c r="R14" s="55">
        <v>2278642.1541856816</v>
      </c>
      <c r="S14" s="55">
        <v>1363122.3562869024</v>
      </c>
      <c r="T14" s="55">
        <v>2217122.2600359917</v>
      </c>
      <c r="U14" s="55">
        <v>1697206.1512698059</v>
      </c>
      <c r="V14" s="55">
        <v>1383560.9908358303</v>
      </c>
      <c r="W14" s="55">
        <v>185759.70706010534</v>
      </c>
      <c r="X14" s="55">
        <v>236052.66292982377</v>
      </c>
      <c r="Y14" s="55">
        <v>223773.45262915903</v>
      </c>
      <c r="Z14" s="55">
        <v>115578.9813542114</v>
      </c>
      <c r="AA14" s="55">
        <v>19206750.044574194</v>
      </c>
      <c r="AB14" s="55">
        <v>458925.34005473997</v>
      </c>
      <c r="AC14" s="55">
        <v>37819.134080532764</v>
      </c>
      <c r="AD14" s="55">
        <v>17571931.969457906</v>
      </c>
      <c r="AE14" s="55">
        <v>2115434.8830075678</v>
      </c>
      <c r="AF14" s="55">
        <v>90555737.724490166</v>
      </c>
      <c r="AG14" s="55">
        <v>734797.26350836013</v>
      </c>
      <c r="AH14" s="55">
        <v>466578.26804980903</v>
      </c>
      <c r="AI14" s="55">
        <v>2444785.546062544</v>
      </c>
      <c r="AJ14" s="55">
        <v>691579.56354221131</v>
      </c>
      <c r="AK14" s="55">
        <v>20450054.280025493</v>
      </c>
      <c r="AL14" s="55">
        <v>7276628.6651063599</v>
      </c>
      <c r="AM14" s="55">
        <v>1234692.0742495051</v>
      </c>
      <c r="AN14" s="55">
        <v>1135938.1564642899</v>
      </c>
      <c r="AO14" s="55">
        <v>1501544.5489006399</v>
      </c>
      <c r="AP14" s="55">
        <v>402945.80815831642</v>
      </c>
      <c r="AQ14" s="55">
        <v>269684.44563046889</v>
      </c>
      <c r="AR14" s="55">
        <v>6102443.9579556733</v>
      </c>
      <c r="AS14" s="55">
        <v>2012473.1639541632</v>
      </c>
      <c r="AT14" s="55">
        <v>21169282.323290966</v>
      </c>
      <c r="AU14" s="55">
        <v>0</v>
      </c>
      <c r="AV14" s="55">
        <v>0</v>
      </c>
      <c r="AW14" s="55">
        <v>4407939.5098715564</v>
      </c>
      <c r="AX14" s="55">
        <v>11744437.648458503</v>
      </c>
      <c r="AY14" s="55">
        <v>28816782.686943751</v>
      </c>
      <c r="AZ14" s="56">
        <v>400131722.54845536</v>
      </c>
      <c r="BA14" s="55">
        <v>-429706.55313702673</v>
      </c>
      <c r="BC14" s="57"/>
    </row>
    <row r="15" spans="1:55" x14ac:dyDescent="0.2">
      <c r="A15" s="114"/>
      <c r="B15" s="36" t="s">
        <v>283</v>
      </c>
      <c r="C15" s="55">
        <v>75796652.033848673</v>
      </c>
      <c r="D15" s="55">
        <v>4800497.9561695829</v>
      </c>
      <c r="E15" s="55">
        <v>3088877.2819654723</v>
      </c>
      <c r="F15" s="55">
        <v>6329175.3477598503</v>
      </c>
      <c r="G15" s="55">
        <v>4844395.8837066051</v>
      </c>
      <c r="H15" s="55">
        <v>17482243.052267794</v>
      </c>
      <c r="I15" s="55">
        <v>36169235.092517331</v>
      </c>
      <c r="J15" s="55">
        <v>19676614.804663189</v>
      </c>
      <c r="K15" s="55">
        <v>15045714.718080819</v>
      </c>
      <c r="L15" s="55">
        <v>36412825.719432637</v>
      </c>
      <c r="M15" s="55">
        <v>9944238.9705173802</v>
      </c>
      <c r="N15" s="55">
        <v>523624408.03136754</v>
      </c>
      <c r="O15" s="55">
        <v>36538017.032895304</v>
      </c>
      <c r="P15" s="55">
        <v>16313232.967061765</v>
      </c>
      <c r="Q15" s="55">
        <v>17531423.733004205</v>
      </c>
      <c r="R15" s="55">
        <v>14933741.191572843</v>
      </c>
      <c r="S15" s="55">
        <v>15856373.620036231</v>
      </c>
      <c r="T15" s="55">
        <v>32621214.719388142</v>
      </c>
      <c r="U15" s="55">
        <v>46381071.939265244</v>
      </c>
      <c r="V15" s="55">
        <v>36708181.641316824</v>
      </c>
      <c r="W15" s="55">
        <v>2270470.1560261687</v>
      </c>
      <c r="X15" s="55">
        <v>4559027.7235802878</v>
      </c>
      <c r="Y15" s="55">
        <v>1457103.8405654132</v>
      </c>
      <c r="Z15" s="55">
        <v>323873.76805916853</v>
      </c>
      <c r="AA15" s="55">
        <v>573992.78665180772</v>
      </c>
      <c r="AB15" s="55">
        <v>144334.59843547098</v>
      </c>
      <c r="AC15" s="55">
        <v>1159842.5324271172</v>
      </c>
      <c r="AD15" s="55">
        <v>60657770.679049805</v>
      </c>
      <c r="AE15" s="55">
        <v>1401608.9176961146</v>
      </c>
      <c r="AF15" s="55">
        <v>8192077.689333328</v>
      </c>
      <c r="AG15" s="55">
        <v>2131360.2620235798</v>
      </c>
      <c r="AH15" s="55">
        <v>1675328.749556843</v>
      </c>
      <c r="AI15" s="55">
        <v>516472.7284761577</v>
      </c>
      <c r="AJ15" s="55">
        <v>562989.54276952078</v>
      </c>
      <c r="AK15" s="55">
        <v>6920388.2050054651</v>
      </c>
      <c r="AL15" s="55">
        <v>15349810.595649293</v>
      </c>
      <c r="AM15" s="55">
        <v>4331326.5958218351</v>
      </c>
      <c r="AN15" s="55">
        <v>10616746.17560029</v>
      </c>
      <c r="AO15" s="55">
        <v>4101937.6690499233</v>
      </c>
      <c r="AP15" s="55">
        <v>73532953.864680186</v>
      </c>
      <c r="AQ15" s="55">
        <v>1336364.0497431776</v>
      </c>
      <c r="AR15" s="55">
        <v>2775736.84626554</v>
      </c>
      <c r="AS15" s="55">
        <v>10841058.489187384</v>
      </c>
      <c r="AT15" s="55">
        <v>48761881.582738332</v>
      </c>
      <c r="AU15" s="55">
        <v>0</v>
      </c>
      <c r="AV15" s="55">
        <v>0</v>
      </c>
      <c r="AW15" s="55">
        <v>2298943.2162298947</v>
      </c>
      <c r="AX15" s="55">
        <v>98856503.205364808</v>
      </c>
      <c r="AY15" s="55">
        <v>123067057.24849349</v>
      </c>
      <c r="AZ15" s="56">
        <v>1210245787.8755066</v>
      </c>
      <c r="BA15" s="55">
        <v>-2135195.0828245468</v>
      </c>
      <c r="BC15" s="57"/>
    </row>
    <row r="16" spans="1:55" x14ac:dyDescent="0.2">
      <c r="A16" s="114"/>
      <c r="B16" s="36" t="s">
        <v>284</v>
      </c>
      <c r="C16" s="55">
        <v>289937.83272760926</v>
      </c>
      <c r="D16" s="55">
        <v>980436.859200123</v>
      </c>
      <c r="E16" s="55">
        <v>97287.466958630044</v>
      </c>
      <c r="F16" s="55">
        <v>628452.82386224507</v>
      </c>
      <c r="G16" s="55">
        <v>1632597.1260198597</v>
      </c>
      <c r="H16" s="55">
        <v>3967006.0477841296</v>
      </c>
      <c r="I16" s="55">
        <v>330256.21759293473</v>
      </c>
      <c r="J16" s="55">
        <v>162586.05385736233</v>
      </c>
      <c r="K16" s="55">
        <v>1260465.5560903067</v>
      </c>
      <c r="L16" s="55">
        <v>829418.33834612835</v>
      </c>
      <c r="M16" s="55">
        <v>2891877.9712097147</v>
      </c>
      <c r="N16" s="55">
        <v>7451888.1710247602</v>
      </c>
      <c r="O16" s="55">
        <v>92477446.839065298</v>
      </c>
      <c r="P16" s="55">
        <v>17705229.777396973</v>
      </c>
      <c r="Q16" s="55">
        <v>3424973.0680612973</v>
      </c>
      <c r="R16" s="55">
        <v>3415511.0169850681</v>
      </c>
      <c r="S16" s="55">
        <v>1584854.9009641528</v>
      </c>
      <c r="T16" s="55">
        <v>6975035.9213967808</v>
      </c>
      <c r="U16" s="55">
        <v>13502686.806412153</v>
      </c>
      <c r="V16" s="55">
        <v>7230912.9699041676</v>
      </c>
      <c r="W16" s="55">
        <v>1635497.329142316</v>
      </c>
      <c r="X16" s="55">
        <v>411274.62034940836</v>
      </c>
      <c r="Y16" s="55">
        <v>127865.65400972558</v>
      </c>
      <c r="Z16" s="55">
        <v>50036.90239839381</v>
      </c>
      <c r="AA16" s="55">
        <v>358173.16658541723</v>
      </c>
      <c r="AB16" s="55">
        <v>9017.1432828079523</v>
      </c>
      <c r="AC16" s="55">
        <v>15149.013893552257</v>
      </c>
      <c r="AD16" s="55">
        <v>269633355.95359617</v>
      </c>
      <c r="AE16" s="55">
        <v>45360.485051681426</v>
      </c>
      <c r="AF16" s="55">
        <v>837133.88327153469</v>
      </c>
      <c r="AG16" s="55">
        <v>102923.7992267162</v>
      </c>
      <c r="AH16" s="55">
        <v>122524.35768314093</v>
      </c>
      <c r="AI16" s="55">
        <v>50870.178086595392</v>
      </c>
      <c r="AJ16" s="55">
        <v>45718.957712025891</v>
      </c>
      <c r="AK16" s="55">
        <v>180496.90091466749</v>
      </c>
      <c r="AL16" s="55">
        <v>760060.63732000347</v>
      </c>
      <c r="AM16" s="55">
        <v>939167.76808189088</v>
      </c>
      <c r="AN16" s="55">
        <v>195428.96307777191</v>
      </c>
      <c r="AO16" s="55">
        <v>517123.54483201844</v>
      </c>
      <c r="AP16" s="55">
        <v>188989.53166237377</v>
      </c>
      <c r="AQ16" s="55">
        <v>317418.92533751519</v>
      </c>
      <c r="AR16" s="55">
        <v>1224994.6382004477</v>
      </c>
      <c r="AS16" s="55">
        <v>1493455.3704127579</v>
      </c>
      <c r="AT16" s="55">
        <v>3567737.3962884457</v>
      </c>
      <c r="AU16" s="55">
        <v>0</v>
      </c>
      <c r="AV16" s="55">
        <v>0</v>
      </c>
      <c r="AW16" s="55">
        <v>-681010.32412904035</v>
      </c>
      <c r="AX16" s="55">
        <v>26733885.158071809</v>
      </c>
      <c r="AY16" s="55">
        <v>7026282.1733845323</v>
      </c>
      <c r="AZ16" s="56">
        <v>466046232.05735624</v>
      </c>
      <c r="BA16" s="55">
        <v>-2648997.4884790778</v>
      </c>
      <c r="BC16" s="57"/>
    </row>
    <row r="17" spans="1:55" x14ac:dyDescent="0.2">
      <c r="A17" s="114"/>
      <c r="B17" s="36" t="s">
        <v>285</v>
      </c>
      <c r="C17" s="55">
        <v>21668.860095575124</v>
      </c>
      <c r="D17" s="55">
        <v>9828925.5897304472</v>
      </c>
      <c r="E17" s="55">
        <v>4689283.8228917774</v>
      </c>
      <c r="F17" s="55">
        <v>2006043.367612794</v>
      </c>
      <c r="G17" s="55">
        <v>1205966.5012088027</v>
      </c>
      <c r="H17" s="55">
        <v>168617.85814550956</v>
      </c>
      <c r="I17" s="55">
        <v>150660.54150660199</v>
      </c>
      <c r="J17" s="55">
        <v>150173.2909161156</v>
      </c>
      <c r="K17" s="55">
        <v>2127903.161248873</v>
      </c>
      <c r="L17" s="55">
        <v>19294523.197798882</v>
      </c>
      <c r="M17" s="55">
        <v>74390.881902375608</v>
      </c>
      <c r="N17" s="55">
        <v>8896544.8822953701</v>
      </c>
      <c r="O17" s="55">
        <v>11151376.610999899</v>
      </c>
      <c r="P17" s="55">
        <v>389378504.94668871</v>
      </c>
      <c r="Q17" s="55">
        <v>111472264.64677307</v>
      </c>
      <c r="R17" s="55">
        <v>78955247.852120817</v>
      </c>
      <c r="S17" s="55">
        <v>51804278.919918351</v>
      </c>
      <c r="T17" s="55">
        <v>78315670.645247579</v>
      </c>
      <c r="U17" s="55">
        <v>130103072.52695388</v>
      </c>
      <c r="V17" s="55">
        <v>20859403.791126613</v>
      </c>
      <c r="W17" s="55">
        <v>3540816.3332009027</v>
      </c>
      <c r="X17" s="55">
        <v>1972139.8018291511</v>
      </c>
      <c r="Y17" s="55">
        <v>982799.05459748639</v>
      </c>
      <c r="Z17" s="55">
        <v>1421844.0261657608</v>
      </c>
      <c r="AA17" s="55">
        <v>234721.45380539255</v>
      </c>
      <c r="AB17" s="55">
        <v>63315.522105311487</v>
      </c>
      <c r="AC17" s="55">
        <v>26575.558199807536</v>
      </c>
      <c r="AD17" s="55">
        <v>219216731.42590791</v>
      </c>
      <c r="AE17" s="55">
        <v>45752.20717969448</v>
      </c>
      <c r="AF17" s="55">
        <v>1858463.9422210935</v>
      </c>
      <c r="AG17" s="55">
        <v>1411.1799393636684</v>
      </c>
      <c r="AH17" s="55">
        <v>119.67448856002622</v>
      </c>
      <c r="AI17" s="55">
        <v>0</v>
      </c>
      <c r="AJ17" s="55">
        <v>1629.7214532512126</v>
      </c>
      <c r="AK17" s="55">
        <v>856.31679367866809</v>
      </c>
      <c r="AL17" s="55">
        <v>552740.62538355484</v>
      </c>
      <c r="AM17" s="55">
        <v>99060.416905381819</v>
      </c>
      <c r="AN17" s="55">
        <v>329297.08590718696</v>
      </c>
      <c r="AO17" s="55">
        <v>30446.607129902266</v>
      </c>
      <c r="AP17" s="55">
        <v>9.0111729058887935</v>
      </c>
      <c r="AQ17" s="55">
        <v>14696.050094111355</v>
      </c>
      <c r="AR17" s="55">
        <v>33.535157516717327</v>
      </c>
      <c r="AS17" s="55">
        <v>0</v>
      </c>
      <c r="AT17" s="55">
        <v>0</v>
      </c>
      <c r="AU17" s="55">
        <v>0</v>
      </c>
      <c r="AV17" s="55">
        <v>0</v>
      </c>
      <c r="AW17" s="55">
        <v>1839245.4376021891</v>
      </c>
      <c r="AX17" s="55">
        <v>44572691.626663536</v>
      </c>
      <c r="AY17" s="55">
        <v>89528365.591615617</v>
      </c>
      <c r="AZ17" s="56">
        <v>1101133073.9967933</v>
      </c>
      <c r="BA17" s="55">
        <v>-6798478.9206764363</v>
      </c>
      <c r="BC17" s="57"/>
    </row>
    <row r="18" spans="1:55" x14ac:dyDescent="0.2">
      <c r="A18" s="114"/>
      <c r="B18" s="36" t="s">
        <v>286</v>
      </c>
      <c r="C18" s="55">
        <v>407956.50950282475</v>
      </c>
      <c r="D18" s="55">
        <v>4496662.0448134048</v>
      </c>
      <c r="E18" s="55">
        <v>626904.71375233296</v>
      </c>
      <c r="F18" s="55">
        <v>2839535.9885079619</v>
      </c>
      <c r="G18" s="55">
        <v>1760132.8258103761</v>
      </c>
      <c r="H18" s="55">
        <v>2602550.834461119</v>
      </c>
      <c r="I18" s="55">
        <v>208375.20431963244</v>
      </c>
      <c r="J18" s="55">
        <v>590854.59999184066</v>
      </c>
      <c r="K18" s="55">
        <v>6565349.3022888042</v>
      </c>
      <c r="L18" s="55">
        <v>2119091.719140267</v>
      </c>
      <c r="M18" s="55">
        <v>220082.03690680009</v>
      </c>
      <c r="N18" s="55">
        <v>7556854.4144666269</v>
      </c>
      <c r="O18" s="55">
        <v>12539873.985818971</v>
      </c>
      <c r="P18" s="55">
        <v>6514937.7012888938</v>
      </c>
      <c r="Q18" s="55">
        <v>42757937.104030468</v>
      </c>
      <c r="R18" s="55">
        <v>18033212.882644631</v>
      </c>
      <c r="S18" s="55">
        <v>13351794.52526021</v>
      </c>
      <c r="T18" s="55">
        <v>13146180.962940862</v>
      </c>
      <c r="U18" s="55">
        <v>19693985.916138474</v>
      </c>
      <c r="V18" s="55">
        <v>9317660.8927159607</v>
      </c>
      <c r="W18" s="55">
        <v>1913730.5321411607</v>
      </c>
      <c r="X18" s="55">
        <v>659177.44327658555</v>
      </c>
      <c r="Y18" s="55">
        <v>105592.19347871753</v>
      </c>
      <c r="Z18" s="55">
        <v>742449.4472935783</v>
      </c>
      <c r="AA18" s="55">
        <v>147917.00870820435</v>
      </c>
      <c r="AB18" s="55">
        <v>21681.343958623933</v>
      </c>
      <c r="AC18" s="55">
        <v>403344.6711404018</v>
      </c>
      <c r="AD18" s="55">
        <v>57754955.130043142</v>
      </c>
      <c r="AE18" s="55">
        <v>161271.58304672688</v>
      </c>
      <c r="AF18" s="55">
        <v>2512706.4738542382</v>
      </c>
      <c r="AG18" s="55">
        <v>183981.59545437992</v>
      </c>
      <c r="AH18" s="55">
        <v>43920.497415543796</v>
      </c>
      <c r="AI18" s="55">
        <v>79606.258254715605</v>
      </c>
      <c r="AJ18" s="55">
        <v>652556.60056736285</v>
      </c>
      <c r="AK18" s="55">
        <v>9917931.0629723109</v>
      </c>
      <c r="AL18" s="55">
        <v>10053593.824064616</v>
      </c>
      <c r="AM18" s="55">
        <v>323965.96498269716</v>
      </c>
      <c r="AN18" s="55">
        <v>1402253.181824493</v>
      </c>
      <c r="AO18" s="55">
        <v>441992.86610664881</v>
      </c>
      <c r="AP18" s="55">
        <v>56224.714959685152</v>
      </c>
      <c r="AQ18" s="55">
        <v>62816.18992181807</v>
      </c>
      <c r="AR18" s="55">
        <v>718477.40130472893</v>
      </c>
      <c r="AS18" s="55">
        <v>876818.78669999284</v>
      </c>
      <c r="AT18" s="55">
        <v>4031789.9906398961</v>
      </c>
      <c r="AU18" s="55">
        <v>0</v>
      </c>
      <c r="AV18" s="55">
        <v>28568213.060352948</v>
      </c>
      <c r="AW18" s="55">
        <v>769834.5121020237</v>
      </c>
      <c r="AX18" s="55">
        <v>42881562.818411991</v>
      </c>
      <c r="AY18" s="55">
        <v>8121475.9085869193</v>
      </c>
      <c r="AZ18" s="56">
        <v>322264920.82231975</v>
      </c>
      <c r="BA18" s="55">
        <v>-451902.58687090874</v>
      </c>
      <c r="BC18" s="57"/>
    </row>
    <row r="19" spans="1:55" x14ac:dyDescent="0.2">
      <c r="A19" s="114"/>
      <c r="B19" s="36" t="s">
        <v>287</v>
      </c>
      <c r="C19" s="55">
        <v>98983.570422008692</v>
      </c>
      <c r="D19" s="55">
        <v>4327141.5012977924</v>
      </c>
      <c r="E19" s="55">
        <v>1461245.3793238201</v>
      </c>
      <c r="F19" s="55">
        <v>3099223.3595319511</v>
      </c>
      <c r="G19" s="55">
        <v>1387672.2906468618</v>
      </c>
      <c r="H19" s="55">
        <v>1306746.2431926767</v>
      </c>
      <c r="I19" s="55">
        <v>861106.80408582231</v>
      </c>
      <c r="J19" s="55">
        <v>490493.72741363209</v>
      </c>
      <c r="K19" s="55">
        <v>1532818.9827013738</v>
      </c>
      <c r="L19" s="55">
        <v>897949.38746813661</v>
      </c>
      <c r="M19" s="55">
        <v>2547661.4771146495</v>
      </c>
      <c r="N19" s="55">
        <v>7212624.8504520189</v>
      </c>
      <c r="O19" s="55">
        <v>10064650.98346263</v>
      </c>
      <c r="P19" s="55">
        <v>20044055.627293363</v>
      </c>
      <c r="Q19" s="55">
        <v>9034919.0837251022</v>
      </c>
      <c r="R19" s="55">
        <v>86858152.398485869</v>
      </c>
      <c r="S19" s="55">
        <v>33191224.039183252</v>
      </c>
      <c r="T19" s="55">
        <v>34861049.117030747</v>
      </c>
      <c r="U19" s="55">
        <v>19296947.448221054</v>
      </c>
      <c r="V19" s="55">
        <v>3178482.9436805774</v>
      </c>
      <c r="W19" s="55">
        <v>1601633.8737680619</v>
      </c>
      <c r="X19" s="55">
        <v>559094.72369112982</v>
      </c>
      <c r="Y19" s="55">
        <v>107426.14390799883</v>
      </c>
      <c r="Z19" s="55">
        <v>549185.21437894914</v>
      </c>
      <c r="AA19" s="55">
        <v>1629526.9212845461</v>
      </c>
      <c r="AB19" s="55">
        <v>58754.117068802181</v>
      </c>
      <c r="AC19" s="55">
        <v>91690.192602632305</v>
      </c>
      <c r="AD19" s="55">
        <v>7070388.6382391853</v>
      </c>
      <c r="AE19" s="55">
        <v>177431.49375478178</v>
      </c>
      <c r="AF19" s="55">
        <v>7594537.6337755881</v>
      </c>
      <c r="AG19" s="55">
        <v>86935.402727613575</v>
      </c>
      <c r="AH19" s="55">
        <v>50050.755890788423</v>
      </c>
      <c r="AI19" s="55">
        <v>525219.53260554106</v>
      </c>
      <c r="AJ19" s="55">
        <v>119195.85723757416</v>
      </c>
      <c r="AK19" s="55">
        <v>224253.39809635366</v>
      </c>
      <c r="AL19" s="55">
        <v>394830.69319939247</v>
      </c>
      <c r="AM19" s="55">
        <v>205932.89438429422</v>
      </c>
      <c r="AN19" s="55">
        <v>199264.02117150833</v>
      </c>
      <c r="AO19" s="55">
        <v>224951.16652883418</v>
      </c>
      <c r="AP19" s="55">
        <v>24484.265200248323</v>
      </c>
      <c r="AQ19" s="55">
        <v>30339.410767769412</v>
      </c>
      <c r="AR19" s="55">
        <v>141348.61242643581</v>
      </c>
      <c r="AS19" s="55">
        <v>487112.74987743946</v>
      </c>
      <c r="AT19" s="55">
        <v>1156816.3733685254</v>
      </c>
      <c r="AU19" s="55">
        <v>0</v>
      </c>
      <c r="AV19" s="55">
        <v>138884619.60589162</v>
      </c>
      <c r="AW19" s="55">
        <v>-1168877.7930602541</v>
      </c>
      <c r="AX19" s="55">
        <v>70573245.515017182</v>
      </c>
      <c r="AY19" s="55">
        <v>51121111.622637272</v>
      </c>
      <c r="AZ19" s="56">
        <v>422163048.53886783</v>
      </c>
      <c r="BA19" s="55">
        <v>-68380.467030796688</v>
      </c>
      <c r="BC19" s="57"/>
    </row>
    <row r="20" spans="1:55" x14ac:dyDescent="0.2">
      <c r="A20" s="114"/>
      <c r="B20" s="36" t="s">
        <v>288</v>
      </c>
      <c r="C20" s="55">
        <v>5840699.6089281961</v>
      </c>
      <c r="D20" s="55">
        <v>4426571.1652730592</v>
      </c>
      <c r="E20" s="55">
        <v>3582471.7707719663</v>
      </c>
      <c r="F20" s="55">
        <v>3492982.8493701899</v>
      </c>
      <c r="G20" s="55">
        <v>3230928.4226128021</v>
      </c>
      <c r="H20" s="55">
        <v>1171858.4464705554</v>
      </c>
      <c r="I20" s="55">
        <v>1403993.2795684549</v>
      </c>
      <c r="J20" s="55">
        <v>1495271.0921140173</v>
      </c>
      <c r="K20" s="55">
        <v>785179.47068413498</v>
      </c>
      <c r="L20" s="55">
        <v>1669521.6530834811</v>
      </c>
      <c r="M20" s="55">
        <v>964490.14719437598</v>
      </c>
      <c r="N20" s="55">
        <v>3779773.2532207035</v>
      </c>
      <c r="O20" s="55">
        <v>3639863.0520516876</v>
      </c>
      <c r="P20" s="55">
        <v>3260936.9879854848</v>
      </c>
      <c r="Q20" s="55">
        <v>3888587.546816783</v>
      </c>
      <c r="R20" s="55">
        <v>2413679.9110202482</v>
      </c>
      <c r="S20" s="55">
        <v>39574149.498557895</v>
      </c>
      <c r="T20" s="55">
        <v>1466054.1681837165</v>
      </c>
      <c r="U20" s="55">
        <v>2169196.5921093426</v>
      </c>
      <c r="V20" s="55">
        <v>2822994.1130751288</v>
      </c>
      <c r="W20" s="55">
        <v>980568.71138604556</v>
      </c>
      <c r="X20" s="55">
        <v>103755.80115319081</v>
      </c>
      <c r="Y20" s="55">
        <v>86711.344028339023</v>
      </c>
      <c r="Z20" s="55">
        <v>168648.6775981473</v>
      </c>
      <c r="AA20" s="55">
        <v>226114.7136481989</v>
      </c>
      <c r="AB20" s="55">
        <v>34552.07239566707</v>
      </c>
      <c r="AC20" s="55">
        <v>35099.91865860371</v>
      </c>
      <c r="AD20" s="55">
        <v>6629710.4752913592</v>
      </c>
      <c r="AE20" s="55">
        <v>7529.7293473048976</v>
      </c>
      <c r="AF20" s="55">
        <v>1741526.1778485223</v>
      </c>
      <c r="AG20" s="55">
        <v>42139.373097099247</v>
      </c>
      <c r="AH20" s="55">
        <v>15106.173112628447</v>
      </c>
      <c r="AI20" s="55">
        <v>857571.70003995555</v>
      </c>
      <c r="AJ20" s="55">
        <v>166807.52291624973</v>
      </c>
      <c r="AK20" s="55">
        <v>1428.0244912188921</v>
      </c>
      <c r="AL20" s="55">
        <v>44162.18672497799</v>
      </c>
      <c r="AM20" s="55">
        <v>49792.317582609357</v>
      </c>
      <c r="AN20" s="55">
        <v>100451.01036663874</v>
      </c>
      <c r="AO20" s="55">
        <v>6725.2087745793187</v>
      </c>
      <c r="AP20" s="55">
        <v>7265388.5697348006</v>
      </c>
      <c r="AQ20" s="55">
        <v>5834.779334492122</v>
      </c>
      <c r="AR20" s="55">
        <v>16401.947539114197</v>
      </c>
      <c r="AS20" s="55">
        <v>129258.74603507375</v>
      </c>
      <c r="AT20" s="55">
        <v>1193796.2928301734</v>
      </c>
      <c r="AU20" s="55">
        <v>0</v>
      </c>
      <c r="AV20" s="55">
        <v>200061154.54687411</v>
      </c>
      <c r="AW20" s="55">
        <v>877979.3251069641</v>
      </c>
      <c r="AX20" s="55">
        <v>35902561.47336524</v>
      </c>
      <c r="AY20" s="55">
        <v>38187437.253150001</v>
      </c>
      <c r="AZ20" s="56">
        <v>311926366.79105228</v>
      </c>
      <c r="BA20" s="55">
        <v>2283824.1958287302</v>
      </c>
      <c r="BC20" s="57"/>
    </row>
    <row r="21" spans="1:55" x14ac:dyDescent="0.2">
      <c r="A21" s="114"/>
      <c r="B21" s="36" t="s">
        <v>289</v>
      </c>
      <c r="C21" s="55">
        <v>1114632.3173656431</v>
      </c>
      <c r="D21" s="55">
        <v>165719.20685945993</v>
      </c>
      <c r="E21" s="55">
        <v>105168.61054444393</v>
      </c>
      <c r="F21" s="55">
        <v>474964.99245116074</v>
      </c>
      <c r="G21" s="55">
        <v>552988.90459318191</v>
      </c>
      <c r="H21" s="55">
        <v>101231.07151747457</v>
      </c>
      <c r="I21" s="55">
        <v>14518.334403439303</v>
      </c>
      <c r="J21" s="55">
        <v>32473.561495823982</v>
      </c>
      <c r="K21" s="55">
        <v>16905.421208812098</v>
      </c>
      <c r="L21" s="55">
        <v>64279.485011642559</v>
      </c>
      <c r="M21" s="55">
        <v>119291.10012130119</v>
      </c>
      <c r="N21" s="55">
        <v>195587.17973251845</v>
      </c>
      <c r="O21" s="55">
        <v>2018486.6086415807</v>
      </c>
      <c r="P21" s="55">
        <v>341849.17558986822</v>
      </c>
      <c r="Q21" s="55">
        <v>425031.84225136973</v>
      </c>
      <c r="R21" s="55">
        <v>4954625.0680967765</v>
      </c>
      <c r="S21" s="55">
        <v>8373672.5383756505</v>
      </c>
      <c r="T21" s="55">
        <v>203335981.45927319</v>
      </c>
      <c r="U21" s="55">
        <v>139015.05393154704</v>
      </c>
      <c r="V21" s="55">
        <v>308100.97579978366</v>
      </c>
      <c r="W21" s="55">
        <v>104778.86150564789</v>
      </c>
      <c r="X21" s="55">
        <v>22332.032534290836</v>
      </c>
      <c r="Y21" s="55">
        <v>41109.622135144033</v>
      </c>
      <c r="Z21" s="55">
        <v>970013.23523997189</v>
      </c>
      <c r="AA21" s="55">
        <v>29412.579413291267</v>
      </c>
      <c r="AB21" s="55">
        <v>5318.5999134419799</v>
      </c>
      <c r="AC21" s="55">
        <v>3331.6347328251618</v>
      </c>
      <c r="AD21" s="55">
        <v>1234589.5778857572</v>
      </c>
      <c r="AE21" s="55">
        <v>1745683.9206277553</v>
      </c>
      <c r="AF21" s="55">
        <v>43130147.280603535</v>
      </c>
      <c r="AG21" s="55">
        <v>287210.34229874739</v>
      </c>
      <c r="AH21" s="55">
        <v>1357304.909976121</v>
      </c>
      <c r="AI21" s="55">
        <v>621294.20004783745</v>
      </c>
      <c r="AJ21" s="55">
        <v>58346.408845916681</v>
      </c>
      <c r="AK21" s="55">
        <v>15067280.263933403</v>
      </c>
      <c r="AL21" s="55">
        <v>2449076.8080656449</v>
      </c>
      <c r="AM21" s="55">
        <v>1650992.4453108504</v>
      </c>
      <c r="AN21" s="55">
        <v>7292766.0956875784</v>
      </c>
      <c r="AO21" s="55">
        <v>2121.1976571812111</v>
      </c>
      <c r="AP21" s="55">
        <v>254553.21203009458</v>
      </c>
      <c r="AQ21" s="55">
        <v>163433.8380465318</v>
      </c>
      <c r="AR21" s="55">
        <v>5153345.2460784763</v>
      </c>
      <c r="AS21" s="55">
        <v>8773873.4694947675</v>
      </c>
      <c r="AT21" s="55">
        <v>61057876.566318199</v>
      </c>
      <c r="AU21" s="55">
        <v>0</v>
      </c>
      <c r="AV21" s="55">
        <v>269958672.7581476</v>
      </c>
      <c r="AW21" s="55">
        <v>1663946.4383086266</v>
      </c>
      <c r="AX21" s="55">
        <v>58430796.437531762</v>
      </c>
      <c r="AY21" s="55">
        <v>60203495.624731258</v>
      </c>
      <c r="AZ21" s="56">
        <v>646565009.92085087</v>
      </c>
      <c r="BA21" s="55">
        <v>2384374.6559464335</v>
      </c>
      <c r="BC21" s="57"/>
    </row>
    <row r="22" spans="1:55" x14ac:dyDescent="0.2">
      <c r="A22" s="114"/>
      <c r="B22" s="36" t="s">
        <v>290</v>
      </c>
      <c r="C22" s="55">
        <v>125342.37181158726</v>
      </c>
      <c r="D22" s="55">
        <v>1181568.0596158833</v>
      </c>
      <c r="E22" s="55">
        <v>424830.73495799373</v>
      </c>
      <c r="F22" s="55">
        <v>800009.78929380514</v>
      </c>
      <c r="G22" s="55">
        <v>645193.58933307335</v>
      </c>
      <c r="H22" s="55">
        <v>401523.15357268514</v>
      </c>
      <c r="I22" s="55">
        <v>189116.76476640301</v>
      </c>
      <c r="J22" s="55">
        <v>202065.64207662339</v>
      </c>
      <c r="K22" s="55">
        <v>210623.75109281909</v>
      </c>
      <c r="L22" s="55">
        <v>636951.35223228578</v>
      </c>
      <c r="M22" s="55">
        <v>516553.06670613034</v>
      </c>
      <c r="N22" s="55">
        <v>1921214.8847529232</v>
      </c>
      <c r="O22" s="55">
        <v>1040333.753986751</v>
      </c>
      <c r="P22" s="55">
        <v>1243912.8778860008</v>
      </c>
      <c r="Q22" s="55">
        <v>1343095.5719439995</v>
      </c>
      <c r="R22" s="55">
        <v>25516936.887929231</v>
      </c>
      <c r="S22" s="55">
        <v>13115120.39422093</v>
      </c>
      <c r="T22" s="55">
        <v>20269310.446386982</v>
      </c>
      <c r="U22" s="55">
        <v>79448034.490549162</v>
      </c>
      <c r="V22" s="55">
        <v>29756699.15371469</v>
      </c>
      <c r="W22" s="55">
        <v>3077871.2942206194</v>
      </c>
      <c r="X22" s="55">
        <v>404733.80072259466</v>
      </c>
      <c r="Y22" s="55">
        <v>952698.01474634872</v>
      </c>
      <c r="Z22" s="55">
        <v>854201.66830656771</v>
      </c>
      <c r="AA22" s="55">
        <v>22246136.023473434</v>
      </c>
      <c r="AB22" s="55">
        <v>21975.131412838469</v>
      </c>
      <c r="AC22" s="55">
        <v>17864.095251493476</v>
      </c>
      <c r="AD22" s="55">
        <v>51562176.466073975</v>
      </c>
      <c r="AE22" s="55">
        <v>6820597.3748600241</v>
      </c>
      <c r="AF22" s="55">
        <v>805767.33996246883</v>
      </c>
      <c r="AG22" s="55">
        <v>81875.407523254471</v>
      </c>
      <c r="AH22" s="55">
        <v>14299990.462233419</v>
      </c>
      <c r="AI22" s="55">
        <v>96434.913259441877</v>
      </c>
      <c r="AJ22" s="55">
        <v>458339.21097131842</v>
      </c>
      <c r="AK22" s="55">
        <v>15942560.315954154</v>
      </c>
      <c r="AL22" s="55">
        <v>7870554.7939567287</v>
      </c>
      <c r="AM22" s="55">
        <v>1110627.6140080825</v>
      </c>
      <c r="AN22" s="55">
        <v>2830923.77673312</v>
      </c>
      <c r="AO22" s="55">
        <v>8630.2557186649356</v>
      </c>
      <c r="AP22" s="55">
        <v>555554.31439579558</v>
      </c>
      <c r="AQ22" s="55">
        <v>232604.98909205862</v>
      </c>
      <c r="AR22" s="55">
        <v>922798.01652805042</v>
      </c>
      <c r="AS22" s="55">
        <v>8478834.8307061363</v>
      </c>
      <c r="AT22" s="55">
        <v>26264134.908807382</v>
      </c>
      <c r="AU22" s="55">
        <v>0</v>
      </c>
      <c r="AV22" s="55">
        <v>83336414.86431998</v>
      </c>
      <c r="AW22" s="55">
        <v>4013879.3024362344</v>
      </c>
      <c r="AX22" s="55">
        <v>107262424.53836353</v>
      </c>
      <c r="AY22" s="55">
        <v>39881487.299107164</v>
      </c>
      <c r="AZ22" s="56">
        <v>500046676.11999822</v>
      </c>
      <c r="BA22" s="55">
        <v>409122.95823775046</v>
      </c>
      <c r="BC22" s="57"/>
    </row>
    <row r="23" spans="1:55" x14ac:dyDescent="0.2">
      <c r="A23" s="114"/>
      <c r="B23" s="36" t="s">
        <v>291</v>
      </c>
      <c r="C23" s="55">
        <v>28501.17381447618</v>
      </c>
      <c r="D23" s="55">
        <v>824045.41939703748</v>
      </c>
      <c r="E23" s="55">
        <v>141343.7620824789</v>
      </c>
      <c r="F23" s="55">
        <v>171532.47322713159</v>
      </c>
      <c r="G23" s="55">
        <v>85350.377393116098</v>
      </c>
      <c r="H23" s="55">
        <v>94129.142414528513</v>
      </c>
      <c r="I23" s="55">
        <v>44246.375342230211</v>
      </c>
      <c r="J23" s="55">
        <v>101377.68670369014</v>
      </c>
      <c r="K23" s="55">
        <v>91111.785818752425</v>
      </c>
      <c r="L23" s="55">
        <v>1257454.4942214289</v>
      </c>
      <c r="M23" s="55">
        <v>495532.31450535415</v>
      </c>
      <c r="N23" s="55">
        <v>1202867.978903492</v>
      </c>
      <c r="O23" s="55">
        <v>245389.65092710793</v>
      </c>
      <c r="P23" s="55">
        <v>331954.67037441628</v>
      </c>
      <c r="Q23" s="55">
        <v>360027.25276330835</v>
      </c>
      <c r="R23" s="55">
        <v>22187800.665860623</v>
      </c>
      <c r="S23" s="55">
        <v>11487695.81233458</v>
      </c>
      <c r="T23" s="55">
        <v>10898603.517351627</v>
      </c>
      <c r="U23" s="55">
        <v>26628358.053183563</v>
      </c>
      <c r="V23" s="55">
        <v>324798501.11931264</v>
      </c>
      <c r="W23" s="55">
        <v>10371253.347064754</v>
      </c>
      <c r="X23" s="55">
        <v>385533.51818166114</v>
      </c>
      <c r="Y23" s="55">
        <v>9290.5433037514485</v>
      </c>
      <c r="Z23" s="55">
        <v>288874.81302487798</v>
      </c>
      <c r="AA23" s="55">
        <v>232286.45166541525</v>
      </c>
      <c r="AB23" s="55">
        <v>23654.65502073208</v>
      </c>
      <c r="AC23" s="55">
        <v>10574.363300778086</v>
      </c>
      <c r="AD23" s="55">
        <v>3229504.602204069</v>
      </c>
      <c r="AE23" s="55">
        <v>3489651.0254118377</v>
      </c>
      <c r="AF23" s="55">
        <v>762348.38554162148</v>
      </c>
      <c r="AG23" s="55">
        <v>95690.558249093301</v>
      </c>
      <c r="AH23" s="55">
        <v>23468128.868601356</v>
      </c>
      <c r="AI23" s="55">
        <v>781877.43266357039</v>
      </c>
      <c r="AJ23" s="55">
        <v>348519.24332990521</v>
      </c>
      <c r="AK23" s="55">
        <v>14973479.475741923</v>
      </c>
      <c r="AL23" s="55">
        <v>16735977.198648173</v>
      </c>
      <c r="AM23" s="55">
        <v>201237.59959389165</v>
      </c>
      <c r="AN23" s="55">
        <v>6582472.7159347478</v>
      </c>
      <c r="AO23" s="55">
        <v>448655.28626935359</v>
      </c>
      <c r="AP23" s="55">
        <v>219523.83077373088</v>
      </c>
      <c r="AQ23" s="55">
        <v>130200.82135223603</v>
      </c>
      <c r="AR23" s="55">
        <v>1134372.0352863017</v>
      </c>
      <c r="AS23" s="55">
        <v>7981822.8820318487</v>
      </c>
      <c r="AT23" s="55">
        <v>28965853.16616679</v>
      </c>
      <c r="AU23" s="55">
        <v>0</v>
      </c>
      <c r="AV23" s="55">
        <v>56861394.358801521</v>
      </c>
      <c r="AW23" s="55">
        <v>7526252.2456927262</v>
      </c>
      <c r="AX23" s="55">
        <v>300892429.52861512</v>
      </c>
      <c r="AY23" s="55">
        <v>240100109.65727329</v>
      </c>
      <c r="AZ23" s="56">
        <v>648011833.33361304</v>
      </c>
      <c r="BA23" s="55">
        <v>485260.31248314399</v>
      </c>
      <c r="BC23" s="57"/>
    </row>
    <row r="24" spans="1:55" x14ac:dyDescent="0.2">
      <c r="A24" s="114"/>
      <c r="B24" s="36" t="s">
        <v>292</v>
      </c>
      <c r="C24" s="55">
        <v>101222.88889183963</v>
      </c>
      <c r="D24" s="55">
        <v>58522.896690882451</v>
      </c>
      <c r="E24" s="55">
        <v>1438673.6421354311</v>
      </c>
      <c r="F24" s="55">
        <v>71195.764202779421</v>
      </c>
      <c r="G24" s="55">
        <v>184417.83663476104</v>
      </c>
      <c r="H24" s="55">
        <v>102322.28890850626</v>
      </c>
      <c r="I24" s="55">
        <v>16973.25271078277</v>
      </c>
      <c r="J24" s="55">
        <v>3564.1963700524561</v>
      </c>
      <c r="K24" s="55">
        <v>51548.949992160829</v>
      </c>
      <c r="L24" s="55">
        <v>65096.825662956428</v>
      </c>
      <c r="M24" s="55">
        <v>654263.39623781538</v>
      </c>
      <c r="N24" s="55">
        <v>503093.56929482252</v>
      </c>
      <c r="O24" s="55">
        <v>338743.90855899686</v>
      </c>
      <c r="P24" s="55">
        <v>475729.22186747461</v>
      </c>
      <c r="Q24" s="55">
        <v>480055.39161442983</v>
      </c>
      <c r="R24" s="55">
        <v>2580739.42297717</v>
      </c>
      <c r="S24" s="55">
        <v>2014929.9604820905</v>
      </c>
      <c r="T24" s="55">
        <v>5530542.7333012782</v>
      </c>
      <c r="U24" s="55">
        <v>2733778.4034480229</v>
      </c>
      <c r="V24" s="55">
        <v>2266065.8034384483</v>
      </c>
      <c r="W24" s="55">
        <v>7597872.3279500082</v>
      </c>
      <c r="X24" s="55">
        <v>84912.623199367838</v>
      </c>
      <c r="Y24" s="55">
        <v>271.6848028682482</v>
      </c>
      <c r="Z24" s="55">
        <v>123277.58401427367</v>
      </c>
      <c r="AA24" s="55">
        <v>11740642.007182801</v>
      </c>
      <c r="AB24" s="55">
        <v>50780.534946275562</v>
      </c>
      <c r="AC24" s="55">
        <v>73604.610348564689</v>
      </c>
      <c r="AD24" s="55">
        <v>884677.90228126792</v>
      </c>
      <c r="AE24" s="55">
        <v>17520.98553562296</v>
      </c>
      <c r="AF24" s="55">
        <v>132808.38538497474</v>
      </c>
      <c r="AG24" s="55">
        <v>3662.4521542481957</v>
      </c>
      <c r="AH24" s="55">
        <v>796775.19546211744</v>
      </c>
      <c r="AI24" s="55">
        <v>13922.241434898135</v>
      </c>
      <c r="AJ24" s="55">
        <v>21887.850645223527</v>
      </c>
      <c r="AK24" s="55">
        <v>40782.217651166909</v>
      </c>
      <c r="AL24" s="55">
        <v>7150982.3281397242</v>
      </c>
      <c r="AM24" s="55">
        <v>340051.9295227917</v>
      </c>
      <c r="AN24" s="55">
        <v>575316.98964728508</v>
      </c>
      <c r="AO24" s="55">
        <v>1971067.6903914241</v>
      </c>
      <c r="AP24" s="55">
        <v>138740.20667174371</v>
      </c>
      <c r="AQ24" s="55">
        <v>196040.97907166119</v>
      </c>
      <c r="AR24" s="55">
        <v>593537.85018366424</v>
      </c>
      <c r="AS24" s="55">
        <v>553477.98490495351</v>
      </c>
      <c r="AT24" s="55">
        <v>1415253.1951009321</v>
      </c>
      <c r="AU24" s="55">
        <v>0</v>
      </c>
      <c r="AV24" s="55">
        <v>11491136.264902843</v>
      </c>
      <c r="AW24" s="55">
        <v>412286.37745993002</v>
      </c>
      <c r="AX24" s="55">
        <v>17664776.151277088</v>
      </c>
      <c r="AY24" s="55">
        <v>29039767.777977291</v>
      </c>
      <c r="AZ24" s="56">
        <v>54723552.775503367</v>
      </c>
      <c r="BA24" s="55">
        <v>5773.6497922390699</v>
      </c>
      <c r="BC24" s="57"/>
    </row>
    <row r="25" spans="1:55" x14ac:dyDescent="0.2">
      <c r="A25" s="114"/>
      <c r="B25" s="36" t="s">
        <v>293</v>
      </c>
      <c r="C25" s="55">
        <v>111940.60443468449</v>
      </c>
      <c r="D25" s="55">
        <v>401368.06588656566</v>
      </c>
      <c r="E25" s="55">
        <v>21686.042530538947</v>
      </c>
      <c r="F25" s="55">
        <v>19248.960550933291</v>
      </c>
      <c r="G25" s="55">
        <v>62460.695498273541</v>
      </c>
      <c r="H25" s="55">
        <v>56588.013675505877</v>
      </c>
      <c r="I25" s="55">
        <v>36402.01377207035</v>
      </c>
      <c r="J25" s="55">
        <v>1108579.4469467225</v>
      </c>
      <c r="K25" s="55">
        <v>17148.723975939341</v>
      </c>
      <c r="L25" s="55">
        <v>401632.93661729438</v>
      </c>
      <c r="M25" s="55">
        <v>90766.790171659246</v>
      </c>
      <c r="N25" s="55">
        <v>123977.89871189924</v>
      </c>
      <c r="O25" s="55">
        <v>99781.263874549797</v>
      </c>
      <c r="P25" s="55">
        <v>161688.59581997854</v>
      </c>
      <c r="Q25" s="55">
        <v>152072.9568979484</v>
      </c>
      <c r="R25" s="55">
        <v>175200.49723229618</v>
      </c>
      <c r="S25" s="55">
        <v>249503.3318548192</v>
      </c>
      <c r="T25" s="55">
        <v>289597.6188181183</v>
      </c>
      <c r="U25" s="55">
        <v>173905.4867527202</v>
      </c>
      <c r="V25" s="55">
        <v>824390.16823065816</v>
      </c>
      <c r="W25" s="55">
        <v>11747.623055206172</v>
      </c>
      <c r="X25" s="55">
        <v>685714.00578945852</v>
      </c>
      <c r="Y25" s="55">
        <v>463.59749662109107</v>
      </c>
      <c r="Z25" s="55">
        <v>2813.537330211786</v>
      </c>
      <c r="AA25" s="55">
        <v>20741.538537879813</v>
      </c>
      <c r="AB25" s="55">
        <v>792.94550780962288</v>
      </c>
      <c r="AC25" s="55">
        <v>238.31584299372207</v>
      </c>
      <c r="AD25" s="55">
        <v>872767.27347230236</v>
      </c>
      <c r="AE25" s="55">
        <v>16642.971042270095</v>
      </c>
      <c r="AF25" s="55">
        <v>142919.56909722721</v>
      </c>
      <c r="AG25" s="55">
        <v>70783.887363582588</v>
      </c>
      <c r="AH25" s="55">
        <v>20558.221748787546</v>
      </c>
      <c r="AI25" s="55">
        <v>301062.7401359725</v>
      </c>
      <c r="AJ25" s="55">
        <v>498257.09493329335</v>
      </c>
      <c r="AK25" s="55">
        <v>5264357.1725367047</v>
      </c>
      <c r="AL25" s="55">
        <v>1778498.5886364924</v>
      </c>
      <c r="AM25" s="55">
        <v>364547.36424913449</v>
      </c>
      <c r="AN25" s="55">
        <v>1244918.8933426044</v>
      </c>
      <c r="AO25" s="55">
        <v>80.875262041432521</v>
      </c>
      <c r="AP25" s="55">
        <v>46348.765942210302</v>
      </c>
      <c r="AQ25" s="55">
        <v>221288.69537855047</v>
      </c>
      <c r="AR25" s="55">
        <v>2687.9704084694699</v>
      </c>
      <c r="AS25" s="55">
        <v>735265.15296580282</v>
      </c>
      <c r="AT25" s="55">
        <v>1690740.0972797838</v>
      </c>
      <c r="AU25" s="55">
        <v>0</v>
      </c>
      <c r="AV25" s="55">
        <v>0</v>
      </c>
      <c r="AW25" s="55">
        <v>1505483.1739402788</v>
      </c>
      <c r="AX25" s="55">
        <v>4932955.9868044658</v>
      </c>
      <c r="AY25" s="55">
        <v>344852.52960625</v>
      </c>
      <c r="AZ25" s="56">
        <v>25130652.328436177</v>
      </c>
      <c r="BA25" s="55">
        <v>464888.6876890976</v>
      </c>
      <c r="BC25" s="57"/>
    </row>
    <row r="26" spans="1:55" x14ac:dyDescent="0.2">
      <c r="A26" s="114"/>
      <c r="B26" s="36" t="s">
        <v>294</v>
      </c>
      <c r="C26" s="55">
        <v>2338.7476985360972</v>
      </c>
      <c r="D26" s="55">
        <v>48851.217531771057</v>
      </c>
      <c r="E26" s="55">
        <v>4105.6970821911991</v>
      </c>
      <c r="F26" s="55">
        <v>5596.180316759478</v>
      </c>
      <c r="G26" s="55">
        <v>20727.042766283466</v>
      </c>
      <c r="H26" s="55">
        <v>122750.10990207741</v>
      </c>
      <c r="I26" s="55">
        <v>8093.7201930371066</v>
      </c>
      <c r="J26" s="55">
        <v>21401.648045218884</v>
      </c>
      <c r="K26" s="55">
        <v>13038.213574092093</v>
      </c>
      <c r="L26" s="55">
        <v>6925719.826452326</v>
      </c>
      <c r="M26" s="55">
        <v>11943.75094486592</v>
      </c>
      <c r="N26" s="55">
        <v>1653444.8509788355</v>
      </c>
      <c r="O26" s="55">
        <v>2150501.2804862373</v>
      </c>
      <c r="P26" s="55">
        <v>46589893.327161767</v>
      </c>
      <c r="Q26" s="55">
        <v>4025081.1969238883</v>
      </c>
      <c r="R26" s="55">
        <v>691421.68988127669</v>
      </c>
      <c r="S26" s="55">
        <v>90702.115169648896</v>
      </c>
      <c r="T26" s="55">
        <v>308537.00068805116</v>
      </c>
      <c r="U26" s="55">
        <v>13943.561809295659</v>
      </c>
      <c r="V26" s="55">
        <v>67840.321779101869</v>
      </c>
      <c r="W26" s="55">
        <v>34766.633336635874</v>
      </c>
      <c r="X26" s="55">
        <v>2862.3416616028512</v>
      </c>
      <c r="Y26" s="55">
        <v>1922627.6842271434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0</v>
      </c>
      <c r="AJ26" s="55">
        <v>0</v>
      </c>
      <c r="AK26" s="55">
        <v>0</v>
      </c>
      <c r="AL26" s="55">
        <v>0</v>
      </c>
      <c r="AM26" s="55">
        <v>0</v>
      </c>
      <c r="AN26" s="55">
        <v>0</v>
      </c>
      <c r="AO26" s="55">
        <v>0</v>
      </c>
      <c r="AP26" s="55">
        <v>0</v>
      </c>
      <c r="AQ26" s="55">
        <v>0</v>
      </c>
      <c r="AR26" s="55">
        <v>0</v>
      </c>
      <c r="AS26" s="55">
        <v>0</v>
      </c>
      <c r="AT26" s="55">
        <v>0</v>
      </c>
      <c r="AU26" s="55">
        <v>0</v>
      </c>
      <c r="AV26" s="55">
        <v>0</v>
      </c>
      <c r="AW26" s="55">
        <v>93286.733791039165</v>
      </c>
      <c r="AX26" s="55">
        <v>478931.59098219278</v>
      </c>
      <c r="AY26" s="55">
        <v>23000940.994996876</v>
      </c>
      <c r="AZ26" s="56">
        <v>42225883.456364095</v>
      </c>
      <c r="BA26" s="55">
        <v>-81582.032022930682</v>
      </c>
      <c r="BC26" s="57"/>
    </row>
    <row r="27" spans="1:55" x14ac:dyDescent="0.2">
      <c r="A27" s="114"/>
      <c r="B27" s="36" t="s">
        <v>295</v>
      </c>
      <c r="C27" s="55">
        <v>202823.56476380685</v>
      </c>
      <c r="D27" s="55">
        <v>138499.810573233</v>
      </c>
      <c r="E27" s="55">
        <v>174790.477623274</v>
      </c>
      <c r="F27" s="55">
        <v>156201.84908891079</v>
      </c>
      <c r="G27" s="55">
        <v>146432.4875272908</v>
      </c>
      <c r="H27" s="55">
        <v>261330.79696694424</v>
      </c>
      <c r="I27" s="55">
        <v>199980.52671801861</v>
      </c>
      <c r="J27" s="55">
        <v>120380.88236256463</v>
      </c>
      <c r="K27" s="55">
        <v>125976.99082129408</v>
      </c>
      <c r="L27" s="55">
        <v>152612.08529019845</v>
      </c>
      <c r="M27" s="55">
        <v>194524.54912037097</v>
      </c>
      <c r="N27" s="55">
        <v>775051.3281114042</v>
      </c>
      <c r="O27" s="55">
        <v>875975.74698902527</v>
      </c>
      <c r="P27" s="55">
        <v>878273.62823382532</v>
      </c>
      <c r="Q27" s="55">
        <v>292722.05350506178</v>
      </c>
      <c r="R27" s="55">
        <v>398064.71818957583</v>
      </c>
      <c r="S27" s="55">
        <v>310233.73223434325</v>
      </c>
      <c r="T27" s="55">
        <v>405270.09972241352</v>
      </c>
      <c r="U27" s="55">
        <v>283320.31914587459</v>
      </c>
      <c r="V27" s="55">
        <v>251504.54836046844</v>
      </c>
      <c r="W27" s="55">
        <v>27921.060883258335</v>
      </c>
      <c r="X27" s="55">
        <v>22446.225545358964</v>
      </c>
      <c r="Y27" s="55">
        <v>15274.105527640217</v>
      </c>
      <c r="Z27" s="55">
        <v>41675.711682159861</v>
      </c>
      <c r="AA27" s="55">
        <v>1295030.3965044899</v>
      </c>
      <c r="AB27" s="55">
        <v>31330.986093907748</v>
      </c>
      <c r="AC27" s="55">
        <v>29327.56580704407</v>
      </c>
      <c r="AD27" s="55">
        <v>247196.99909195158</v>
      </c>
      <c r="AE27" s="55">
        <v>29452.117925264945</v>
      </c>
      <c r="AF27" s="55">
        <v>893035.87415257387</v>
      </c>
      <c r="AG27" s="55">
        <v>12931.106380257936</v>
      </c>
      <c r="AH27" s="55">
        <v>116030.6297448402</v>
      </c>
      <c r="AI27" s="55">
        <v>23252.563785082621</v>
      </c>
      <c r="AJ27" s="55">
        <v>75647.186174016213</v>
      </c>
      <c r="AK27" s="55">
        <v>21718.719468437408</v>
      </c>
      <c r="AL27" s="55">
        <v>48502.474751451082</v>
      </c>
      <c r="AM27" s="55">
        <v>48027.619717977141</v>
      </c>
      <c r="AN27" s="55">
        <v>205354.84732784471</v>
      </c>
      <c r="AO27" s="55">
        <v>38529.824356702069</v>
      </c>
      <c r="AP27" s="55">
        <v>35246.82164684833</v>
      </c>
      <c r="AQ27" s="55">
        <v>15017.280656783489</v>
      </c>
      <c r="AR27" s="55">
        <v>21519.936188407868</v>
      </c>
      <c r="AS27" s="55">
        <v>0</v>
      </c>
      <c r="AT27" s="55">
        <v>0</v>
      </c>
      <c r="AU27" s="55">
        <v>0</v>
      </c>
      <c r="AV27" s="55">
        <v>0</v>
      </c>
      <c r="AW27" s="55">
        <v>0</v>
      </c>
      <c r="AX27" s="55">
        <v>0</v>
      </c>
      <c r="AY27" s="55">
        <v>0</v>
      </c>
      <c r="AZ27" s="56">
        <v>9430062.6970661785</v>
      </c>
      <c r="BA27" s="55">
        <v>-208377.55169401877</v>
      </c>
      <c r="BC27" s="57"/>
    </row>
    <row r="28" spans="1:55" x14ac:dyDescent="0.2">
      <c r="A28" s="114"/>
      <c r="B28" s="36" t="s">
        <v>296</v>
      </c>
      <c r="C28" s="55">
        <v>8886566.4108718242</v>
      </c>
      <c r="D28" s="55">
        <v>8905198.4482638501</v>
      </c>
      <c r="E28" s="55">
        <v>5547195.6222323999</v>
      </c>
      <c r="F28" s="55">
        <v>12243395.190852741</v>
      </c>
      <c r="G28" s="55">
        <v>4227027.2609093431</v>
      </c>
      <c r="H28" s="55">
        <v>7214973.8219237849</v>
      </c>
      <c r="I28" s="55">
        <v>7084650.0534988865</v>
      </c>
      <c r="J28" s="55">
        <v>2232234.6734330459</v>
      </c>
      <c r="K28" s="55">
        <v>3735162.7967760623</v>
      </c>
      <c r="L28" s="55">
        <v>5589226.596303368</v>
      </c>
      <c r="M28" s="55">
        <v>6465142.6617697002</v>
      </c>
      <c r="N28" s="55">
        <v>50737902.567911677</v>
      </c>
      <c r="O28" s="55">
        <v>26532453.857669324</v>
      </c>
      <c r="P28" s="55">
        <v>46743651.936779514</v>
      </c>
      <c r="Q28" s="55">
        <v>14603827.290570401</v>
      </c>
      <c r="R28" s="55">
        <v>7107750.896893654</v>
      </c>
      <c r="S28" s="55">
        <v>5033161.1430945732</v>
      </c>
      <c r="T28" s="55">
        <v>5782851.9010860641</v>
      </c>
      <c r="U28" s="55">
        <v>5948479.6321732067</v>
      </c>
      <c r="V28" s="55">
        <v>5634675.3289909372</v>
      </c>
      <c r="W28" s="55">
        <v>552916.50227757823</v>
      </c>
      <c r="X28" s="55">
        <v>290908.75548767817</v>
      </c>
      <c r="Y28" s="55">
        <v>438025.85967802152</v>
      </c>
      <c r="Z28" s="55">
        <v>420261.32742738206</v>
      </c>
      <c r="AA28" s="55">
        <v>158927697.13609701</v>
      </c>
      <c r="AB28" s="55">
        <v>680702.86987696402</v>
      </c>
      <c r="AC28" s="55">
        <v>2680919.9432034367</v>
      </c>
      <c r="AD28" s="55">
        <v>17964130.86774081</v>
      </c>
      <c r="AE28" s="55">
        <v>7668030.2972416701</v>
      </c>
      <c r="AF28" s="55">
        <v>6285517.3917442886</v>
      </c>
      <c r="AG28" s="55">
        <v>1864470.734619539</v>
      </c>
      <c r="AH28" s="55">
        <v>3069148.3010578444</v>
      </c>
      <c r="AI28" s="55">
        <v>3282657.3110890691</v>
      </c>
      <c r="AJ28" s="55">
        <v>2025573.98166136</v>
      </c>
      <c r="AK28" s="55">
        <v>779322.87648850726</v>
      </c>
      <c r="AL28" s="55">
        <v>1377335.7962335793</v>
      </c>
      <c r="AM28" s="55">
        <v>1755094.7418869622</v>
      </c>
      <c r="AN28" s="55">
        <v>2193046.196091813</v>
      </c>
      <c r="AO28" s="55">
        <v>1237915.4905101601</v>
      </c>
      <c r="AP28" s="55">
        <v>1368148.9266785271</v>
      </c>
      <c r="AQ28" s="55">
        <v>479576.27945508511</v>
      </c>
      <c r="AR28" s="55">
        <v>2964172.1529187481</v>
      </c>
      <c r="AS28" s="55">
        <v>6454218.4234540304</v>
      </c>
      <c r="AT28" s="55">
        <v>22067950.740030501</v>
      </c>
      <c r="AU28" s="55">
        <v>0</v>
      </c>
      <c r="AV28" s="55">
        <v>0</v>
      </c>
      <c r="AW28" s="55">
        <v>0</v>
      </c>
      <c r="AX28" s="55">
        <v>778107.42642499995</v>
      </c>
      <c r="AY28" s="55">
        <v>221872.46899374999</v>
      </c>
      <c r="AZ28" s="56">
        <v>486933590.64727044</v>
      </c>
      <c r="BA28" s="55">
        <v>-705915.30511575937</v>
      </c>
      <c r="BC28" s="57"/>
    </row>
    <row r="29" spans="1:55" x14ac:dyDescent="0.2">
      <c r="A29" s="114"/>
      <c r="B29" s="36" t="s">
        <v>297</v>
      </c>
      <c r="C29" s="55">
        <v>7776.3834026577451</v>
      </c>
      <c r="D29" s="55">
        <v>3752.6864091474868</v>
      </c>
      <c r="E29" s="55">
        <v>14003.641129053283</v>
      </c>
      <c r="F29" s="55">
        <v>1006.3210105595102</v>
      </c>
      <c r="G29" s="55">
        <v>1884.6228182281634</v>
      </c>
      <c r="H29" s="55">
        <v>31139.914067413258</v>
      </c>
      <c r="I29" s="55">
        <v>4369.6222289387506</v>
      </c>
      <c r="J29" s="55">
        <v>6711.1373953016018</v>
      </c>
      <c r="K29" s="55">
        <v>1136.4796580965283</v>
      </c>
      <c r="L29" s="55">
        <v>19685.205288312172</v>
      </c>
      <c r="M29" s="55">
        <v>361015.17162916798</v>
      </c>
      <c r="N29" s="55">
        <v>1273260.2313098526</v>
      </c>
      <c r="O29" s="55">
        <v>78600.935862472965</v>
      </c>
      <c r="P29" s="55">
        <v>312217.1337710598</v>
      </c>
      <c r="Q29" s="55">
        <v>214119.84438180679</v>
      </c>
      <c r="R29" s="55">
        <v>473779.6338596025</v>
      </c>
      <c r="S29" s="55">
        <v>27029.135503453836</v>
      </c>
      <c r="T29" s="55">
        <v>4619.7077873313028</v>
      </c>
      <c r="U29" s="55">
        <v>27111.264080239525</v>
      </c>
      <c r="V29" s="55">
        <v>52442.307005105853</v>
      </c>
      <c r="W29" s="55">
        <v>1345.1264799110252</v>
      </c>
      <c r="X29" s="55">
        <v>60901.284424389756</v>
      </c>
      <c r="Y29" s="55">
        <v>4483.0626925799152</v>
      </c>
      <c r="Z29" s="55">
        <v>437.02121017227165</v>
      </c>
      <c r="AA29" s="55">
        <v>626334.96448221861</v>
      </c>
      <c r="AB29" s="55">
        <v>3243775.8333195606</v>
      </c>
      <c r="AC29" s="55">
        <v>2862.3308671833593</v>
      </c>
      <c r="AD29" s="55">
        <v>10532.718399532518</v>
      </c>
      <c r="AE29" s="55">
        <v>14108.371645373712</v>
      </c>
      <c r="AF29" s="55">
        <v>6790547.4143314958</v>
      </c>
      <c r="AG29" s="55">
        <v>708928.22868229297</v>
      </c>
      <c r="AH29" s="55">
        <v>7371.8328730308367</v>
      </c>
      <c r="AI29" s="55">
        <v>23662.425965197795</v>
      </c>
      <c r="AJ29" s="55">
        <v>772004.89749820647</v>
      </c>
      <c r="AK29" s="55">
        <v>74479.982554556758</v>
      </c>
      <c r="AL29" s="55">
        <v>44977.725575295437</v>
      </c>
      <c r="AM29" s="55">
        <v>176895.24327599301</v>
      </c>
      <c r="AN29" s="55">
        <v>662290.70344166399</v>
      </c>
      <c r="AO29" s="55">
        <v>234842.81678317071</v>
      </c>
      <c r="AP29" s="55">
        <v>104569.02246741143</v>
      </c>
      <c r="AQ29" s="55">
        <v>79739.818116032897</v>
      </c>
      <c r="AR29" s="55">
        <v>93731.109374243475</v>
      </c>
      <c r="AS29" s="55">
        <v>708758.86893661844</v>
      </c>
      <c r="AT29" s="55">
        <v>13043486.679490637</v>
      </c>
      <c r="AU29" s="55">
        <v>0</v>
      </c>
      <c r="AV29" s="55">
        <v>0</v>
      </c>
      <c r="AW29" s="55">
        <v>627488.61562571628</v>
      </c>
      <c r="AX29" s="55">
        <v>0</v>
      </c>
      <c r="AY29" s="55">
        <v>0.14834375</v>
      </c>
      <c r="AZ29" s="56">
        <v>31228469.782568976</v>
      </c>
      <c r="BA29" s="55">
        <v>194252.45380243845</v>
      </c>
      <c r="BC29" s="57"/>
    </row>
    <row r="30" spans="1:55" x14ac:dyDescent="0.2">
      <c r="A30" s="114"/>
      <c r="B30" s="36" t="s">
        <v>298</v>
      </c>
      <c r="C30" s="55">
        <v>33769.299570158895</v>
      </c>
      <c r="D30" s="55">
        <v>107429.19092896474</v>
      </c>
      <c r="E30" s="55">
        <v>24599.189035078707</v>
      </c>
      <c r="F30" s="55">
        <v>162384.46392920223</v>
      </c>
      <c r="G30" s="55">
        <v>71066.154991507152</v>
      </c>
      <c r="H30" s="55">
        <v>616274.15490700048</v>
      </c>
      <c r="I30" s="55">
        <v>163480.18852512719</v>
      </c>
      <c r="J30" s="55">
        <v>81265.084636756816</v>
      </c>
      <c r="K30" s="55">
        <v>106788.6002940274</v>
      </c>
      <c r="L30" s="55">
        <v>177441.53934845343</v>
      </c>
      <c r="M30" s="55">
        <v>46047.864346266535</v>
      </c>
      <c r="N30" s="55">
        <v>761156.57755209343</v>
      </c>
      <c r="O30" s="55">
        <v>417804.72626578726</v>
      </c>
      <c r="P30" s="55">
        <v>366959.09019489563</v>
      </c>
      <c r="Q30" s="55">
        <v>160633.47244294558</v>
      </c>
      <c r="R30" s="55">
        <v>233131.4855253498</v>
      </c>
      <c r="S30" s="55">
        <v>98787.415244306292</v>
      </c>
      <c r="T30" s="55">
        <v>132571.4702449168</v>
      </c>
      <c r="U30" s="55">
        <v>178539.89170006794</v>
      </c>
      <c r="V30" s="55">
        <v>207591.76078372594</v>
      </c>
      <c r="W30" s="55">
        <v>23331.05886097021</v>
      </c>
      <c r="X30" s="55">
        <v>110713.04485851058</v>
      </c>
      <c r="Y30" s="55">
        <v>59444.578837959605</v>
      </c>
      <c r="Z30" s="55">
        <v>8944.4473645328453</v>
      </c>
      <c r="AA30" s="55">
        <v>722306.52205013449</v>
      </c>
      <c r="AB30" s="55">
        <v>9532.2460736819557</v>
      </c>
      <c r="AC30" s="55">
        <v>744592.30717555014</v>
      </c>
      <c r="AD30" s="55">
        <v>1005964.2599792202</v>
      </c>
      <c r="AE30" s="55">
        <v>147654.23667750176</v>
      </c>
      <c r="AF30" s="55">
        <v>204295.74932364054</v>
      </c>
      <c r="AG30" s="55">
        <v>426702.18146412354</v>
      </c>
      <c r="AH30" s="55">
        <v>30271.999037346715</v>
      </c>
      <c r="AI30" s="55">
        <v>257445.88148654893</v>
      </c>
      <c r="AJ30" s="55">
        <v>221482.41518116684</v>
      </c>
      <c r="AK30" s="55">
        <v>30207.307459098422</v>
      </c>
      <c r="AL30" s="55">
        <v>150646.05060701165</v>
      </c>
      <c r="AM30" s="55">
        <v>224219.45829237773</v>
      </c>
      <c r="AN30" s="55">
        <v>440143.8935230872</v>
      </c>
      <c r="AO30" s="55">
        <v>228814.67546445309</v>
      </c>
      <c r="AP30" s="55">
        <v>179117.13185648838</v>
      </c>
      <c r="AQ30" s="55">
        <v>37807.07035099715</v>
      </c>
      <c r="AR30" s="55">
        <v>242814.87389070369</v>
      </c>
      <c r="AS30" s="55">
        <v>760071.40550694254</v>
      </c>
      <c r="AT30" s="55">
        <v>6655916.1225737641</v>
      </c>
      <c r="AU30" s="55">
        <v>0</v>
      </c>
      <c r="AV30" s="55">
        <v>0</v>
      </c>
      <c r="AW30" s="55">
        <v>0</v>
      </c>
      <c r="AX30" s="55">
        <v>0</v>
      </c>
      <c r="AY30" s="55">
        <v>0</v>
      </c>
      <c r="AZ30" s="56">
        <v>17010861.734165065</v>
      </c>
      <c r="BA30" s="55">
        <v>-59298.804197378457</v>
      </c>
      <c r="BC30" s="57"/>
    </row>
    <row r="31" spans="1:55" x14ac:dyDescent="0.2">
      <c r="A31" s="114"/>
      <c r="B31" s="36" t="s">
        <v>299</v>
      </c>
      <c r="C31" s="55">
        <v>81428.089974201386</v>
      </c>
      <c r="D31" s="55">
        <v>580945.13098319201</v>
      </c>
      <c r="E31" s="55">
        <v>196308.7216264804</v>
      </c>
      <c r="F31" s="55">
        <v>251966.65491569723</v>
      </c>
      <c r="G31" s="55">
        <v>224805.6071225304</v>
      </c>
      <c r="H31" s="55">
        <v>953145.05100249744</v>
      </c>
      <c r="I31" s="55">
        <v>276166.29941606912</v>
      </c>
      <c r="J31" s="55">
        <v>382038.0650915372</v>
      </c>
      <c r="K31" s="55">
        <v>314551.91134894313</v>
      </c>
      <c r="L31" s="55">
        <v>518547.09408256953</v>
      </c>
      <c r="M31" s="55">
        <v>525533.49258590955</v>
      </c>
      <c r="N31" s="55">
        <v>1413199.1413820044</v>
      </c>
      <c r="O31" s="55">
        <v>900479.69609169883</v>
      </c>
      <c r="P31" s="55">
        <v>1036062.6867774202</v>
      </c>
      <c r="Q31" s="55">
        <v>695986.04897325416</v>
      </c>
      <c r="R31" s="55">
        <v>742504.82178820367</v>
      </c>
      <c r="S31" s="55">
        <v>395613.36335900484</v>
      </c>
      <c r="T31" s="55">
        <v>827879.19008239626</v>
      </c>
      <c r="U31" s="55">
        <v>611078.258950155</v>
      </c>
      <c r="V31" s="55">
        <v>1199777.4347469292</v>
      </c>
      <c r="W31" s="55">
        <v>83507.618217601295</v>
      </c>
      <c r="X31" s="55">
        <v>60986.274342411714</v>
      </c>
      <c r="Y31" s="55">
        <v>72608.312880352227</v>
      </c>
      <c r="Z31" s="55">
        <v>26346.708088426047</v>
      </c>
      <c r="AA31" s="55">
        <v>1947866.05097181</v>
      </c>
      <c r="AB31" s="55">
        <v>44917.627363378953</v>
      </c>
      <c r="AC31" s="55">
        <v>113387.92476740647</v>
      </c>
      <c r="AD31" s="55">
        <v>37351140.566247515</v>
      </c>
      <c r="AE31" s="55">
        <v>1861198.5866537879</v>
      </c>
      <c r="AF31" s="55">
        <v>4876173.7155600898</v>
      </c>
      <c r="AG31" s="55">
        <v>914447.66225093626</v>
      </c>
      <c r="AH31" s="55">
        <v>1095558.7648447787</v>
      </c>
      <c r="AI31" s="55">
        <v>5071291.0161016434</v>
      </c>
      <c r="AJ31" s="55">
        <v>10053556.591243569</v>
      </c>
      <c r="AK31" s="55">
        <v>728375.2134342558</v>
      </c>
      <c r="AL31" s="55">
        <v>1245669.9484054716</v>
      </c>
      <c r="AM31" s="55">
        <v>1305936.4868790256</v>
      </c>
      <c r="AN31" s="55">
        <v>984033.30349247938</v>
      </c>
      <c r="AO31" s="55">
        <v>1123418.4534134138</v>
      </c>
      <c r="AP31" s="55">
        <v>623231.00402355799</v>
      </c>
      <c r="AQ31" s="55">
        <v>652782.27020828065</v>
      </c>
      <c r="AR31" s="55">
        <v>4247092.5953913173</v>
      </c>
      <c r="AS31" s="55">
        <v>0</v>
      </c>
      <c r="AT31" s="55">
        <v>0</v>
      </c>
      <c r="AU31" s="55">
        <v>0</v>
      </c>
      <c r="AV31" s="55">
        <v>1289122577.6188259</v>
      </c>
      <c r="AW31" s="55">
        <v>0</v>
      </c>
      <c r="AX31" s="55">
        <v>7730236.3188812509</v>
      </c>
      <c r="AY31" s="55">
        <v>2284306.8103625006</v>
      </c>
      <c r="AZ31" s="56">
        <v>1386125871.7476614</v>
      </c>
      <c r="BA31" s="55">
        <v>4945821.1652342696</v>
      </c>
      <c r="BC31" s="57"/>
    </row>
    <row r="32" spans="1:55" x14ac:dyDescent="0.2">
      <c r="A32" s="114"/>
      <c r="B32" s="36" t="s">
        <v>300</v>
      </c>
      <c r="C32" s="55">
        <v>13186514.815130783</v>
      </c>
      <c r="D32" s="55">
        <v>3117414.1758564776</v>
      </c>
      <c r="E32" s="55">
        <v>1077753.2261821546</v>
      </c>
      <c r="F32" s="55">
        <v>1916306.0277785379</v>
      </c>
      <c r="G32" s="55">
        <v>1279272.9640546732</v>
      </c>
      <c r="H32" s="55">
        <v>42347103.855237171</v>
      </c>
      <c r="I32" s="55">
        <v>13630979.573647568</v>
      </c>
      <c r="J32" s="55">
        <v>21453830.744525544</v>
      </c>
      <c r="K32" s="55">
        <v>4666538.0953673618</v>
      </c>
      <c r="L32" s="55">
        <v>9860389.0143951364</v>
      </c>
      <c r="M32" s="55">
        <v>4717289.2265008092</v>
      </c>
      <c r="N32" s="55">
        <v>34774570.431619942</v>
      </c>
      <c r="O32" s="55">
        <v>10255076.897553738</v>
      </c>
      <c r="P32" s="55">
        <v>9337117.0153414421</v>
      </c>
      <c r="Q32" s="55">
        <v>7722950.3903716607</v>
      </c>
      <c r="R32" s="55">
        <v>12684463.017644525</v>
      </c>
      <c r="S32" s="55">
        <v>9481773.245473234</v>
      </c>
      <c r="T32" s="55">
        <v>29365621.397063471</v>
      </c>
      <c r="U32" s="55">
        <v>16080845.098123884</v>
      </c>
      <c r="V32" s="55">
        <v>26753230.734562933</v>
      </c>
      <c r="W32" s="55">
        <v>1776771.3504445942</v>
      </c>
      <c r="X32" s="55">
        <v>1120620.6300644379</v>
      </c>
      <c r="Y32" s="55">
        <v>341945.12856809486</v>
      </c>
      <c r="Z32" s="55">
        <v>300194.51104064763</v>
      </c>
      <c r="AA32" s="55">
        <v>5550674.7166446932</v>
      </c>
      <c r="AB32" s="55">
        <v>236492.57513177971</v>
      </c>
      <c r="AC32" s="55">
        <v>249858.75513767518</v>
      </c>
      <c r="AD32" s="55">
        <v>27229552.43584314</v>
      </c>
      <c r="AE32" s="55">
        <v>20307047.121681385</v>
      </c>
      <c r="AF32" s="55">
        <v>13165198.005977862</v>
      </c>
      <c r="AG32" s="55">
        <v>14130377.93007494</v>
      </c>
      <c r="AH32" s="55">
        <v>6697587.8555594943</v>
      </c>
      <c r="AI32" s="55">
        <v>7021187.134014206</v>
      </c>
      <c r="AJ32" s="55">
        <v>1733872.9322375229</v>
      </c>
      <c r="AK32" s="55">
        <v>15187833.492710359</v>
      </c>
      <c r="AL32" s="55">
        <v>7448760.8902910855</v>
      </c>
      <c r="AM32" s="55">
        <v>1451194.9872410498</v>
      </c>
      <c r="AN32" s="55">
        <v>4995741.0525313411</v>
      </c>
      <c r="AO32" s="55">
        <v>2336355.877695418</v>
      </c>
      <c r="AP32" s="55">
        <v>7864969.9262066251</v>
      </c>
      <c r="AQ32" s="55">
        <v>3462636.7805678244</v>
      </c>
      <c r="AR32" s="55">
        <v>7114116.5483852345</v>
      </c>
      <c r="AS32" s="55">
        <v>29294677.800262697</v>
      </c>
      <c r="AT32" s="55">
        <v>95990152.560788155</v>
      </c>
      <c r="AU32" s="55">
        <v>0</v>
      </c>
      <c r="AV32" s="55">
        <v>46661633.396582328</v>
      </c>
      <c r="AW32" s="55">
        <v>8760285.2770044375</v>
      </c>
      <c r="AX32" s="55">
        <v>117731419.22936919</v>
      </c>
      <c r="AY32" s="55">
        <v>0</v>
      </c>
      <c r="AZ32" s="56">
        <v>721553392.03252411</v>
      </c>
      <c r="BA32" s="55">
        <v>-316806.81596320868</v>
      </c>
      <c r="BC32" s="57"/>
    </row>
    <row r="33" spans="1:55" x14ac:dyDescent="0.2">
      <c r="A33" s="114"/>
      <c r="B33" s="36" t="s">
        <v>301</v>
      </c>
      <c r="C33" s="55">
        <v>10845115.481837459</v>
      </c>
      <c r="D33" s="55">
        <v>5247797.4196630288</v>
      </c>
      <c r="E33" s="55">
        <v>890320.51459356386</v>
      </c>
      <c r="F33" s="55">
        <v>4490630.0131894778</v>
      </c>
      <c r="G33" s="55">
        <v>2336502.4344965839</v>
      </c>
      <c r="H33" s="55">
        <v>27956861.450019248</v>
      </c>
      <c r="I33" s="55">
        <v>6754899.470465228</v>
      </c>
      <c r="J33" s="55">
        <v>6738024.7365334239</v>
      </c>
      <c r="K33" s="55">
        <v>6040828.4522146434</v>
      </c>
      <c r="L33" s="55">
        <v>8272773.9561038185</v>
      </c>
      <c r="M33" s="55">
        <v>7114835.3426066227</v>
      </c>
      <c r="N33" s="55">
        <v>34034747.003203385</v>
      </c>
      <c r="O33" s="55">
        <v>18693853.186472606</v>
      </c>
      <c r="P33" s="55">
        <v>23621986.015862674</v>
      </c>
      <c r="Q33" s="55">
        <v>9608110.1251519695</v>
      </c>
      <c r="R33" s="55">
        <v>12316753.59465754</v>
      </c>
      <c r="S33" s="55">
        <v>8989280.7675086111</v>
      </c>
      <c r="T33" s="55">
        <v>19039056.023019392</v>
      </c>
      <c r="U33" s="55">
        <v>12787853.762890738</v>
      </c>
      <c r="V33" s="55">
        <v>10527521.324678732</v>
      </c>
      <c r="W33" s="55">
        <v>1417136.5151488713</v>
      </c>
      <c r="X33" s="55">
        <v>750519.66218970472</v>
      </c>
      <c r="Y33" s="55">
        <v>769685.68795307202</v>
      </c>
      <c r="Z33" s="55">
        <v>256609.6785894488</v>
      </c>
      <c r="AA33" s="55">
        <v>6365984.0847734343</v>
      </c>
      <c r="AB33" s="55">
        <v>900884.16590805619</v>
      </c>
      <c r="AC33" s="55">
        <v>201460.19557692739</v>
      </c>
      <c r="AD33" s="55">
        <v>43498086.703206286</v>
      </c>
      <c r="AE33" s="55">
        <v>24717848.348868437</v>
      </c>
      <c r="AF33" s="55">
        <v>88028964.726170301</v>
      </c>
      <c r="AG33" s="55">
        <v>4489449.8883459652</v>
      </c>
      <c r="AH33" s="55">
        <v>3148717.6019000467</v>
      </c>
      <c r="AI33" s="55">
        <v>12337776.520245574</v>
      </c>
      <c r="AJ33" s="55">
        <v>2485937.6359778191</v>
      </c>
      <c r="AK33" s="55">
        <v>17636534.204384625</v>
      </c>
      <c r="AL33" s="55">
        <v>7971014.8559987685</v>
      </c>
      <c r="AM33" s="55">
        <v>2308387.0933930483</v>
      </c>
      <c r="AN33" s="55">
        <v>4068584.5989385936</v>
      </c>
      <c r="AO33" s="55">
        <v>5693246.9919639584</v>
      </c>
      <c r="AP33" s="55">
        <v>2999369.3005034905</v>
      </c>
      <c r="AQ33" s="55">
        <v>3127258.1140278885</v>
      </c>
      <c r="AR33" s="55">
        <v>19265804.459633857</v>
      </c>
      <c r="AS33" s="55">
        <v>12400802.067046717</v>
      </c>
      <c r="AT33" s="55">
        <v>51950797.640913419</v>
      </c>
      <c r="AU33" s="55">
        <v>19730147.955221977</v>
      </c>
      <c r="AV33" s="55">
        <v>19236981.829400994</v>
      </c>
      <c r="AW33" s="55">
        <v>2999267.9748246111</v>
      </c>
      <c r="AX33" s="55">
        <v>56946262.227432273</v>
      </c>
      <c r="AY33" s="55">
        <v>32662159.277314287</v>
      </c>
      <c r="AZ33" s="56">
        <v>619666563.11026168</v>
      </c>
      <c r="BA33" s="55">
        <v>317450.58386919834</v>
      </c>
      <c r="BC33" s="57"/>
    </row>
    <row r="34" spans="1:55" x14ac:dyDescent="0.2">
      <c r="A34" s="114"/>
      <c r="B34" s="36" t="s">
        <v>302</v>
      </c>
      <c r="C34" s="55">
        <v>792682.89630780683</v>
      </c>
      <c r="D34" s="55">
        <v>834777.37496085814</v>
      </c>
      <c r="E34" s="55">
        <v>173680.6954152422</v>
      </c>
      <c r="F34" s="55">
        <v>812975.63734855538</v>
      </c>
      <c r="G34" s="55">
        <v>325444.34938407276</v>
      </c>
      <c r="H34" s="55">
        <v>3198179.091799302</v>
      </c>
      <c r="I34" s="55">
        <v>726498.78145246091</v>
      </c>
      <c r="J34" s="55">
        <v>789207.8604512848</v>
      </c>
      <c r="K34" s="55">
        <v>721694.75212325319</v>
      </c>
      <c r="L34" s="55">
        <v>1081384.5723393396</v>
      </c>
      <c r="M34" s="55">
        <v>339970.30738182378</v>
      </c>
      <c r="N34" s="55">
        <v>5622859.5912802666</v>
      </c>
      <c r="O34" s="55">
        <v>2459093.7175298105</v>
      </c>
      <c r="P34" s="55">
        <v>1693096.7697823527</v>
      </c>
      <c r="Q34" s="55">
        <v>1726472.6385707771</v>
      </c>
      <c r="R34" s="55">
        <v>2462375.6741621261</v>
      </c>
      <c r="S34" s="55">
        <v>2334647.2457946143</v>
      </c>
      <c r="T34" s="55">
        <v>1978569.8074930436</v>
      </c>
      <c r="U34" s="55">
        <v>2450786.5829031831</v>
      </c>
      <c r="V34" s="55">
        <v>1921841.671742965</v>
      </c>
      <c r="W34" s="55">
        <v>561812.97954014293</v>
      </c>
      <c r="X34" s="55">
        <v>122905.15107005861</v>
      </c>
      <c r="Y34" s="55">
        <v>109430.69563894413</v>
      </c>
      <c r="Z34" s="55">
        <v>75757.09862465359</v>
      </c>
      <c r="AA34" s="55">
        <v>842962.813353871</v>
      </c>
      <c r="AB34" s="55">
        <v>99127.146896912571</v>
      </c>
      <c r="AC34" s="55">
        <v>97798.161379215278</v>
      </c>
      <c r="AD34" s="55">
        <v>6667813.8832565565</v>
      </c>
      <c r="AE34" s="55">
        <v>3895913.3690671581</v>
      </c>
      <c r="AF34" s="55">
        <v>8382137.6538706664</v>
      </c>
      <c r="AG34" s="55">
        <v>419397.55956126959</v>
      </c>
      <c r="AH34" s="55">
        <v>1647337.8591357023</v>
      </c>
      <c r="AI34" s="55">
        <v>20587682.58755675</v>
      </c>
      <c r="AJ34" s="55">
        <v>1964960.1175781842</v>
      </c>
      <c r="AK34" s="55">
        <v>13294337.84782985</v>
      </c>
      <c r="AL34" s="55">
        <v>7328043.603474196</v>
      </c>
      <c r="AM34" s="55">
        <v>827252.26940562914</v>
      </c>
      <c r="AN34" s="55">
        <v>2038305.7605989443</v>
      </c>
      <c r="AO34" s="55">
        <v>4109016.6107408348</v>
      </c>
      <c r="AP34" s="55">
        <v>1102588.6629416936</v>
      </c>
      <c r="AQ34" s="55">
        <v>1889969.7750686756</v>
      </c>
      <c r="AR34" s="55">
        <v>13137614.628912335</v>
      </c>
      <c r="AS34" s="55">
        <v>16839228.741573803</v>
      </c>
      <c r="AT34" s="55">
        <v>100301836.67</v>
      </c>
      <c r="AU34" s="55">
        <v>0</v>
      </c>
      <c r="AV34" s="55">
        <v>0</v>
      </c>
      <c r="AW34" s="55">
        <v>0</v>
      </c>
      <c r="AX34" s="55">
        <v>5654921.8309785053</v>
      </c>
      <c r="AY34" s="55">
        <v>11526917.376016593</v>
      </c>
      <c r="AZ34" s="56">
        <v>233344905.17001033</v>
      </c>
      <c r="BA34" s="55">
        <v>427429.04974922538</v>
      </c>
      <c r="BC34" s="57"/>
    </row>
    <row r="35" spans="1:55" x14ac:dyDescent="0.2">
      <c r="A35" s="114"/>
      <c r="B35" s="36" t="s">
        <v>303</v>
      </c>
      <c r="C35" s="55">
        <v>879314.51884418051</v>
      </c>
      <c r="D35" s="55">
        <v>236128.73273536167</v>
      </c>
      <c r="E35" s="55">
        <v>109965.44082088173</v>
      </c>
      <c r="F35" s="55">
        <v>405906.43862346519</v>
      </c>
      <c r="G35" s="55">
        <v>165732.16492413933</v>
      </c>
      <c r="H35" s="55">
        <v>844819.85089715279</v>
      </c>
      <c r="I35" s="55">
        <v>382546.23286306579</v>
      </c>
      <c r="J35" s="55">
        <v>580754.01693421765</v>
      </c>
      <c r="K35" s="55">
        <v>329158.39488642954</v>
      </c>
      <c r="L35" s="55">
        <v>501609.2651398108</v>
      </c>
      <c r="M35" s="55">
        <v>123873.18544320737</v>
      </c>
      <c r="N35" s="55">
        <v>1523222.2709256334</v>
      </c>
      <c r="O35" s="55">
        <v>979123.84193058417</v>
      </c>
      <c r="P35" s="55">
        <v>746557.65275039652</v>
      </c>
      <c r="Q35" s="55">
        <v>706518.76776698092</v>
      </c>
      <c r="R35" s="55">
        <v>1162397.6140308953</v>
      </c>
      <c r="S35" s="55">
        <v>765883.73615574278</v>
      </c>
      <c r="T35" s="55">
        <v>521176.10094058019</v>
      </c>
      <c r="U35" s="55">
        <v>808439.80877560517</v>
      </c>
      <c r="V35" s="55">
        <v>3661567.0773297101</v>
      </c>
      <c r="W35" s="55">
        <v>180608.38644934539</v>
      </c>
      <c r="X35" s="55">
        <v>39115.241425731219</v>
      </c>
      <c r="Y35" s="55">
        <v>47011.721362948039</v>
      </c>
      <c r="Z35" s="55">
        <v>27175.771971188828</v>
      </c>
      <c r="AA35" s="55">
        <v>1490953.5814653561</v>
      </c>
      <c r="AB35" s="55">
        <v>44363.04610984186</v>
      </c>
      <c r="AC35" s="55">
        <v>147169.72244044978</v>
      </c>
      <c r="AD35" s="55">
        <v>15555564.097424472</v>
      </c>
      <c r="AE35" s="55">
        <v>2238752.939687815</v>
      </c>
      <c r="AF35" s="55">
        <v>5762115.9728714731</v>
      </c>
      <c r="AG35" s="55">
        <v>971345.14054358797</v>
      </c>
      <c r="AH35" s="55">
        <v>31029586.901712529</v>
      </c>
      <c r="AI35" s="55">
        <v>15758325.624721482</v>
      </c>
      <c r="AJ35" s="55">
        <v>1755171.1817709415</v>
      </c>
      <c r="AK35" s="55">
        <v>1769922.7070736222</v>
      </c>
      <c r="AL35" s="55">
        <v>1148201.0238967065</v>
      </c>
      <c r="AM35" s="55">
        <v>608465.42205446959</v>
      </c>
      <c r="AN35" s="55">
        <v>705466.47375572694</v>
      </c>
      <c r="AO35" s="55">
        <v>3099228.8377993242</v>
      </c>
      <c r="AP35" s="55">
        <v>2720700.8496888629</v>
      </c>
      <c r="AQ35" s="55">
        <v>848909.90000622289</v>
      </c>
      <c r="AR35" s="55">
        <v>9285813.8420812041</v>
      </c>
      <c r="AS35" s="55">
        <v>11478758.338432962</v>
      </c>
      <c r="AT35" s="55">
        <v>47495803.747068748</v>
      </c>
      <c r="AU35" s="55">
        <v>0</v>
      </c>
      <c r="AV35" s="55">
        <v>78572400</v>
      </c>
      <c r="AW35" s="55">
        <v>0</v>
      </c>
      <c r="AX35" s="55">
        <v>9977396.5548435189</v>
      </c>
      <c r="AY35" s="55">
        <v>7389509.3253127718</v>
      </c>
      <c r="AZ35" s="56">
        <v>250850952.16291547</v>
      </c>
      <c r="BA35" s="55">
        <v>47439.348851710558</v>
      </c>
      <c r="BC35" s="57"/>
    </row>
    <row r="36" spans="1:55" x14ac:dyDescent="0.2">
      <c r="A36" s="114"/>
      <c r="B36" s="36" t="s">
        <v>214</v>
      </c>
      <c r="C36" s="55">
        <v>11048752.167109462</v>
      </c>
      <c r="D36" s="55">
        <v>10603857.558156952</v>
      </c>
      <c r="E36" s="55">
        <v>1951431.0560770843</v>
      </c>
      <c r="F36" s="55">
        <v>3854580.2668374507</v>
      </c>
      <c r="G36" s="55">
        <v>2027916.3225979896</v>
      </c>
      <c r="H36" s="55">
        <v>9663331.7275346275</v>
      </c>
      <c r="I36" s="55">
        <v>3976365.3946321206</v>
      </c>
      <c r="J36" s="55">
        <v>3043638.8522234308</v>
      </c>
      <c r="K36" s="55">
        <v>3097463.2339569344</v>
      </c>
      <c r="L36" s="55">
        <v>5577539.6867923234</v>
      </c>
      <c r="M36" s="55">
        <v>4779680.3339904454</v>
      </c>
      <c r="N36" s="55">
        <v>23104551.169829853</v>
      </c>
      <c r="O36" s="55">
        <v>11468895.093566906</v>
      </c>
      <c r="P36" s="55">
        <v>32380356.325142883</v>
      </c>
      <c r="Q36" s="55">
        <v>6545967.7305845385</v>
      </c>
      <c r="R36" s="55">
        <v>7866615.3938904814</v>
      </c>
      <c r="S36" s="55">
        <v>6806591.7250925638</v>
      </c>
      <c r="T36" s="55">
        <v>9429737.9584281892</v>
      </c>
      <c r="U36" s="55">
        <v>8698548.5902017541</v>
      </c>
      <c r="V36" s="55">
        <v>16791319.600273628</v>
      </c>
      <c r="W36" s="55">
        <v>1370714.8217668275</v>
      </c>
      <c r="X36" s="55">
        <v>654613.38143486844</v>
      </c>
      <c r="Y36" s="55">
        <v>549541.058086748</v>
      </c>
      <c r="Z36" s="55">
        <v>178745.13556902562</v>
      </c>
      <c r="AA36" s="55">
        <v>23339278.953933578</v>
      </c>
      <c r="AB36" s="55">
        <v>1406110.4136114819</v>
      </c>
      <c r="AC36" s="55">
        <v>1213867.329843703</v>
      </c>
      <c r="AD36" s="55">
        <v>38561060.349515572</v>
      </c>
      <c r="AE36" s="55">
        <v>28354633.476319287</v>
      </c>
      <c r="AF36" s="55">
        <v>51499556.676930554</v>
      </c>
      <c r="AG36" s="55">
        <v>3235776.4910540292</v>
      </c>
      <c r="AH36" s="55">
        <v>9992927.7324788645</v>
      </c>
      <c r="AI36" s="55">
        <v>36484766.390960976</v>
      </c>
      <c r="AJ36" s="55">
        <v>44100292.974903047</v>
      </c>
      <c r="AK36" s="55">
        <v>23397764.181721561</v>
      </c>
      <c r="AL36" s="55">
        <v>9485734.887885958</v>
      </c>
      <c r="AM36" s="55">
        <v>4048589.5877092481</v>
      </c>
      <c r="AN36" s="55">
        <v>3380519.480333399</v>
      </c>
      <c r="AO36" s="55">
        <v>7910108.9590014871</v>
      </c>
      <c r="AP36" s="55">
        <v>2899082.0711707217</v>
      </c>
      <c r="AQ36" s="55">
        <v>1553040.3518390083</v>
      </c>
      <c r="AR36" s="55">
        <v>9392247.9040359408</v>
      </c>
      <c r="AS36" s="55">
        <v>14231498.768442169</v>
      </c>
      <c r="AT36" s="55">
        <v>81652800.237987906</v>
      </c>
      <c r="AU36" s="55">
        <v>9360490.055557074</v>
      </c>
      <c r="AV36" s="55">
        <v>0</v>
      </c>
      <c r="AW36" s="55">
        <v>0</v>
      </c>
      <c r="AX36" s="55">
        <v>4148021.8876089272</v>
      </c>
      <c r="AY36" s="55">
        <v>4433606.8817855269</v>
      </c>
      <c r="AZ36" s="56">
        <v>590140254.28930676</v>
      </c>
      <c r="BA36" s="55">
        <v>-545062.57552932948</v>
      </c>
      <c r="BC36" s="57"/>
    </row>
    <row r="37" spans="1:55" x14ac:dyDescent="0.2">
      <c r="A37" s="114"/>
      <c r="B37" s="36" t="s">
        <v>304</v>
      </c>
      <c r="C37" s="55">
        <v>12124.148281268117</v>
      </c>
      <c r="D37" s="55">
        <v>53664.54232499683</v>
      </c>
      <c r="E37" s="55">
        <v>22733.34907662074</v>
      </c>
      <c r="F37" s="55">
        <v>10806.766501544727</v>
      </c>
      <c r="G37" s="55">
        <v>22249.419274764481</v>
      </c>
      <c r="H37" s="55">
        <v>207206.02877167941</v>
      </c>
      <c r="I37" s="55">
        <v>97278.130060284981</v>
      </c>
      <c r="J37" s="55">
        <v>215783.71469789429</v>
      </c>
      <c r="K37" s="55">
        <v>141017.39826010648</v>
      </c>
      <c r="L37" s="55">
        <v>266457.54751198</v>
      </c>
      <c r="M37" s="55">
        <v>57632.401722558228</v>
      </c>
      <c r="N37" s="55">
        <v>428228.48349313415</v>
      </c>
      <c r="O37" s="55">
        <v>285732.22814245819</v>
      </c>
      <c r="P37" s="55">
        <v>180609.19512326107</v>
      </c>
      <c r="Q37" s="55">
        <v>247561.61836553767</v>
      </c>
      <c r="R37" s="55">
        <v>307341.86083909334</v>
      </c>
      <c r="S37" s="55">
        <v>234667.82449565243</v>
      </c>
      <c r="T37" s="55">
        <v>187021.79808878922</v>
      </c>
      <c r="U37" s="55">
        <v>314311.89420972596</v>
      </c>
      <c r="V37" s="55">
        <v>474403.53970569465</v>
      </c>
      <c r="W37" s="55">
        <v>105790.54193233626</v>
      </c>
      <c r="X37" s="55">
        <v>20624.293841040017</v>
      </c>
      <c r="Y37" s="55">
        <v>22290.621707064169</v>
      </c>
      <c r="Z37" s="55">
        <v>4388.3269345489962</v>
      </c>
      <c r="AA37" s="55">
        <v>27382.039275543619</v>
      </c>
      <c r="AB37" s="55">
        <v>40452.331078571515</v>
      </c>
      <c r="AC37" s="55">
        <v>2254.7736242973706</v>
      </c>
      <c r="AD37" s="55">
        <v>107550.9278944151</v>
      </c>
      <c r="AE37" s="55">
        <v>33159670.331123114</v>
      </c>
      <c r="AF37" s="55">
        <v>2240987.9223474567</v>
      </c>
      <c r="AG37" s="55">
        <v>2342783.5061140689</v>
      </c>
      <c r="AH37" s="55">
        <v>5374177.1034951303</v>
      </c>
      <c r="AI37" s="55">
        <v>37288889.342139028</v>
      </c>
      <c r="AJ37" s="55">
        <v>13472788.470533011</v>
      </c>
      <c r="AK37" s="55">
        <v>3033828.131886458</v>
      </c>
      <c r="AL37" s="55">
        <v>1323372.1050849718</v>
      </c>
      <c r="AM37" s="55">
        <v>248606.53663714021</v>
      </c>
      <c r="AN37" s="55">
        <v>7809690.2403179519</v>
      </c>
      <c r="AO37" s="55">
        <v>1877823.73270651</v>
      </c>
      <c r="AP37" s="55">
        <v>1273786.4402601586</v>
      </c>
      <c r="AQ37" s="55">
        <v>950998.5206366179</v>
      </c>
      <c r="AR37" s="55">
        <v>3319562.2119009756</v>
      </c>
      <c r="AS37" s="55">
        <v>46580010.060303003</v>
      </c>
      <c r="AT37" s="55">
        <v>160102379.63352799</v>
      </c>
      <c r="AU37" s="55">
        <v>0</v>
      </c>
      <c r="AV37" s="55">
        <v>94064000</v>
      </c>
      <c r="AW37" s="55">
        <v>0</v>
      </c>
      <c r="AX37" s="55">
        <v>0</v>
      </c>
      <c r="AY37" s="55">
        <v>0</v>
      </c>
      <c r="AZ37" s="56">
        <v>419085368.01998818</v>
      </c>
      <c r="BA37" s="55">
        <v>524447.98573975265</v>
      </c>
      <c r="BC37" s="57"/>
    </row>
    <row r="38" spans="1:55" x14ac:dyDescent="0.2">
      <c r="A38" s="114"/>
      <c r="B38" s="36" t="s">
        <v>305</v>
      </c>
      <c r="C38" s="55">
        <v>308011.01637644356</v>
      </c>
      <c r="D38" s="55">
        <v>4741395.5767216124</v>
      </c>
      <c r="E38" s="55">
        <v>789446.86425612599</v>
      </c>
      <c r="F38" s="55">
        <v>2564565.425368567</v>
      </c>
      <c r="G38" s="55">
        <v>1119519.269668502</v>
      </c>
      <c r="H38" s="55">
        <v>11132409.137800118</v>
      </c>
      <c r="I38" s="55">
        <v>1366296.204217619</v>
      </c>
      <c r="J38" s="55">
        <v>3135881.1350160004</v>
      </c>
      <c r="K38" s="55">
        <v>1600028.2365306518</v>
      </c>
      <c r="L38" s="55">
        <v>4985371.0275409594</v>
      </c>
      <c r="M38" s="55">
        <v>2244391.8580464935</v>
      </c>
      <c r="N38" s="55">
        <v>18538141.56067688</v>
      </c>
      <c r="O38" s="55">
        <v>5163162.705275733</v>
      </c>
      <c r="P38" s="55">
        <v>5387160.8536013914</v>
      </c>
      <c r="Q38" s="55">
        <v>3589688.2085288148</v>
      </c>
      <c r="R38" s="55">
        <v>6175017.757873686</v>
      </c>
      <c r="S38" s="55">
        <v>4654435.4057285693</v>
      </c>
      <c r="T38" s="55">
        <v>8761782.7433872223</v>
      </c>
      <c r="U38" s="55">
        <v>7215518.474707392</v>
      </c>
      <c r="V38" s="55">
        <v>8153619.9788482375</v>
      </c>
      <c r="W38" s="55">
        <v>566413.24245429877</v>
      </c>
      <c r="X38" s="55">
        <v>172475.99720396605</v>
      </c>
      <c r="Y38" s="55">
        <v>213165.99241308431</v>
      </c>
      <c r="Z38" s="55">
        <v>194771.99363902418</v>
      </c>
      <c r="AA38" s="55">
        <v>1796231.6337105001</v>
      </c>
      <c r="AB38" s="55">
        <v>150063.62219901412</v>
      </c>
      <c r="AC38" s="55">
        <v>54468.697283594767</v>
      </c>
      <c r="AD38" s="55">
        <v>9373158.5068669524</v>
      </c>
      <c r="AE38" s="55">
        <v>64298446.350809306</v>
      </c>
      <c r="AF38" s="55">
        <v>7819508.6789928423</v>
      </c>
      <c r="AG38" s="55">
        <v>2416045.6051151422</v>
      </c>
      <c r="AH38" s="55">
        <v>11432821.866243435</v>
      </c>
      <c r="AI38" s="55">
        <v>54193017.016981296</v>
      </c>
      <c r="AJ38" s="55">
        <v>16746984.997497093</v>
      </c>
      <c r="AK38" s="55">
        <v>19618145.073799506</v>
      </c>
      <c r="AL38" s="55">
        <v>5539868.2090866482</v>
      </c>
      <c r="AM38" s="55">
        <v>1082350.3029038929</v>
      </c>
      <c r="AN38" s="55">
        <v>2976599.4691576157</v>
      </c>
      <c r="AO38" s="55">
        <v>1239534.0101803511</v>
      </c>
      <c r="AP38" s="55">
        <v>258891.54567473245</v>
      </c>
      <c r="AQ38" s="55">
        <v>1335061.4851731067</v>
      </c>
      <c r="AR38" s="55">
        <v>5352099.9791564727</v>
      </c>
      <c r="AS38" s="55">
        <v>547046.62911315006</v>
      </c>
      <c r="AT38" s="55">
        <v>10396350.45482867</v>
      </c>
      <c r="AU38" s="55">
        <v>11370816.96870615</v>
      </c>
      <c r="AV38" s="55">
        <v>0</v>
      </c>
      <c r="AW38" s="55">
        <v>0</v>
      </c>
      <c r="AX38" s="55">
        <v>41329287.485519841</v>
      </c>
      <c r="AY38" s="55">
        <v>27953887.481145654</v>
      </c>
      <c r="AZ38" s="56">
        <v>344051922.59811604</v>
      </c>
      <c r="BA38" s="55">
        <v>-93659.175618890673</v>
      </c>
      <c r="BC38" s="57"/>
    </row>
    <row r="39" spans="1:55" x14ac:dyDescent="0.2">
      <c r="A39" s="114"/>
      <c r="B39" s="36" t="s">
        <v>306</v>
      </c>
      <c r="C39" s="55">
        <v>5160072.0789315496</v>
      </c>
      <c r="D39" s="55">
        <v>1844465.5229882733</v>
      </c>
      <c r="E39" s="55">
        <v>1704946.3614706767</v>
      </c>
      <c r="F39" s="55">
        <v>1280890.3302737535</v>
      </c>
      <c r="G39" s="55">
        <v>1011881.6787746473</v>
      </c>
      <c r="H39" s="55">
        <v>2304488.8560920744</v>
      </c>
      <c r="I39" s="55">
        <v>470829.25672720902</v>
      </c>
      <c r="J39" s="55">
        <v>874181.99169867055</v>
      </c>
      <c r="K39" s="55">
        <v>774047.43816968834</v>
      </c>
      <c r="L39" s="55">
        <v>1229729.5074973558</v>
      </c>
      <c r="M39" s="55">
        <v>362055.69476634631</v>
      </c>
      <c r="N39" s="55">
        <v>11145701.344615176</v>
      </c>
      <c r="O39" s="55">
        <v>2150238.221391263</v>
      </c>
      <c r="P39" s="55">
        <v>6239142.7262628619</v>
      </c>
      <c r="Q39" s="55">
        <v>1811032.4813411837</v>
      </c>
      <c r="R39" s="55">
        <v>5103102.6316583659</v>
      </c>
      <c r="S39" s="55">
        <v>4592499.0402020272</v>
      </c>
      <c r="T39" s="55">
        <v>10585023.253597077</v>
      </c>
      <c r="U39" s="55">
        <v>4826704.9004532527</v>
      </c>
      <c r="V39" s="55">
        <v>11149489.792323543</v>
      </c>
      <c r="W39" s="55">
        <v>967904.64508828404</v>
      </c>
      <c r="X39" s="55">
        <v>104305.16811041374</v>
      </c>
      <c r="Y39" s="55">
        <v>41609.658910097445</v>
      </c>
      <c r="Z39" s="55">
        <v>26152.177731388678</v>
      </c>
      <c r="AA39" s="55">
        <v>2065808.1424044862</v>
      </c>
      <c r="AB39" s="55">
        <v>26601.698812593488</v>
      </c>
      <c r="AC39" s="55">
        <v>35257.526185382769</v>
      </c>
      <c r="AD39" s="55">
        <v>49888005.938319266</v>
      </c>
      <c r="AE39" s="55">
        <v>2795116.1318674819</v>
      </c>
      <c r="AF39" s="55">
        <v>910566.97364254761</v>
      </c>
      <c r="AG39" s="55">
        <v>7163.1008945032836</v>
      </c>
      <c r="AH39" s="55">
        <v>3566154.6215131124</v>
      </c>
      <c r="AI39" s="55">
        <v>1047045.1497121366</v>
      </c>
      <c r="AJ39" s="55">
        <v>93328.249029016064</v>
      </c>
      <c r="AK39" s="55">
        <v>182107.78424767099</v>
      </c>
      <c r="AL39" s="55">
        <v>31727042.892771892</v>
      </c>
      <c r="AM39" s="55">
        <v>207241.62164993581</v>
      </c>
      <c r="AN39" s="55">
        <v>12667.057280295279</v>
      </c>
      <c r="AO39" s="55">
        <v>1635942.9853159159</v>
      </c>
      <c r="AP39" s="55">
        <v>164717.3383754039</v>
      </c>
      <c r="AQ39" s="55">
        <v>92609.351580145798</v>
      </c>
      <c r="AR39" s="55">
        <v>132157.00688860752</v>
      </c>
      <c r="AS39" s="55">
        <v>310541.88890290284</v>
      </c>
      <c r="AT39" s="55">
        <v>2036792.28721753</v>
      </c>
      <c r="AU39" s="55">
        <v>67178516.697866097</v>
      </c>
      <c r="AV39" s="55">
        <v>12097459.989629269</v>
      </c>
      <c r="AW39" s="55">
        <v>0</v>
      </c>
      <c r="AX39" s="55">
        <v>265504.08670874999</v>
      </c>
      <c r="AY39" s="55">
        <v>2245559.1239025001</v>
      </c>
      <c r="AZ39" s="56">
        <v>249336128.2246151</v>
      </c>
      <c r="BA39" s="55">
        <v>-657155.93137263134</v>
      </c>
      <c r="BC39" s="57"/>
    </row>
    <row r="40" spans="1:55" x14ac:dyDescent="0.2">
      <c r="A40" s="114"/>
      <c r="B40" s="36" t="s">
        <v>308</v>
      </c>
      <c r="C40" s="55">
        <v>1286354.3970332975</v>
      </c>
      <c r="D40" s="55">
        <v>95820.923758054792</v>
      </c>
      <c r="E40" s="55">
        <v>77923.12415748059</v>
      </c>
      <c r="F40" s="55">
        <v>175443.73329227237</v>
      </c>
      <c r="G40" s="55">
        <v>159568.87351083482</v>
      </c>
      <c r="H40" s="55">
        <v>349060.02648080321</v>
      </c>
      <c r="I40" s="55">
        <v>593135.31942975929</v>
      </c>
      <c r="J40" s="55">
        <v>61689.7967016154</v>
      </c>
      <c r="K40" s="55">
        <v>46847.238006662708</v>
      </c>
      <c r="L40" s="55">
        <v>507727.63110606832</v>
      </c>
      <c r="M40" s="55">
        <v>188636.53264132692</v>
      </c>
      <c r="N40" s="55">
        <v>1796669.5611802684</v>
      </c>
      <c r="O40" s="55">
        <v>258133.84747398234</v>
      </c>
      <c r="P40" s="55">
        <v>833117.97260065784</v>
      </c>
      <c r="Q40" s="55">
        <v>93148.566998095543</v>
      </c>
      <c r="R40" s="55">
        <v>257780.43982503959</v>
      </c>
      <c r="S40" s="55">
        <v>86622.692488731118</v>
      </c>
      <c r="T40" s="55">
        <v>233970.67123836765</v>
      </c>
      <c r="U40" s="55">
        <v>170387.56576561666</v>
      </c>
      <c r="V40" s="55">
        <v>136432.58580131829</v>
      </c>
      <c r="W40" s="55">
        <v>15055.441963805008</v>
      </c>
      <c r="X40" s="55">
        <v>28768.368575895365</v>
      </c>
      <c r="Y40" s="55">
        <v>10119.192001564601</v>
      </c>
      <c r="Z40" s="55">
        <v>1006.9246873328219</v>
      </c>
      <c r="AA40" s="55">
        <v>1637751.9195914217</v>
      </c>
      <c r="AB40" s="55">
        <v>30589.146638672202</v>
      </c>
      <c r="AC40" s="55">
        <v>1181397.49117429</v>
      </c>
      <c r="AD40" s="55">
        <v>183093.68157145451</v>
      </c>
      <c r="AE40" s="55">
        <v>384830.24468793487</v>
      </c>
      <c r="AF40" s="55">
        <v>289805.40185539669</v>
      </c>
      <c r="AG40" s="55">
        <v>63883.681018222356</v>
      </c>
      <c r="AH40" s="55">
        <v>130061.60341403552</v>
      </c>
      <c r="AI40" s="55">
        <v>652672.55932348629</v>
      </c>
      <c r="AJ40" s="55">
        <v>120243.5938011945</v>
      </c>
      <c r="AK40" s="55">
        <v>1262253.3370363975</v>
      </c>
      <c r="AL40" s="55">
        <v>67811.967763051682</v>
      </c>
      <c r="AM40" s="55">
        <v>1023249.4321593526</v>
      </c>
      <c r="AN40" s="55">
        <v>157779.45614388544</v>
      </c>
      <c r="AO40" s="55">
        <v>106246.91411935502</v>
      </c>
      <c r="AP40" s="55">
        <v>95161.069809386332</v>
      </c>
      <c r="AQ40" s="55">
        <v>99991.260789328589</v>
      </c>
      <c r="AR40" s="55">
        <v>639684.61973944562</v>
      </c>
      <c r="AS40" s="55">
        <v>709716.42229999998</v>
      </c>
      <c r="AT40" s="55">
        <v>4224850.9428801024</v>
      </c>
      <c r="AU40" s="55">
        <v>42354260.718490884</v>
      </c>
      <c r="AV40" s="55">
        <v>0</v>
      </c>
      <c r="AW40" s="55">
        <v>0</v>
      </c>
      <c r="AX40" s="55">
        <v>1075367.9140000555</v>
      </c>
      <c r="AY40" s="55">
        <v>2192015.6394722532</v>
      </c>
      <c r="AZ40" s="56">
        <v>61624086.120204464</v>
      </c>
      <c r="BA40" s="55">
        <v>-138023.04534948198</v>
      </c>
      <c r="BC40" s="57"/>
    </row>
    <row r="41" spans="1:55" x14ac:dyDescent="0.2">
      <c r="A41" s="114"/>
      <c r="B41" s="36" t="s">
        <v>307</v>
      </c>
      <c r="C41" s="55">
        <v>764822.83141908899</v>
      </c>
      <c r="D41" s="55">
        <v>1363473.8458462367</v>
      </c>
      <c r="E41" s="55">
        <v>317186.31895682932</v>
      </c>
      <c r="F41" s="55">
        <v>225616.91242819134</v>
      </c>
      <c r="G41" s="55">
        <v>362887.66360341216</v>
      </c>
      <c r="H41" s="55">
        <v>1831168.1671002978</v>
      </c>
      <c r="I41" s="55">
        <v>352394.86709377385</v>
      </c>
      <c r="J41" s="55">
        <v>478592.11635326926</v>
      </c>
      <c r="K41" s="55">
        <v>386459.70852841565</v>
      </c>
      <c r="L41" s="55">
        <v>893995.05409158091</v>
      </c>
      <c r="M41" s="55">
        <v>588728.20288439153</v>
      </c>
      <c r="N41" s="55">
        <v>3032795.8327689935</v>
      </c>
      <c r="O41" s="55">
        <v>1605584.3760676724</v>
      </c>
      <c r="P41" s="55">
        <v>2076698.8809540153</v>
      </c>
      <c r="Q41" s="55">
        <v>1391245.416022076</v>
      </c>
      <c r="R41" s="55">
        <v>1805281.0211285101</v>
      </c>
      <c r="S41" s="55">
        <v>1303075.7878363673</v>
      </c>
      <c r="T41" s="55">
        <v>3500229.0554283094</v>
      </c>
      <c r="U41" s="55">
        <v>1876219.3959677808</v>
      </c>
      <c r="V41" s="55">
        <v>1656973.6889237433</v>
      </c>
      <c r="W41" s="55">
        <v>192700.44410851711</v>
      </c>
      <c r="X41" s="55">
        <v>69305.662617856491</v>
      </c>
      <c r="Y41" s="55">
        <v>65094.354138620671</v>
      </c>
      <c r="Z41" s="55">
        <v>28490.80774065078</v>
      </c>
      <c r="AA41" s="55">
        <v>934797.60088522441</v>
      </c>
      <c r="AB41" s="55">
        <v>74624.569641816081</v>
      </c>
      <c r="AC41" s="55">
        <v>118842.92038467459</v>
      </c>
      <c r="AD41" s="55">
        <v>6166222.4307471961</v>
      </c>
      <c r="AE41" s="55">
        <v>5100857.75966263</v>
      </c>
      <c r="AF41" s="55">
        <v>11011824.309973568</v>
      </c>
      <c r="AG41" s="55">
        <v>962385.15829940117</v>
      </c>
      <c r="AH41" s="55">
        <v>789125.67098355351</v>
      </c>
      <c r="AI41" s="55">
        <v>3491228.302872079</v>
      </c>
      <c r="AJ41" s="55">
        <v>818278.36170128128</v>
      </c>
      <c r="AK41" s="55">
        <v>2521629.2254465702</v>
      </c>
      <c r="AL41" s="55">
        <v>2799577.7459129989</v>
      </c>
      <c r="AM41" s="55">
        <v>2713753.3702090494</v>
      </c>
      <c r="AN41" s="55">
        <v>3015609.3016587025</v>
      </c>
      <c r="AO41" s="55">
        <v>2500251.1535030776</v>
      </c>
      <c r="AP41" s="55">
        <v>1569733.1508933767</v>
      </c>
      <c r="AQ41" s="55">
        <v>904990.68916823191</v>
      </c>
      <c r="AR41" s="55">
        <v>6745403.5898952009</v>
      </c>
      <c r="AS41" s="55">
        <v>12913001.20371064</v>
      </c>
      <c r="AT41" s="55">
        <v>64589167.23892992</v>
      </c>
      <c r="AU41" s="55">
        <v>0</v>
      </c>
      <c r="AV41" s="55">
        <v>0</v>
      </c>
      <c r="AW41" s="55">
        <v>0</v>
      </c>
      <c r="AX41" s="55">
        <v>1171171.8778811875</v>
      </c>
      <c r="AY41" s="55">
        <v>1364308.2777913359</v>
      </c>
      <c r="AZ41" s="56">
        <v>157224488.41070569</v>
      </c>
      <c r="BA41" s="55">
        <v>1507300.6441280134</v>
      </c>
      <c r="BC41" s="57"/>
    </row>
    <row r="42" spans="1:55" x14ac:dyDescent="0.2">
      <c r="A42" s="114"/>
      <c r="B42" s="36" t="s">
        <v>212</v>
      </c>
      <c r="C42" s="55">
        <v>114015.49392132107</v>
      </c>
      <c r="D42" s="55">
        <v>162690.18666299366</v>
      </c>
      <c r="E42" s="55">
        <v>16371.959700247251</v>
      </c>
      <c r="F42" s="55">
        <v>60081.84171417178</v>
      </c>
      <c r="G42" s="55">
        <v>17546.110087524561</v>
      </c>
      <c r="H42" s="55">
        <v>144324.218282318</v>
      </c>
      <c r="I42" s="55">
        <v>33458.019013944002</v>
      </c>
      <c r="J42" s="55">
        <v>59267.922280515559</v>
      </c>
      <c r="K42" s="55">
        <v>39353.137272259672</v>
      </c>
      <c r="L42" s="55">
        <v>68678.198517024255</v>
      </c>
      <c r="M42" s="55">
        <v>33790.544679185325</v>
      </c>
      <c r="N42" s="55">
        <v>234710.67703235056</v>
      </c>
      <c r="O42" s="55">
        <v>130380.07907893376</v>
      </c>
      <c r="P42" s="55">
        <v>85643.263211674624</v>
      </c>
      <c r="Q42" s="55">
        <v>108120.64762245804</v>
      </c>
      <c r="R42" s="55">
        <v>134831.18470805488</v>
      </c>
      <c r="S42" s="55">
        <v>107825.45046768314</v>
      </c>
      <c r="T42" s="55">
        <v>141653.64379012884</v>
      </c>
      <c r="U42" s="55">
        <v>92511.951949423878</v>
      </c>
      <c r="V42" s="55">
        <v>102702.9680227456</v>
      </c>
      <c r="W42" s="55">
        <v>24357.026153072984</v>
      </c>
      <c r="X42" s="55">
        <v>11213.38420709505</v>
      </c>
      <c r="Y42" s="55">
        <v>5467.8785237924249</v>
      </c>
      <c r="Z42" s="55">
        <v>10037.848238617127</v>
      </c>
      <c r="AA42" s="55">
        <v>50277.036726229002</v>
      </c>
      <c r="AB42" s="55">
        <v>7665.4034848494748</v>
      </c>
      <c r="AC42" s="55">
        <v>13871.631404922504</v>
      </c>
      <c r="AD42" s="55">
        <v>624369.71685335576</v>
      </c>
      <c r="AE42" s="55">
        <v>434454.29137156362</v>
      </c>
      <c r="AF42" s="55">
        <v>372345.04379367438</v>
      </c>
      <c r="AG42" s="55">
        <v>76493.468870490309</v>
      </c>
      <c r="AH42" s="55">
        <v>182961.1792155318</v>
      </c>
      <c r="AI42" s="55">
        <v>2981600.8471789295</v>
      </c>
      <c r="AJ42" s="55">
        <v>144628.67101753189</v>
      </c>
      <c r="AK42" s="55">
        <v>144428.29751892702</v>
      </c>
      <c r="AL42" s="55">
        <v>408990.77289095084</v>
      </c>
      <c r="AM42" s="55">
        <v>171840.46604936593</v>
      </c>
      <c r="AN42" s="55">
        <v>126005.93674213627</v>
      </c>
      <c r="AO42" s="55">
        <v>2990634.9641097081</v>
      </c>
      <c r="AP42" s="55">
        <v>483339.23642672261</v>
      </c>
      <c r="AQ42" s="55">
        <v>106668.55089464788</v>
      </c>
      <c r="AR42" s="55">
        <v>2667755.1667127186</v>
      </c>
      <c r="AS42" s="55">
        <v>15215399.328719992</v>
      </c>
      <c r="AT42" s="55">
        <v>51412126.053146206</v>
      </c>
      <c r="AU42" s="55">
        <v>140776580.169359</v>
      </c>
      <c r="AV42" s="55">
        <v>0</v>
      </c>
      <c r="AW42" s="55">
        <v>0</v>
      </c>
      <c r="AX42" s="55">
        <v>434053.5</v>
      </c>
      <c r="AY42" s="55">
        <v>1315772</v>
      </c>
      <c r="AZ42" s="56">
        <v>220302537.98323131</v>
      </c>
      <c r="BA42" s="55">
        <v>-147213.38439367339</v>
      </c>
      <c r="BC42" s="57"/>
    </row>
    <row r="43" spans="1:55" x14ac:dyDescent="0.2">
      <c r="A43" s="114"/>
      <c r="B43" s="36" t="s">
        <v>309</v>
      </c>
      <c r="C43" s="55">
        <v>66256.325324294041</v>
      </c>
      <c r="D43" s="55">
        <v>67825.881713632756</v>
      </c>
      <c r="E43" s="55">
        <v>6809.9053120763338</v>
      </c>
      <c r="F43" s="55">
        <v>32611.463706742012</v>
      </c>
      <c r="G43" s="55">
        <v>22092.228684289094</v>
      </c>
      <c r="H43" s="55">
        <v>38360.776075573223</v>
      </c>
      <c r="I43" s="55">
        <v>19173.595849929847</v>
      </c>
      <c r="J43" s="55">
        <v>38627.920073068002</v>
      </c>
      <c r="K43" s="55">
        <v>22870.045985643868</v>
      </c>
      <c r="L43" s="55">
        <v>41062.727744784526</v>
      </c>
      <c r="M43" s="55">
        <v>219564.59152579569</v>
      </c>
      <c r="N43" s="55">
        <v>80048.054950858583</v>
      </c>
      <c r="O43" s="55">
        <v>105567.06183532742</v>
      </c>
      <c r="P43" s="55">
        <v>164364.66955665278</v>
      </c>
      <c r="Q43" s="55">
        <v>109605.14348254637</v>
      </c>
      <c r="R43" s="55">
        <v>178245.10104331683</v>
      </c>
      <c r="S43" s="55">
        <v>108335.21817442325</v>
      </c>
      <c r="T43" s="55">
        <v>152624.94083563151</v>
      </c>
      <c r="U43" s="55">
        <v>116507.64209989402</v>
      </c>
      <c r="V43" s="55">
        <v>53888.236666260156</v>
      </c>
      <c r="W43" s="55">
        <v>17644.248972762456</v>
      </c>
      <c r="X43" s="55">
        <v>2083.588258577438</v>
      </c>
      <c r="Y43" s="55">
        <v>2541.2811075443183</v>
      </c>
      <c r="Z43" s="55">
        <v>0</v>
      </c>
      <c r="AA43" s="55">
        <v>108740.12516668793</v>
      </c>
      <c r="AB43" s="55">
        <v>9119.1593181431399</v>
      </c>
      <c r="AC43" s="55">
        <v>453.29359610877663</v>
      </c>
      <c r="AD43" s="55">
        <v>246411.96563003899</v>
      </c>
      <c r="AE43" s="55">
        <v>150410.237372987</v>
      </c>
      <c r="AF43" s="55">
        <v>146109.41266314898</v>
      </c>
      <c r="AG43" s="55">
        <v>11639.643929503885</v>
      </c>
      <c r="AH43" s="55">
        <v>853.30943617450669</v>
      </c>
      <c r="AI43" s="55">
        <v>163304.25341682651</v>
      </c>
      <c r="AJ43" s="55">
        <v>870.07041990015546</v>
      </c>
      <c r="AK43" s="55">
        <v>2245.5241910148848</v>
      </c>
      <c r="AL43" s="55">
        <v>15081.541972271163</v>
      </c>
      <c r="AM43" s="55">
        <v>11321.305901020092</v>
      </c>
      <c r="AN43" s="55">
        <v>33564.756498488059</v>
      </c>
      <c r="AO43" s="55">
        <v>72199.320180010836</v>
      </c>
      <c r="AP43" s="55">
        <v>978772.99490980164</v>
      </c>
      <c r="AQ43" s="55">
        <v>23601.01707445427</v>
      </c>
      <c r="AR43" s="55">
        <v>922460.28062995407</v>
      </c>
      <c r="AS43" s="55">
        <v>23477184.145221118</v>
      </c>
      <c r="AT43" s="55">
        <v>83952406.786518008</v>
      </c>
      <c r="AU43" s="55">
        <v>96467979.499017939</v>
      </c>
      <c r="AV43" s="55">
        <v>0</v>
      </c>
      <c r="AW43" s="55">
        <v>0</v>
      </c>
      <c r="AX43" s="55">
        <v>427961.95664003264</v>
      </c>
      <c r="AY43" s="55">
        <v>872351.9549366521</v>
      </c>
      <c r="AZ43" s="56">
        <v>207698067.99642453</v>
      </c>
      <c r="BA43" s="55">
        <v>-318981.29732206743</v>
      </c>
      <c r="BC43" s="57"/>
    </row>
    <row r="44" spans="1:55" x14ac:dyDescent="0.2">
      <c r="A44" s="114"/>
      <c r="B44" s="36" t="s">
        <v>310</v>
      </c>
      <c r="C44" s="55">
        <v>36387.162569950262</v>
      </c>
      <c r="D44" s="55">
        <v>242117.05858880188</v>
      </c>
      <c r="E44" s="55">
        <v>71414.794806752121</v>
      </c>
      <c r="F44" s="55">
        <v>250958.09753443475</v>
      </c>
      <c r="G44" s="55">
        <v>65577.865339378142</v>
      </c>
      <c r="H44" s="55">
        <v>631063.07126881659</v>
      </c>
      <c r="I44" s="55">
        <v>262021.9151860163</v>
      </c>
      <c r="J44" s="55">
        <v>296806.27618244733</v>
      </c>
      <c r="K44" s="55">
        <v>200131.95019533427</v>
      </c>
      <c r="L44" s="55">
        <v>298409.0596471756</v>
      </c>
      <c r="M44" s="55">
        <v>109354.63039396005</v>
      </c>
      <c r="N44" s="55">
        <v>1213350.0736796197</v>
      </c>
      <c r="O44" s="55">
        <v>692101.50999313104</v>
      </c>
      <c r="P44" s="55">
        <v>675803.94617471425</v>
      </c>
      <c r="Q44" s="55">
        <v>412744.23629292799</v>
      </c>
      <c r="R44" s="55">
        <v>758638.83829651435</v>
      </c>
      <c r="S44" s="55">
        <v>412014.04422860243</v>
      </c>
      <c r="T44" s="55">
        <v>418534.86587818712</v>
      </c>
      <c r="U44" s="55">
        <v>605322.37207260798</v>
      </c>
      <c r="V44" s="55">
        <v>590276.61132852943</v>
      </c>
      <c r="W44" s="55">
        <v>81422.76096480868</v>
      </c>
      <c r="X44" s="55">
        <v>39262.257885479441</v>
      </c>
      <c r="Y44" s="55">
        <v>28734.137944323556</v>
      </c>
      <c r="Z44" s="55">
        <v>12465.772986904874</v>
      </c>
      <c r="AA44" s="55">
        <v>789350.52544783347</v>
      </c>
      <c r="AB44" s="55">
        <v>43333.408016872578</v>
      </c>
      <c r="AC44" s="55">
        <v>64703.342665652133</v>
      </c>
      <c r="AD44" s="55">
        <v>1596922.4821814299</v>
      </c>
      <c r="AE44" s="55">
        <v>665728.80211906636</v>
      </c>
      <c r="AF44" s="55">
        <v>1163000.32461592</v>
      </c>
      <c r="AG44" s="55">
        <v>517685.8892043425</v>
      </c>
      <c r="AH44" s="55">
        <v>877111.02179981815</v>
      </c>
      <c r="AI44" s="55">
        <v>6494261.7981261071</v>
      </c>
      <c r="AJ44" s="55">
        <v>818950.45851027104</v>
      </c>
      <c r="AK44" s="55">
        <v>585308.64071983646</v>
      </c>
      <c r="AL44" s="55">
        <v>610564.42695797246</v>
      </c>
      <c r="AM44" s="55">
        <v>217054.88839474681</v>
      </c>
      <c r="AN44" s="55">
        <v>525433.12531500508</v>
      </c>
      <c r="AO44" s="55">
        <v>879902.31010258268</v>
      </c>
      <c r="AP44" s="55">
        <v>385358.31518675952</v>
      </c>
      <c r="AQ44" s="55">
        <v>2779413.3237392535</v>
      </c>
      <c r="AR44" s="55">
        <v>3781670.2260204167</v>
      </c>
      <c r="AS44" s="55">
        <v>3652547.1894708592</v>
      </c>
      <c r="AT44" s="55">
        <v>24362383.611193102</v>
      </c>
      <c r="AU44" s="55">
        <v>17818652.188699991</v>
      </c>
      <c r="AV44" s="55">
        <v>0</v>
      </c>
      <c r="AW44" s="55">
        <v>0</v>
      </c>
      <c r="AX44" s="55">
        <v>5494354.3426220492</v>
      </c>
      <c r="AY44" s="55">
        <v>12415233.005056202</v>
      </c>
      <c r="AZ44" s="56">
        <v>70036568.245956242</v>
      </c>
      <c r="BA44" s="55">
        <v>-76802.699536855915</v>
      </c>
      <c r="BC44" s="57"/>
    </row>
    <row r="45" spans="1:55" x14ac:dyDescent="0.2">
      <c r="A45" s="114"/>
      <c r="B45" s="36" t="s">
        <v>311</v>
      </c>
      <c r="C45" s="55">
        <v>348594.76186398929</v>
      </c>
      <c r="D45" s="55">
        <v>58835.48988190417</v>
      </c>
      <c r="E45" s="55">
        <v>52943.148825080054</v>
      </c>
      <c r="F45" s="55">
        <v>80650.666977557587</v>
      </c>
      <c r="G45" s="55">
        <v>25777.435255618573</v>
      </c>
      <c r="H45" s="55">
        <v>241812.47986590647</v>
      </c>
      <c r="I45" s="55">
        <v>63978.114425968175</v>
      </c>
      <c r="J45" s="55">
        <v>72655.9520071429</v>
      </c>
      <c r="K45" s="55">
        <v>73956.814234213714</v>
      </c>
      <c r="L45" s="55">
        <v>89827.207679171959</v>
      </c>
      <c r="M45" s="55">
        <v>32930.19958810028</v>
      </c>
      <c r="N45" s="55">
        <v>403484.60135847074</v>
      </c>
      <c r="O45" s="55">
        <v>171783.19752978289</v>
      </c>
      <c r="P45" s="55">
        <v>355982.67433649732</v>
      </c>
      <c r="Q45" s="55">
        <v>138853.27789998372</v>
      </c>
      <c r="R45" s="55">
        <v>210586.1121675414</v>
      </c>
      <c r="S45" s="55">
        <v>149406.33329620195</v>
      </c>
      <c r="T45" s="55">
        <v>780955.2927105414</v>
      </c>
      <c r="U45" s="55">
        <v>224507.81447876178</v>
      </c>
      <c r="V45" s="55">
        <v>550460.79657124239</v>
      </c>
      <c r="W45" s="55">
        <v>30376.968904013225</v>
      </c>
      <c r="X45" s="55">
        <v>16261.343741514647</v>
      </c>
      <c r="Y45" s="55">
        <v>4195.9455114167977</v>
      </c>
      <c r="Z45" s="55">
        <v>29344.808962857573</v>
      </c>
      <c r="AA45" s="55">
        <v>98565.128373281899</v>
      </c>
      <c r="AB45" s="55">
        <v>6553.8059911777291</v>
      </c>
      <c r="AC45" s="55">
        <v>7207.7689600844888</v>
      </c>
      <c r="AD45" s="55">
        <v>453582.41131930018</v>
      </c>
      <c r="AE45" s="55">
        <v>305877.08262325043</v>
      </c>
      <c r="AF45" s="55">
        <v>305135.74729018711</v>
      </c>
      <c r="AG45" s="55">
        <v>52114.827649861822</v>
      </c>
      <c r="AH45" s="55">
        <v>444457.09713868826</v>
      </c>
      <c r="AI45" s="55">
        <v>582655.44618535193</v>
      </c>
      <c r="AJ45" s="55">
        <v>557514.89553921111</v>
      </c>
      <c r="AK45" s="55">
        <v>2539494.6154205804</v>
      </c>
      <c r="AL45" s="55">
        <v>210651.26542002917</v>
      </c>
      <c r="AM45" s="55">
        <v>85907.330506617072</v>
      </c>
      <c r="AN45" s="55">
        <v>220231.94619106827</v>
      </c>
      <c r="AO45" s="55">
        <v>283053.78315504827</v>
      </c>
      <c r="AP45" s="55">
        <v>118287.93622577895</v>
      </c>
      <c r="AQ45" s="55">
        <v>70898.425650859746</v>
      </c>
      <c r="AR45" s="55">
        <v>1830090.9824103776</v>
      </c>
      <c r="AS45" s="55">
        <v>369897.08556025999</v>
      </c>
      <c r="AT45" s="55">
        <v>2804592.2396817198</v>
      </c>
      <c r="AU45" s="55">
        <v>320684414.61588639</v>
      </c>
      <c r="AV45" s="55">
        <v>0</v>
      </c>
      <c r="AW45" s="55">
        <v>0</v>
      </c>
      <c r="AX45" s="55">
        <v>624964.90256249998</v>
      </c>
      <c r="AY45" s="55">
        <v>656617.01102500001</v>
      </c>
      <c r="AZ45" s="56">
        <v>336382794.10981303</v>
      </c>
      <c r="BA45" s="55">
        <v>175100.34302294161</v>
      </c>
      <c r="BC45" s="57"/>
    </row>
    <row r="46" spans="1:55" ht="15" customHeight="1" x14ac:dyDescent="0.2">
      <c r="A46" s="115" t="s">
        <v>184</v>
      </c>
      <c r="B46" s="61" t="s">
        <v>312</v>
      </c>
      <c r="C46" s="55">
        <v>529963185.76456451</v>
      </c>
      <c r="D46" s="55">
        <v>56420752.789043076</v>
      </c>
      <c r="E46" s="55">
        <v>15120003.601957381</v>
      </c>
      <c r="F46" s="55">
        <v>20698797.596903596</v>
      </c>
      <c r="G46" s="55">
        <v>12145297.259269826</v>
      </c>
      <c r="H46" s="55">
        <v>64181322.640561052</v>
      </c>
      <c r="I46" s="55">
        <v>33083686.375922393</v>
      </c>
      <c r="J46" s="55">
        <v>34788093.886050202</v>
      </c>
      <c r="K46" s="55">
        <v>18494462.687644128</v>
      </c>
      <c r="L46" s="55">
        <v>33126909.637394384</v>
      </c>
      <c r="M46" s="55">
        <v>14848035.385820396</v>
      </c>
      <c r="N46" s="55">
        <v>79805544.884934574</v>
      </c>
      <c r="O46" s="55">
        <v>46780569.536270507</v>
      </c>
      <c r="P46" s="55">
        <v>61900757.022341706</v>
      </c>
      <c r="Q46" s="55">
        <v>28181575.067571681</v>
      </c>
      <c r="R46" s="55">
        <v>41372488.63228938</v>
      </c>
      <c r="S46" s="55">
        <v>31859766.710452646</v>
      </c>
      <c r="T46" s="55">
        <v>57743716.069924608</v>
      </c>
      <c r="U46" s="55">
        <v>33670691.948352873</v>
      </c>
      <c r="V46" s="55">
        <v>58931504.359757364</v>
      </c>
      <c r="W46" s="55">
        <v>5635507.6654163692</v>
      </c>
      <c r="X46" s="55">
        <v>2623545.8928466383</v>
      </c>
      <c r="Y46" s="55">
        <v>1537190.0206048437</v>
      </c>
      <c r="Z46" s="55">
        <v>1320201.9473837889</v>
      </c>
      <c r="AA46" s="55">
        <v>36028790.66012235</v>
      </c>
      <c r="AB46" s="55">
        <v>1928212.9996277194</v>
      </c>
      <c r="AC46" s="55">
        <v>3889431.3402621653</v>
      </c>
      <c r="AD46" s="55">
        <v>224617184.65396798</v>
      </c>
      <c r="AE46" s="55">
        <v>147983608.96863362</v>
      </c>
      <c r="AF46" s="55">
        <v>110306924.31380174</v>
      </c>
      <c r="AG46" s="55">
        <v>63809449.60858357</v>
      </c>
      <c r="AH46" s="55">
        <v>36683239.775786608</v>
      </c>
      <c r="AI46" s="55">
        <v>110239772.09377611</v>
      </c>
      <c r="AJ46" s="55">
        <v>38781541.498362824</v>
      </c>
      <c r="AK46" s="55">
        <v>55269388.866950527</v>
      </c>
      <c r="AL46" s="55">
        <v>49609638.365168296</v>
      </c>
      <c r="AM46" s="55">
        <v>15012516.173861315</v>
      </c>
      <c r="AN46" s="55">
        <v>55073873.60076116</v>
      </c>
      <c r="AO46" s="55">
        <v>138712606.21995437</v>
      </c>
      <c r="AP46" s="55">
        <v>75015632.837082177</v>
      </c>
      <c r="AQ46" s="55">
        <v>19205154.662173286</v>
      </c>
      <c r="AR46" s="55">
        <v>174940365.17378622</v>
      </c>
      <c r="AS46" s="63"/>
      <c r="AT46" s="63"/>
      <c r="AU46" s="63"/>
      <c r="AV46" s="63"/>
      <c r="AW46" s="63"/>
      <c r="AX46" s="63"/>
      <c r="AY46" s="63"/>
      <c r="AZ46" s="63"/>
      <c r="BA46" s="64"/>
    </row>
    <row r="47" spans="1:55" x14ac:dyDescent="0.2">
      <c r="A47" s="116"/>
      <c r="B47" s="61" t="s">
        <v>313</v>
      </c>
      <c r="C47" s="55">
        <v>-28956568.768270563</v>
      </c>
      <c r="D47" s="55">
        <v>23043286.501099937</v>
      </c>
      <c r="E47" s="55">
        <v>22578743.22143954</v>
      </c>
      <c r="F47" s="55">
        <v>8834513.665401252</v>
      </c>
      <c r="G47" s="55">
        <v>7263773.4610811844</v>
      </c>
      <c r="H47" s="55">
        <v>62368022.993534587</v>
      </c>
      <c r="I47" s="55">
        <v>9698474.0206810664</v>
      </c>
      <c r="J47" s="55">
        <v>8045693.3720364533</v>
      </c>
      <c r="K47" s="55">
        <v>8160547.0031272974</v>
      </c>
      <c r="L47" s="55">
        <v>11351149.182616573</v>
      </c>
      <c r="M47" s="55">
        <v>40820503.814639375</v>
      </c>
      <c r="N47" s="55">
        <v>38694422.138639778</v>
      </c>
      <c r="O47" s="55">
        <v>25059412.14336846</v>
      </c>
      <c r="P47" s="55">
        <v>31840069.41508048</v>
      </c>
      <c r="Q47" s="55">
        <v>10592398.733186776</v>
      </c>
      <c r="R47" s="55">
        <v>15942090.653299287</v>
      </c>
      <c r="S47" s="55">
        <v>10149033.221797751</v>
      </c>
      <c r="T47" s="55">
        <v>22747556.406372674</v>
      </c>
      <c r="U47" s="55">
        <v>12207795.952867895</v>
      </c>
      <c r="V47" s="55">
        <v>11595144.621228596</v>
      </c>
      <c r="W47" s="55">
        <v>1502768.1795248948</v>
      </c>
      <c r="X47" s="55">
        <v>662076.81630723865</v>
      </c>
      <c r="Y47" s="55">
        <v>578589.09417915938</v>
      </c>
      <c r="Z47" s="55">
        <v>310833.50333069317</v>
      </c>
      <c r="AA47" s="55">
        <v>20498972.720272996</v>
      </c>
      <c r="AB47" s="55">
        <v>700472.78009866714</v>
      </c>
      <c r="AC47" s="55">
        <v>874823.63121131877</v>
      </c>
      <c r="AD47" s="55">
        <v>51214681.168721713</v>
      </c>
      <c r="AE47" s="55">
        <v>163077077.36542991</v>
      </c>
      <c r="AF47" s="55">
        <v>7405970.9401168516</v>
      </c>
      <c r="AG47" s="55">
        <v>8587777.0764983576</v>
      </c>
      <c r="AH47" s="55">
        <v>5075642.013293311</v>
      </c>
      <c r="AI47" s="55">
        <v>39314016.106154189</v>
      </c>
      <c r="AJ47" s="55">
        <v>54865334.967944629</v>
      </c>
      <c r="AK47" s="55">
        <v>11294285.390287146</v>
      </c>
      <c r="AL47" s="55">
        <v>6125885.6068448545</v>
      </c>
      <c r="AM47" s="55">
        <v>330078.21140250115</v>
      </c>
      <c r="AN47" s="55">
        <v>6974823.6764251264</v>
      </c>
      <c r="AO47" s="55">
        <v>915011.85633201909</v>
      </c>
      <c r="AP47" s="55">
        <v>919963.74458067259</v>
      </c>
      <c r="AQ47" s="55">
        <v>2795717.0050568003</v>
      </c>
      <c r="AR47" s="55">
        <v>1388.9355021699448</v>
      </c>
      <c r="AS47" s="64"/>
      <c r="AT47" s="64"/>
      <c r="AU47" s="64"/>
      <c r="AV47" s="64"/>
      <c r="AW47" s="64"/>
      <c r="AX47" s="64"/>
      <c r="AY47" s="64"/>
      <c r="AZ47" s="64"/>
      <c r="BA47" s="64"/>
    </row>
    <row r="48" spans="1:55" x14ac:dyDescent="0.2">
      <c r="A48" s="116"/>
      <c r="B48" s="61" t="s">
        <v>314</v>
      </c>
      <c r="C48" s="55">
        <v>22581542.184512917</v>
      </c>
      <c r="D48" s="55">
        <v>9607792.0577126946</v>
      </c>
      <c r="E48" s="55">
        <v>9342956.3032324817</v>
      </c>
      <c r="F48" s="55">
        <v>5527443.8154018614</v>
      </c>
      <c r="G48" s="55">
        <v>2962395.9653362599</v>
      </c>
      <c r="H48" s="55">
        <v>21676418.010741808</v>
      </c>
      <c r="I48" s="55">
        <v>8312279.0972597096</v>
      </c>
      <c r="J48" s="55">
        <v>5223375.1527427295</v>
      </c>
      <c r="K48" s="55">
        <v>5462175.3589629624</v>
      </c>
      <c r="L48" s="55">
        <v>10523244.120546211</v>
      </c>
      <c r="M48" s="55">
        <v>8796454.7755927667</v>
      </c>
      <c r="N48" s="55">
        <v>34999849.822147354</v>
      </c>
      <c r="O48" s="55">
        <v>19280142.748412501</v>
      </c>
      <c r="P48" s="55">
        <v>38967892.912469476</v>
      </c>
      <c r="Q48" s="55">
        <v>8396778.6931170989</v>
      </c>
      <c r="R48" s="55">
        <v>10894048.981180459</v>
      </c>
      <c r="S48" s="55">
        <v>7856449.2001491515</v>
      </c>
      <c r="T48" s="55">
        <v>14856520.206546869</v>
      </c>
      <c r="U48" s="55">
        <v>8801635.2719883714</v>
      </c>
      <c r="V48" s="55">
        <v>16375302.715636194</v>
      </c>
      <c r="W48" s="55">
        <v>1087505.8975209168</v>
      </c>
      <c r="X48" s="55">
        <v>520160.86995224585</v>
      </c>
      <c r="Y48" s="55">
        <v>406872.93004505074</v>
      </c>
      <c r="Z48" s="55">
        <v>197259.55868475264</v>
      </c>
      <c r="AA48" s="55">
        <v>43854160.744214132</v>
      </c>
      <c r="AB48" s="55">
        <v>1576237.4236202184</v>
      </c>
      <c r="AC48" s="55">
        <v>2718854.8236239282</v>
      </c>
      <c r="AD48" s="55">
        <v>16459284.575153034</v>
      </c>
      <c r="AE48" s="55">
        <v>27962793.168045927</v>
      </c>
      <c r="AF48" s="55">
        <v>50200596.655279897</v>
      </c>
      <c r="AG48" s="55">
        <v>10644735.920624953</v>
      </c>
      <c r="AH48" s="55">
        <v>29836271.997289129</v>
      </c>
      <c r="AI48" s="55">
        <v>9100455.9651464317</v>
      </c>
      <c r="AJ48" s="55">
        <v>156358484.10033709</v>
      </c>
      <c r="AK48" s="55">
        <v>24264153.461459119</v>
      </c>
      <c r="AL48" s="55">
        <v>7529147.4088206962</v>
      </c>
      <c r="AM48" s="55">
        <v>4850740.4921437595</v>
      </c>
      <c r="AN48" s="55">
        <v>4196184.4249259317</v>
      </c>
      <c r="AO48" s="55">
        <v>17251651.731808759</v>
      </c>
      <c r="AP48" s="55">
        <v>8816711.6654705182</v>
      </c>
      <c r="AQ48" s="55">
        <v>5698892.5297508445</v>
      </c>
      <c r="AR48" s="55">
        <v>22843971.625461247</v>
      </c>
      <c r="AS48" s="64"/>
      <c r="AT48" s="63"/>
      <c r="AU48" s="64"/>
      <c r="AV48" s="64"/>
      <c r="AW48" s="64"/>
      <c r="AX48" s="64"/>
      <c r="AY48" s="64"/>
      <c r="AZ48" s="64"/>
      <c r="BA48" s="64"/>
    </row>
    <row r="49" spans="1:53" x14ac:dyDescent="0.2">
      <c r="A49" s="116"/>
      <c r="B49" s="61" t="s">
        <v>315</v>
      </c>
      <c r="C49" s="55">
        <v>0</v>
      </c>
      <c r="D49" s="55">
        <v>21879658.251430508</v>
      </c>
      <c r="E49" s="55">
        <v>27882165.260290917</v>
      </c>
      <c r="F49" s="55">
        <v>13578186.847083632</v>
      </c>
      <c r="G49" s="55">
        <v>5647597.0681180749</v>
      </c>
      <c r="H49" s="55">
        <v>58769077.756913818</v>
      </c>
      <c r="I49" s="55">
        <v>18225005.825771332</v>
      </c>
      <c r="J49" s="55">
        <v>15415995.109495491</v>
      </c>
      <c r="K49" s="55">
        <v>10440151.002078313</v>
      </c>
      <c r="L49" s="55">
        <v>14832916.274888081</v>
      </c>
      <c r="M49" s="55">
        <v>9950050.5152821168</v>
      </c>
      <c r="N49" s="55">
        <v>78512697.496780485</v>
      </c>
      <c r="O49" s="55">
        <v>26617005.424842976</v>
      </c>
      <c r="P49" s="55">
        <v>65766936.934923597</v>
      </c>
      <c r="Q49" s="55">
        <v>16717120.220925454</v>
      </c>
      <c r="R49" s="55">
        <v>21110406.94072298</v>
      </c>
      <c r="S49" s="55">
        <v>17306652.750413384</v>
      </c>
      <c r="T49" s="55">
        <v>33228025.498047486</v>
      </c>
      <c r="U49" s="55">
        <v>28544393.630430333</v>
      </c>
      <c r="V49" s="55">
        <v>23426520.065800726</v>
      </c>
      <c r="W49" s="55">
        <v>4126057.5861709854</v>
      </c>
      <c r="X49" s="55">
        <v>1404322.7546069319</v>
      </c>
      <c r="Y49" s="55">
        <v>30134219.254036784</v>
      </c>
      <c r="Z49" s="55">
        <v>136064.18524979646</v>
      </c>
      <c r="AA49" s="55">
        <v>25160731.029518403</v>
      </c>
      <c r="AB49" s="55">
        <v>2561373.6403439948</v>
      </c>
      <c r="AC49" s="55">
        <v>331220.09756743524</v>
      </c>
      <c r="AD49" s="55">
        <v>75756625.387722164</v>
      </c>
      <c r="AE49" s="55">
        <v>159286617.13999772</v>
      </c>
      <c r="AF49" s="55">
        <v>61433568.352412477</v>
      </c>
      <c r="AG49" s="55">
        <v>12327262.663002498</v>
      </c>
      <c r="AH49" s="55">
        <v>46399993.267632231</v>
      </c>
      <c r="AI49" s="55">
        <v>193223255.52190024</v>
      </c>
      <c r="AJ49" s="55">
        <v>62477519.805453159</v>
      </c>
      <c r="AK49" s="55">
        <v>21327095.527370408</v>
      </c>
      <c r="AL49" s="55">
        <v>28499327.805617116</v>
      </c>
      <c r="AM49" s="55">
        <v>5358037.8477701992</v>
      </c>
      <c r="AN49" s="55">
        <v>15323467.29310644</v>
      </c>
      <c r="AO49" s="55">
        <v>4841250.0975758638</v>
      </c>
      <c r="AP49" s="55">
        <v>4993020.0512936953</v>
      </c>
      <c r="AQ49" s="55">
        <v>7595915.8753222618</v>
      </c>
      <c r="AR49" s="55">
        <v>3231184.3331851927</v>
      </c>
      <c r="AS49" s="64"/>
      <c r="AT49" s="64"/>
      <c r="AU49" s="64"/>
      <c r="AV49" s="64"/>
      <c r="AW49" s="64"/>
      <c r="AX49" s="64"/>
      <c r="AY49" s="64"/>
      <c r="AZ49" s="64"/>
      <c r="BA49" s="64"/>
    </row>
    <row r="50" spans="1:53" x14ac:dyDescent="0.2">
      <c r="A50" s="117"/>
      <c r="B50" s="61" t="s">
        <v>194</v>
      </c>
      <c r="C50" s="56">
        <v>523588159.18080688</v>
      </c>
      <c r="D50" s="56">
        <v>110951489.59928621</v>
      </c>
      <c r="E50" s="56">
        <v>74923868.386920318</v>
      </c>
      <c r="F50" s="56">
        <v>48638941.924790338</v>
      </c>
      <c r="G50" s="56">
        <v>28019063.753805347</v>
      </c>
      <c r="H50" s="56">
        <v>206994841.40175128</v>
      </c>
      <c r="I50" s="56">
        <v>69319445.319634497</v>
      </c>
      <c r="J50" s="56">
        <v>63473157.520324878</v>
      </c>
      <c r="K50" s="56">
        <v>42557336.051812701</v>
      </c>
      <c r="L50" s="56">
        <v>69834219.21544525</v>
      </c>
      <c r="M50" s="56">
        <v>74415044.491334662</v>
      </c>
      <c r="N50" s="56">
        <v>232012514.34250218</v>
      </c>
      <c r="O50" s="56">
        <v>117737129.85289443</v>
      </c>
      <c r="P50" s="56">
        <v>198475656.28481525</v>
      </c>
      <c r="Q50" s="56">
        <v>63887872.714801013</v>
      </c>
      <c r="R50" s="56">
        <v>89319035.207492113</v>
      </c>
      <c r="S50" s="56">
        <v>67171901.882812932</v>
      </c>
      <c r="T50" s="56">
        <v>128575818.18089163</v>
      </c>
      <c r="U50" s="56">
        <v>83224516.803639472</v>
      </c>
      <c r="V50" s="56">
        <v>110328471.76242287</v>
      </c>
      <c r="W50" s="56">
        <v>12351839.328633167</v>
      </c>
      <c r="X50" s="56">
        <v>5210106.3337130547</v>
      </c>
      <c r="Y50" s="56">
        <v>32656871.29886584</v>
      </c>
      <c r="Z50" s="56">
        <v>1964359.1946490309</v>
      </c>
      <c r="AA50" s="56">
        <v>125542655.15412787</v>
      </c>
      <c r="AB50" s="56">
        <v>6766296.8436905993</v>
      </c>
      <c r="AC50" s="56">
        <v>7814329.8926648479</v>
      </c>
      <c r="AD50" s="56">
        <v>368047775.7855649</v>
      </c>
      <c r="AE50" s="56">
        <v>498310096.64210719</v>
      </c>
      <c r="AF50" s="56">
        <v>229347060.26161095</v>
      </c>
      <c r="AG50" s="56">
        <v>95369225.268709376</v>
      </c>
      <c r="AH50" s="56">
        <v>117995147.05400127</v>
      </c>
      <c r="AI50" s="56">
        <v>351877499.68697691</v>
      </c>
      <c r="AJ50" s="56">
        <v>312482880.37209773</v>
      </c>
      <c r="AK50" s="56">
        <v>112154923.2460672</v>
      </c>
      <c r="AL50" s="56">
        <v>91763999.186450973</v>
      </c>
      <c r="AM50" s="56">
        <v>25551372.725177772</v>
      </c>
      <c r="AN50" s="56">
        <v>81568348.995218664</v>
      </c>
      <c r="AO50" s="56">
        <v>161720519.90567103</v>
      </c>
      <c r="AP50" s="56">
        <v>89745328.29842706</v>
      </c>
      <c r="AQ50" s="56">
        <v>35295680.072303191</v>
      </c>
      <c r="AR50" s="56">
        <v>201016910.06793484</v>
      </c>
      <c r="AS50" s="64"/>
      <c r="AT50" s="64"/>
      <c r="AU50" s="64"/>
      <c r="AV50" s="57"/>
      <c r="AW50" s="57"/>
      <c r="AX50" s="64"/>
      <c r="AY50" s="64"/>
      <c r="AZ50" s="64"/>
      <c r="BA50" s="64"/>
    </row>
    <row r="51" spans="1:53" x14ac:dyDescent="0.2">
      <c r="A51" s="66" t="s">
        <v>195</v>
      </c>
      <c r="B51" s="67" t="s">
        <v>422</v>
      </c>
      <c r="C51" s="56">
        <v>894213473.19152701</v>
      </c>
      <c r="D51" s="56">
        <v>225082366.20014489</v>
      </c>
      <c r="E51" s="56">
        <v>122639211.91300842</v>
      </c>
      <c r="F51" s="56">
        <v>124815554.74433367</v>
      </c>
      <c r="G51" s="56">
        <v>63443836.143548787</v>
      </c>
      <c r="H51" s="56">
        <v>879595838.04438627</v>
      </c>
      <c r="I51" s="56">
        <v>365804812.20245397</v>
      </c>
      <c r="J51" s="56">
        <v>297015971.56802028</v>
      </c>
      <c r="K51" s="56">
        <v>187488755.09041238</v>
      </c>
      <c r="L51" s="56">
        <v>293529369.66489643</v>
      </c>
      <c r="M51" s="56">
        <v>400131722.54845536</v>
      </c>
      <c r="N51" s="56">
        <v>1210245787.8755066</v>
      </c>
      <c r="O51" s="56">
        <v>466046232.05735624</v>
      </c>
      <c r="P51" s="56">
        <v>1101133073.9967933</v>
      </c>
      <c r="Q51" s="56">
        <v>322264920.82231975</v>
      </c>
      <c r="R51" s="56">
        <v>422163048.53886783</v>
      </c>
      <c r="S51" s="56">
        <v>311926366.79105228</v>
      </c>
      <c r="T51" s="56">
        <v>646565009.92085087</v>
      </c>
      <c r="U51" s="56">
        <v>500046676.11999822</v>
      </c>
      <c r="V51" s="56">
        <v>648011833.33361304</v>
      </c>
      <c r="W51" s="56">
        <v>54723552.775503367</v>
      </c>
      <c r="X51" s="56">
        <v>25130652.328436177</v>
      </c>
      <c r="Y51" s="56">
        <v>42225883.456364095</v>
      </c>
      <c r="Z51" s="56">
        <v>9430062.6970661785</v>
      </c>
      <c r="AA51" s="56">
        <v>486933590.64727044</v>
      </c>
      <c r="AB51" s="56">
        <v>31228469.782568976</v>
      </c>
      <c r="AC51" s="56">
        <v>17010861.734165065</v>
      </c>
      <c r="AD51" s="56">
        <v>1386125871.7476614</v>
      </c>
      <c r="AE51" s="56">
        <v>721553392.03252411</v>
      </c>
      <c r="AF51" s="56">
        <v>619666563.11026168</v>
      </c>
      <c r="AG51" s="56">
        <v>233344905.17001033</v>
      </c>
      <c r="AH51" s="56">
        <v>250850952.16291547</v>
      </c>
      <c r="AI51" s="56">
        <v>590140254.28930676</v>
      </c>
      <c r="AJ51" s="56">
        <v>419085368.01998818</v>
      </c>
      <c r="AK51" s="56">
        <v>344051922.59811604</v>
      </c>
      <c r="AL51" s="56">
        <v>249336128.2246151</v>
      </c>
      <c r="AM51" s="56">
        <v>61624086.120204464</v>
      </c>
      <c r="AN51" s="56">
        <v>157224488.41070569</v>
      </c>
      <c r="AO51" s="56">
        <v>220302537.98323131</v>
      </c>
      <c r="AP51" s="56">
        <v>207698067.99642453</v>
      </c>
      <c r="AQ51" s="56">
        <v>70036568.245956242</v>
      </c>
      <c r="AR51" s="56">
        <v>336382794.10981303</v>
      </c>
      <c r="AS51" s="64"/>
      <c r="AT51" s="64"/>
      <c r="AU51" s="64"/>
      <c r="AV51" s="64"/>
      <c r="AW51" s="64"/>
      <c r="AX51" s="57"/>
      <c r="AY51" s="64"/>
      <c r="AZ51" s="64"/>
      <c r="BA51" s="64"/>
    </row>
    <row r="53" spans="1:53" x14ac:dyDescent="0.2">
      <c r="B53" s="44" t="s">
        <v>317</v>
      </c>
    </row>
    <row r="54" spans="1:53" x14ac:dyDescent="0.2">
      <c r="B54" s="44" t="s">
        <v>318</v>
      </c>
      <c r="C54" s="36" t="s">
        <v>201</v>
      </c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</row>
    <row r="55" spans="1:53" x14ac:dyDescent="0.2">
      <c r="B55" s="44" t="s">
        <v>319</v>
      </c>
      <c r="C55" s="36" t="s">
        <v>312</v>
      </c>
    </row>
    <row r="56" spans="1:53" x14ac:dyDescent="0.2">
      <c r="B56" s="44" t="s">
        <v>321</v>
      </c>
      <c r="C56" s="36" t="s">
        <v>313</v>
      </c>
    </row>
    <row r="57" spans="1:53" x14ac:dyDescent="0.2">
      <c r="B57" s="44" t="s">
        <v>322</v>
      </c>
      <c r="C57" s="36" t="s">
        <v>314</v>
      </c>
    </row>
    <row r="58" spans="1:53" x14ac:dyDescent="0.2">
      <c r="B58" s="44" t="s">
        <v>324</v>
      </c>
      <c r="C58" s="36" t="s">
        <v>315</v>
      </c>
    </row>
    <row r="59" spans="1:53" x14ac:dyDescent="0.2">
      <c r="B59" s="47" t="s">
        <v>423</v>
      </c>
      <c r="C59" s="36" t="s">
        <v>194</v>
      </c>
    </row>
    <row r="60" spans="1:53" x14ac:dyDescent="0.2">
      <c r="C60" s="36" t="s">
        <v>422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B1" sqref="B1:C42"/>
    </sheetView>
  </sheetViews>
  <sheetFormatPr baseColWidth="10" defaultRowHeight="15" x14ac:dyDescent="0.2"/>
  <sheetData>
    <row r="1" spans="1:3" x14ac:dyDescent="0.2">
      <c r="A1" s="36" t="s">
        <v>273</v>
      </c>
      <c r="B1" t="s">
        <v>425</v>
      </c>
      <c r="C1" t="str">
        <f>A1</f>
        <v>AgFFF</v>
      </c>
    </row>
    <row r="2" spans="1:3" x14ac:dyDescent="0.2">
      <c r="A2" s="36" t="s">
        <v>197</v>
      </c>
      <c r="B2" t="s">
        <v>425</v>
      </c>
      <c r="C2" t="str">
        <f t="shared" ref="C2:C42" si="0">A2</f>
        <v>Coal</v>
      </c>
    </row>
    <row r="3" spans="1:3" x14ac:dyDescent="0.2">
      <c r="A3" s="36" t="s">
        <v>274</v>
      </c>
      <c r="B3" t="s">
        <v>425</v>
      </c>
      <c r="C3" t="str">
        <f t="shared" si="0"/>
        <v>OilGas</v>
      </c>
    </row>
    <row r="4" spans="1:3" x14ac:dyDescent="0.2">
      <c r="A4" s="36" t="s">
        <v>275</v>
      </c>
      <c r="B4" t="s">
        <v>425</v>
      </c>
      <c r="C4" t="str">
        <f t="shared" si="0"/>
        <v>MetMin</v>
      </c>
    </row>
    <row r="5" spans="1:3" x14ac:dyDescent="0.2">
      <c r="A5" s="36" t="s">
        <v>276</v>
      </c>
      <c r="B5" t="s">
        <v>425</v>
      </c>
      <c r="C5" t="str">
        <f t="shared" si="0"/>
        <v>NMetMin</v>
      </c>
    </row>
    <row r="6" spans="1:3" x14ac:dyDescent="0.2">
      <c r="A6" s="36" t="s">
        <v>280</v>
      </c>
      <c r="B6" t="s">
        <v>425</v>
      </c>
      <c r="C6" t="str">
        <f t="shared" si="0"/>
        <v>FoodPr</v>
      </c>
    </row>
    <row r="7" spans="1:3" x14ac:dyDescent="0.2">
      <c r="A7" s="36" t="s">
        <v>277</v>
      </c>
      <c r="B7" t="s">
        <v>425</v>
      </c>
      <c r="C7" t="str">
        <f t="shared" si="0"/>
        <v>Textile</v>
      </c>
    </row>
    <row r="8" spans="1:3" x14ac:dyDescent="0.2">
      <c r="A8" s="36" t="s">
        <v>278</v>
      </c>
      <c r="B8" t="s">
        <v>425</v>
      </c>
      <c r="C8" t="str">
        <f t="shared" si="0"/>
        <v>Apparel</v>
      </c>
    </row>
    <row r="9" spans="1:3" x14ac:dyDescent="0.2">
      <c r="A9" s="36" t="s">
        <v>279</v>
      </c>
      <c r="B9" t="s">
        <v>425</v>
      </c>
      <c r="C9" t="str">
        <f t="shared" si="0"/>
        <v>WoodPr</v>
      </c>
    </row>
    <row r="10" spans="1:3" x14ac:dyDescent="0.2">
      <c r="A10" s="36" t="s">
        <v>281</v>
      </c>
      <c r="B10" t="s">
        <v>425</v>
      </c>
      <c r="C10" t="str">
        <f t="shared" si="0"/>
        <v>PaperPr</v>
      </c>
    </row>
    <row r="11" spans="1:3" x14ac:dyDescent="0.2">
      <c r="A11" s="36" t="s">
        <v>282</v>
      </c>
      <c r="B11" t="s">
        <v>425</v>
      </c>
      <c r="C11" t="str">
        <f t="shared" si="0"/>
        <v>RefPet</v>
      </c>
    </row>
    <row r="12" spans="1:3" x14ac:dyDescent="0.2">
      <c r="A12" s="36" t="s">
        <v>283</v>
      </c>
      <c r="B12" t="s">
        <v>425</v>
      </c>
      <c r="C12" t="str">
        <f t="shared" si="0"/>
        <v>Chemical</v>
      </c>
    </row>
    <row r="13" spans="1:3" x14ac:dyDescent="0.2">
      <c r="A13" s="36" t="s">
        <v>284</v>
      </c>
      <c r="B13" t="s">
        <v>425</v>
      </c>
      <c r="C13" t="str">
        <f t="shared" si="0"/>
        <v>NMetPr</v>
      </c>
    </row>
    <row r="14" spans="1:3" x14ac:dyDescent="0.2">
      <c r="A14" s="36" t="s">
        <v>285</v>
      </c>
      <c r="B14" t="s">
        <v>425</v>
      </c>
      <c r="C14" t="str">
        <f t="shared" si="0"/>
        <v>Metals</v>
      </c>
    </row>
    <row r="15" spans="1:3" x14ac:dyDescent="0.2">
      <c r="A15" s="36" t="s">
        <v>286</v>
      </c>
      <c r="B15" t="s">
        <v>425</v>
      </c>
      <c r="C15" t="str">
        <f t="shared" si="0"/>
        <v>MetalPr</v>
      </c>
    </row>
    <row r="16" spans="1:3" x14ac:dyDescent="0.2">
      <c r="A16" s="36" t="s">
        <v>287</v>
      </c>
      <c r="B16" t="s">
        <v>425</v>
      </c>
      <c r="C16" t="str">
        <f t="shared" si="0"/>
        <v>GenEqp</v>
      </c>
    </row>
    <row r="17" spans="1:3" x14ac:dyDescent="0.2">
      <c r="A17" s="36" t="s">
        <v>288</v>
      </c>
      <c r="B17" t="s">
        <v>425</v>
      </c>
      <c r="C17" t="str">
        <f t="shared" si="0"/>
        <v>SpecEqp</v>
      </c>
    </row>
    <row r="18" spans="1:3" x14ac:dyDescent="0.2">
      <c r="A18" s="36" t="s">
        <v>289</v>
      </c>
      <c r="B18" t="s">
        <v>425</v>
      </c>
      <c r="C18" t="str">
        <f t="shared" si="0"/>
        <v>TransEqp</v>
      </c>
    </row>
    <row r="19" spans="1:3" x14ac:dyDescent="0.2">
      <c r="A19" s="36" t="s">
        <v>290</v>
      </c>
      <c r="B19" t="s">
        <v>425</v>
      </c>
      <c r="C19" t="str">
        <f t="shared" si="0"/>
        <v>ElecEqp</v>
      </c>
    </row>
    <row r="20" spans="1:3" x14ac:dyDescent="0.2">
      <c r="A20" s="36" t="s">
        <v>291</v>
      </c>
      <c r="B20" t="s">
        <v>425</v>
      </c>
      <c r="C20" t="str">
        <f t="shared" si="0"/>
        <v>ICTEqp</v>
      </c>
    </row>
    <row r="21" spans="1:3" x14ac:dyDescent="0.2">
      <c r="A21" s="36" t="s">
        <v>292</v>
      </c>
      <c r="B21" t="s">
        <v>425</v>
      </c>
      <c r="C21" t="str">
        <f t="shared" si="0"/>
        <v>PrecInst</v>
      </c>
    </row>
    <row r="22" spans="1:3" x14ac:dyDescent="0.2">
      <c r="A22" s="36" t="s">
        <v>293</v>
      </c>
      <c r="B22" t="s">
        <v>425</v>
      </c>
      <c r="C22" t="str">
        <f t="shared" si="0"/>
        <v>OthMfg</v>
      </c>
    </row>
    <row r="23" spans="1:3" x14ac:dyDescent="0.2">
      <c r="A23" s="36" t="s">
        <v>294</v>
      </c>
      <c r="B23" t="s">
        <v>425</v>
      </c>
      <c r="C23" t="str">
        <f t="shared" si="0"/>
        <v>Waste</v>
      </c>
    </row>
    <row r="24" spans="1:3" x14ac:dyDescent="0.2">
      <c r="A24" s="36" t="s">
        <v>295</v>
      </c>
      <c r="B24" t="s">
        <v>425</v>
      </c>
      <c r="C24" t="str">
        <f t="shared" si="0"/>
        <v>MachRep</v>
      </c>
    </row>
    <row r="25" spans="1:3" x14ac:dyDescent="0.2">
      <c r="A25" s="36" t="s">
        <v>296</v>
      </c>
      <c r="B25" t="s">
        <v>425</v>
      </c>
      <c r="C25" t="str">
        <f t="shared" si="0"/>
        <v>ElecDist</v>
      </c>
    </row>
    <row r="26" spans="1:3" x14ac:dyDescent="0.2">
      <c r="A26" s="36" t="s">
        <v>297</v>
      </c>
      <c r="B26" t="s">
        <v>425</v>
      </c>
      <c r="C26" t="str">
        <f t="shared" si="0"/>
        <v>GasDist</v>
      </c>
    </row>
    <row r="27" spans="1:3" x14ac:dyDescent="0.2">
      <c r="A27" s="36" t="s">
        <v>298</v>
      </c>
      <c r="B27" t="s">
        <v>425</v>
      </c>
      <c r="C27" t="str">
        <f t="shared" si="0"/>
        <v>WatDist</v>
      </c>
    </row>
    <row r="28" spans="1:3" x14ac:dyDescent="0.2">
      <c r="A28" s="36" t="s">
        <v>299</v>
      </c>
      <c r="B28" t="s">
        <v>425</v>
      </c>
      <c r="C28" t="str">
        <f t="shared" si="0"/>
        <v>Constr</v>
      </c>
    </row>
    <row r="29" spans="1:3" x14ac:dyDescent="0.2">
      <c r="A29" s="36" t="s">
        <v>300</v>
      </c>
      <c r="B29" t="s">
        <v>425</v>
      </c>
      <c r="C29" t="str">
        <f t="shared" si="0"/>
        <v>WhRetTr</v>
      </c>
    </row>
    <row r="30" spans="1:3" x14ac:dyDescent="0.2">
      <c r="A30" s="36" t="s">
        <v>301</v>
      </c>
      <c r="B30" t="s">
        <v>425</v>
      </c>
      <c r="C30" t="str">
        <f t="shared" si="0"/>
        <v>TranspSrv</v>
      </c>
    </row>
    <row r="31" spans="1:3" x14ac:dyDescent="0.2">
      <c r="A31" s="36" t="s">
        <v>302</v>
      </c>
      <c r="B31" t="s">
        <v>425</v>
      </c>
      <c r="C31" t="str">
        <f t="shared" si="0"/>
        <v>HotRest</v>
      </c>
    </row>
    <row r="32" spans="1:3" x14ac:dyDescent="0.2">
      <c r="A32" s="36" t="s">
        <v>303</v>
      </c>
      <c r="B32" t="s">
        <v>425</v>
      </c>
      <c r="C32" t="str">
        <f t="shared" si="0"/>
        <v>ICTServ</v>
      </c>
    </row>
    <row r="33" spans="1:3" x14ac:dyDescent="0.2">
      <c r="A33" s="36" t="s">
        <v>214</v>
      </c>
      <c r="B33" t="s">
        <v>425</v>
      </c>
      <c r="C33" t="str">
        <f t="shared" si="0"/>
        <v>Finance</v>
      </c>
    </row>
    <row r="34" spans="1:3" x14ac:dyDescent="0.2">
      <c r="A34" s="36" t="s">
        <v>304</v>
      </c>
      <c r="B34" t="s">
        <v>425</v>
      </c>
      <c r="C34" t="str">
        <f t="shared" si="0"/>
        <v>RealEst</v>
      </c>
    </row>
    <row r="35" spans="1:3" x14ac:dyDescent="0.2">
      <c r="A35" s="36" t="s">
        <v>305</v>
      </c>
      <c r="B35" t="s">
        <v>425</v>
      </c>
      <c r="C35" t="str">
        <f t="shared" si="0"/>
        <v>BusServe</v>
      </c>
    </row>
    <row r="36" spans="1:3" x14ac:dyDescent="0.2">
      <c r="A36" s="36" t="s">
        <v>306</v>
      </c>
      <c r="B36" t="s">
        <v>425</v>
      </c>
      <c r="C36" t="str">
        <f t="shared" si="0"/>
        <v>ResTech</v>
      </c>
    </row>
    <row r="37" spans="1:3" x14ac:dyDescent="0.2">
      <c r="A37" s="36" t="s">
        <v>308</v>
      </c>
      <c r="B37" t="s">
        <v>425</v>
      </c>
      <c r="C37" t="str">
        <f t="shared" si="0"/>
        <v>EnvServ</v>
      </c>
    </row>
    <row r="38" spans="1:3" x14ac:dyDescent="0.2">
      <c r="A38" s="36" t="s">
        <v>307</v>
      </c>
      <c r="B38" t="s">
        <v>425</v>
      </c>
      <c r="C38" t="str">
        <f t="shared" si="0"/>
        <v>ResServ</v>
      </c>
    </row>
    <row r="39" spans="1:3" x14ac:dyDescent="0.2">
      <c r="A39" s="36" t="s">
        <v>212</v>
      </c>
      <c r="B39" t="s">
        <v>425</v>
      </c>
      <c r="C39" t="str">
        <f t="shared" si="0"/>
        <v>Education</v>
      </c>
    </row>
    <row r="40" spans="1:3" x14ac:dyDescent="0.2">
      <c r="A40" s="36" t="s">
        <v>309</v>
      </c>
      <c r="B40" t="s">
        <v>425</v>
      </c>
      <c r="C40" t="str">
        <f t="shared" si="0"/>
        <v>Health</v>
      </c>
    </row>
    <row r="41" spans="1:3" x14ac:dyDescent="0.2">
      <c r="A41" s="36" t="s">
        <v>310</v>
      </c>
      <c r="B41" t="s">
        <v>425</v>
      </c>
      <c r="C41" t="str">
        <f t="shared" si="0"/>
        <v>RecEnt</v>
      </c>
    </row>
    <row r="42" spans="1:3" x14ac:dyDescent="0.2">
      <c r="A42" s="36" t="s">
        <v>311</v>
      </c>
      <c r="B42" t="s">
        <v>425</v>
      </c>
      <c r="C42" t="str">
        <f t="shared" si="0"/>
        <v>PubAdm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2"/>
  <sheetViews>
    <sheetView workbookViewId="0">
      <pane xSplit="3" ySplit="4" topLeftCell="AQ5" activePane="bottomRight" state="frozen"/>
      <selection pane="topRight" activeCell="D1" sqref="D1"/>
      <selection pane="bottomLeft" activeCell="A5" sqref="A5"/>
      <selection pane="bottomRight" activeCell="BD3" sqref="BD3"/>
    </sheetView>
  </sheetViews>
  <sheetFormatPr baseColWidth="10" defaultColWidth="8.83203125" defaultRowHeight="15" x14ac:dyDescent="0.2"/>
  <cols>
    <col min="1" max="1" width="3.6640625" style="36" bestFit="1" customWidth="1"/>
    <col min="2" max="2" width="30.5" style="68" bestFit="1" customWidth="1"/>
    <col min="3" max="3" width="5" style="68" customWidth="1"/>
    <col min="4" max="4" width="12.6640625" style="36" customWidth="1"/>
    <col min="5" max="5" width="10.6640625" style="36" customWidth="1"/>
    <col min="6" max="6" width="13.1640625" style="36" customWidth="1"/>
    <col min="7" max="7" width="12.5" style="36" customWidth="1"/>
    <col min="8" max="8" width="13.33203125" style="36" customWidth="1"/>
    <col min="9" max="9" width="12.1640625" style="36" customWidth="1"/>
    <col min="10" max="10" width="13" style="36" customWidth="1"/>
    <col min="11" max="11" width="11.83203125" style="36" customWidth="1"/>
    <col min="12" max="12" width="14.6640625" style="36" customWidth="1"/>
    <col min="13" max="13" width="12.83203125" style="36" customWidth="1"/>
    <col min="14" max="14" width="10.6640625" style="37" customWidth="1"/>
    <col min="15" max="20" width="10.6640625" style="36" customWidth="1"/>
    <col min="21" max="21" width="12.6640625" style="36" customWidth="1"/>
    <col min="22" max="24" width="10.6640625" style="36" customWidth="1"/>
    <col min="25" max="25" width="12.1640625" style="36" customWidth="1"/>
    <col min="26" max="28" width="10.6640625" style="36" customWidth="1"/>
    <col min="29" max="29" width="11.83203125" style="36" customWidth="1"/>
    <col min="30" max="30" width="11.6640625" style="36" customWidth="1"/>
    <col min="31" max="31" width="10.6640625" style="36" customWidth="1"/>
    <col min="32" max="32" width="12.6640625" style="36" customWidth="1"/>
    <col min="33" max="34" width="10.6640625" style="37" customWidth="1"/>
    <col min="35" max="38" width="10.6640625" style="36" customWidth="1"/>
    <col min="39" max="39" width="12.6640625" style="36" customWidth="1"/>
    <col min="40" max="40" width="10.6640625" style="36" customWidth="1"/>
    <col min="41" max="41" width="13.5" style="36" customWidth="1"/>
    <col min="42" max="43" width="10.6640625" style="37" customWidth="1"/>
    <col min="44" max="44" width="12.1640625" style="37" customWidth="1"/>
    <col min="45" max="45" width="13" style="36" customWidth="1"/>
    <col min="46" max="46" width="13.33203125" style="36" customWidth="1"/>
    <col min="47" max="51" width="13.5" style="36" customWidth="1"/>
    <col min="52" max="52" width="10.5" style="36" customWidth="1"/>
    <col min="53" max="53" width="12" style="36" customWidth="1"/>
    <col min="54" max="55" width="11.6640625" style="36" customWidth="1"/>
    <col min="56" max="56" width="12" style="36" customWidth="1"/>
    <col min="57" max="57" width="15.5" style="36" customWidth="1"/>
    <col min="58" max="58" width="10.33203125" style="36" customWidth="1"/>
    <col min="59" max="16384" width="8.83203125" style="36"/>
  </cols>
  <sheetData>
    <row r="1" spans="1:60" x14ac:dyDescent="0.2">
      <c r="A1" s="89" t="s">
        <v>0</v>
      </c>
      <c r="B1" s="89"/>
      <c r="C1" s="34"/>
      <c r="D1" s="35" t="s">
        <v>1</v>
      </c>
      <c r="E1" s="35"/>
      <c r="AT1" s="36" t="s">
        <v>202</v>
      </c>
      <c r="AU1" s="36" t="s">
        <v>203</v>
      </c>
      <c r="AV1" s="36" t="s">
        <v>204</v>
      </c>
      <c r="AW1" s="36" t="s">
        <v>205</v>
      </c>
      <c r="AX1" s="36" t="s">
        <v>206</v>
      </c>
      <c r="AY1" s="36" t="s">
        <v>207</v>
      </c>
      <c r="AZ1" s="36" t="s">
        <v>208</v>
      </c>
      <c r="BA1" s="36" t="s">
        <v>209</v>
      </c>
      <c r="BB1" s="36" t="s">
        <v>210</v>
      </c>
      <c r="BC1" s="36" t="s">
        <v>211</v>
      </c>
    </row>
    <row r="2" spans="1:60" ht="15" customHeight="1" x14ac:dyDescent="0.2">
      <c r="A2" s="90" t="s">
        <v>2</v>
      </c>
      <c r="B2" s="90"/>
      <c r="C2" s="91" t="s">
        <v>3</v>
      </c>
      <c r="D2" s="38" t="s">
        <v>271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40"/>
      <c r="AU2" s="41" t="s">
        <v>4</v>
      </c>
      <c r="AV2" s="42"/>
      <c r="AW2" s="42"/>
      <c r="AX2" s="42"/>
      <c r="AY2" s="42"/>
      <c r="AZ2" s="42"/>
      <c r="BA2" s="42"/>
      <c r="BB2" s="42"/>
      <c r="BC2" s="43"/>
      <c r="BD2" s="44" t="s">
        <v>416</v>
      </c>
      <c r="BE2" s="46" t="s">
        <v>424</v>
      </c>
      <c r="BF2" s="86" t="s">
        <v>421</v>
      </c>
    </row>
    <row r="3" spans="1:60" s="49" customFormat="1" ht="48" customHeight="1" x14ac:dyDescent="0.2">
      <c r="A3" s="90"/>
      <c r="B3" s="90"/>
      <c r="C3" s="91"/>
      <c r="D3" s="36" t="s">
        <v>273</v>
      </c>
      <c r="E3" s="36" t="s">
        <v>197</v>
      </c>
      <c r="F3" s="36" t="s">
        <v>274</v>
      </c>
      <c r="G3" s="36" t="s">
        <v>275</v>
      </c>
      <c r="H3" s="36" t="s">
        <v>276</v>
      </c>
      <c r="I3" s="36" t="s">
        <v>280</v>
      </c>
      <c r="J3" s="36" t="s">
        <v>277</v>
      </c>
      <c r="K3" s="36" t="s">
        <v>278</v>
      </c>
      <c r="L3" s="36" t="s">
        <v>279</v>
      </c>
      <c r="M3" s="36" t="s">
        <v>281</v>
      </c>
      <c r="N3" s="36" t="s">
        <v>282</v>
      </c>
      <c r="O3" s="36" t="s">
        <v>283</v>
      </c>
      <c r="P3" s="36" t="s">
        <v>284</v>
      </c>
      <c r="Q3" s="36" t="s">
        <v>285</v>
      </c>
      <c r="R3" s="36" t="s">
        <v>286</v>
      </c>
      <c r="S3" s="36" t="s">
        <v>287</v>
      </c>
      <c r="T3" s="36" t="s">
        <v>288</v>
      </c>
      <c r="U3" s="36" t="s">
        <v>289</v>
      </c>
      <c r="V3" s="36" t="s">
        <v>290</v>
      </c>
      <c r="W3" s="36" t="s">
        <v>291</v>
      </c>
      <c r="X3" s="36" t="s">
        <v>292</v>
      </c>
      <c r="Y3" s="36" t="s">
        <v>293</v>
      </c>
      <c r="Z3" s="36" t="s">
        <v>294</v>
      </c>
      <c r="AA3" s="36" t="s">
        <v>295</v>
      </c>
      <c r="AB3" s="36" t="s">
        <v>296</v>
      </c>
      <c r="AC3" s="36" t="s">
        <v>297</v>
      </c>
      <c r="AD3" s="36" t="s">
        <v>298</v>
      </c>
      <c r="AE3" s="36" t="s">
        <v>299</v>
      </c>
      <c r="AF3" s="36" t="s">
        <v>300</v>
      </c>
      <c r="AG3" s="36" t="s">
        <v>301</v>
      </c>
      <c r="AH3" s="36" t="s">
        <v>302</v>
      </c>
      <c r="AI3" s="36" t="s">
        <v>303</v>
      </c>
      <c r="AJ3" s="36" t="s">
        <v>214</v>
      </c>
      <c r="AK3" s="36" t="s">
        <v>304</v>
      </c>
      <c r="AL3" s="36" t="s">
        <v>305</v>
      </c>
      <c r="AM3" s="36" t="s">
        <v>306</v>
      </c>
      <c r="AN3" s="36" t="s">
        <v>308</v>
      </c>
      <c r="AO3" s="36" t="s">
        <v>307</v>
      </c>
      <c r="AP3" s="36" t="s">
        <v>212</v>
      </c>
      <c r="AQ3" s="36" t="s">
        <v>309</v>
      </c>
      <c r="AR3" s="36" t="s">
        <v>310</v>
      </c>
      <c r="AS3" s="36" t="s">
        <v>311</v>
      </c>
      <c r="AT3" s="46" t="s">
        <v>316</v>
      </c>
      <c r="AU3" s="44" t="s">
        <v>317</v>
      </c>
      <c r="AV3" s="44" t="s">
        <v>318</v>
      </c>
      <c r="AW3" s="44" t="s">
        <v>319</v>
      </c>
      <c r="AX3" s="46" t="s">
        <v>320</v>
      </c>
      <c r="AY3" s="44" t="s">
        <v>321</v>
      </c>
      <c r="AZ3" s="44" t="s">
        <v>322</v>
      </c>
      <c r="BA3" s="46" t="s">
        <v>323</v>
      </c>
      <c r="BB3" s="44" t="s">
        <v>324</v>
      </c>
      <c r="BC3" s="46" t="s">
        <v>325</v>
      </c>
      <c r="BD3" s="47" t="s">
        <v>423</v>
      </c>
      <c r="BE3" s="70"/>
      <c r="BF3" s="87"/>
    </row>
    <row r="4" spans="1:60" x14ac:dyDescent="0.2">
      <c r="A4" s="92" t="s">
        <v>3</v>
      </c>
      <c r="B4" s="92"/>
      <c r="C4" s="50" t="s">
        <v>58</v>
      </c>
      <c r="D4" s="51" t="s">
        <v>59</v>
      </c>
      <c r="E4" s="51" t="s">
        <v>60</v>
      </c>
      <c r="F4" s="51" t="s">
        <v>61</v>
      </c>
      <c r="G4" s="51" t="s">
        <v>62</v>
      </c>
      <c r="H4" s="51" t="s">
        <v>63</v>
      </c>
      <c r="I4" s="51" t="s">
        <v>64</v>
      </c>
      <c r="J4" s="51" t="s">
        <v>65</v>
      </c>
      <c r="K4" s="51" t="s">
        <v>66</v>
      </c>
      <c r="L4" s="51" t="s">
        <v>67</v>
      </c>
      <c r="M4" s="51" t="s">
        <v>68</v>
      </c>
      <c r="N4" s="51" t="s">
        <v>69</v>
      </c>
      <c r="O4" s="51" t="s">
        <v>70</v>
      </c>
      <c r="P4" s="51" t="s">
        <v>71</v>
      </c>
      <c r="Q4" s="51" t="s">
        <v>72</v>
      </c>
      <c r="R4" s="51" t="s">
        <v>73</v>
      </c>
      <c r="S4" s="51" t="s">
        <v>74</v>
      </c>
      <c r="T4" s="51" t="s">
        <v>75</v>
      </c>
      <c r="U4" s="51" t="s">
        <v>76</v>
      </c>
      <c r="V4" s="51" t="s">
        <v>77</v>
      </c>
      <c r="W4" s="51" t="s">
        <v>78</v>
      </c>
      <c r="X4" s="51" t="s">
        <v>79</v>
      </c>
      <c r="Y4" s="51" t="s">
        <v>80</v>
      </c>
      <c r="Z4" s="51" t="s">
        <v>81</v>
      </c>
      <c r="AA4" s="51" t="s">
        <v>82</v>
      </c>
      <c r="AB4" s="51" t="s">
        <v>83</v>
      </c>
      <c r="AC4" s="51" t="s">
        <v>84</v>
      </c>
      <c r="AD4" s="51" t="s">
        <v>85</v>
      </c>
      <c r="AE4" s="51" t="s">
        <v>86</v>
      </c>
      <c r="AF4" s="51" t="s">
        <v>87</v>
      </c>
      <c r="AG4" s="51" t="s">
        <v>88</v>
      </c>
      <c r="AH4" s="51" t="s">
        <v>89</v>
      </c>
      <c r="AI4" s="51" t="s">
        <v>90</v>
      </c>
      <c r="AJ4" s="51" t="s">
        <v>91</v>
      </c>
      <c r="AK4" s="51" t="s">
        <v>92</v>
      </c>
      <c r="AL4" s="51" t="s">
        <v>93</v>
      </c>
      <c r="AM4" s="51" t="s">
        <v>94</v>
      </c>
      <c r="AN4" s="51" t="s">
        <v>95</v>
      </c>
      <c r="AO4" s="51" t="s">
        <v>96</v>
      </c>
      <c r="AP4" s="51" t="s">
        <v>97</v>
      </c>
      <c r="AQ4" s="51" t="s">
        <v>98</v>
      </c>
      <c r="AR4" s="51" t="s">
        <v>99</v>
      </c>
      <c r="AS4" s="51" t="s">
        <v>100</v>
      </c>
      <c r="AT4" s="52"/>
      <c r="AU4" s="53"/>
      <c r="AV4" s="53"/>
      <c r="AW4" s="53"/>
      <c r="AX4" s="69">
        <f>SUM(AU5:AW5)</f>
        <v>211936918.71963897</v>
      </c>
      <c r="AY4" s="53"/>
      <c r="AZ4" s="53"/>
      <c r="BA4" s="52">
        <f>AZ5+AY5</f>
        <v>66925827.202763796</v>
      </c>
      <c r="BB4" s="53"/>
      <c r="BC4" s="52">
        <f>BB5+BA4+AX4</f>
        <v>286678966.55262065</v>
      </c>
      <c r="BD4" s="53"/>
      <c r="BE4" s="71">
        <f>AT5+BC4-BD5+BF5</f>
        <v>894213473.19152701</v>
      </c>
      <c r="BF4" s="88"/>
    </row>
    <row r="5" spans="1:60" x14ac:dyDescent="0.2">
      <c r="A5" s="80" t="s">
        <v>101</v>
      </c>
      <c r="B5" s="36" t="s">
        <v>273</v>
      </c>
      <c r="C5" s="54" t="s">
        <v>59</v>
      </c>
      <c r="D5" s="55">
        <v>123205603.45177445</v>
      </c>
      <c r="E5" s="55">
        <v>154356.6029391693</v>
      </c>
      <c r="F5" s="55">
        <v>4046.7886296165998</v>
      </c>
      <c r="G5" s="55">
        <v>43953.478877427944</v>
      </c>
      <c r="H5" s="55">
        <v>47673.343301908091</v>
      </c>
      <c r="I5" s="55">
        <v>318414724.28242129</v>
      </c>
      <c r="J5" s="55">
        <v>64544944.392532885</v>
      </c>
      <c r="K5" s="55">
        <v>8945866.9122427423</v>
      </c>
      <c r="L5" s="55">
        <v>21020755.233784202</v>
      </c>
      <c r="M5" s="55">
        <v>12898293.838945571</v>
      </c>
      <c r="N5" s="55">
        <v>18585.287027427679</v>
      </c>
      <c r="O5" s="55">
        <v>44189444.840223804</v>
      </c>
      <c r="P5" s="55">
        <v>175060.90919642459</v>
      </c>
      <c r="Q5" s="55">
        <v>123070.46203030023</v>
      </c>
      <c r="R5" s="55">
        <v>154122.31198212525</v>
      </c>
      <c r="S5" s="55">
        <v>48149.572065870074</v>
      </c>
      <c r="T5" s="55">
        <v>90688.953894996725</v>
      </c>
      <c r="U5" s="55">
        <v>31773.152148130779</v>
      </c>
      <c r="V5" s="55">
        <v>19562.400278560159</v>
      </c>
      <c r="W5" s="55">
        <v>0</v>
      </c>
      <c r="X5" s="55">
        <v>0</v>
      </c>
      <c r="Y5" s="55">
        <v>1302833.8041103252</v>
      </c>
      <c r="Z5" s="55">
        <v>10435.833689670259</v>
      </c>
      <c r="AA5" s="55">
        <v>0</v>
      </c>
      <c r="AB5" s="55">
        <v>48522.917320902874</v>
      </c>
      <c r="AC5" s="55">
        <v>613.68996354526689</v>
      </c>
      <c r="AD5" s="55">
        <v>7575.9117176217442</v>
      </c>
      <c r="AE5" s="55">
        <v>10930661.378083661</v>
      </c>
      <c r="AF5" s="55">
        <v>141178.9146779466</v>
      </c>
      <c r="AG5" s="55">
        <v>7950149.2120256843</v>
      </c>
      <c r="AH5" s="55">
        <v>25865303.987532482</v>
      </c>
      <c r="AI5" s="55">
        <v>519632.69425724342</v>
      </c>
      <c r="AJ5" s="55">
        <v>6440.623101651754</v>
      </c>
      <c r="AK5" s="55">
        <v>93437.234830842324</v>
      </c>
      <c r="AL5" s="55">
        <v>2419274.834827642</v>
      </c>
      <c r="AM5" s="55">
        <v>2099396.1136216493</v>
      </c>
      <c r="AN5" s="55">
        <v>4228027.9166867491</v>
      </c>
      <c r="AO5" s="55">
        <v>683290.15733482549</v>
      </c>
      <c r="AP5" s="55">
        <v>1189724.856918256</v>
      </c>
      <c r="AQ5" s="55">
        <v>646085.43532531545</v>
      </c>
      <c r="AR5" s="55">
        <v>220366.46566563865</v>
      </c>
      <c r="AS5" s="55">
        <v>4006.8527503048863</v>
      </c>
      <c r="AT5" s="56">
        <v>652497635.04873884</v>
      </c>
      <c r="AU5" s="55">
        <v>80368698.471575871</v>
      </c>
      <c r="AV5" s="55">
        <v>125492145.74846676</v>
      </c>
      <c r="AW5" s="55">
        <v>6076074.4995963397</v>
      </c>
      <c r="AX5" s="56">
        <v>211936918.71963891</v>
      </c>
      <c r="AY5" s="55">
        <v>30944274.390249524</v>
      </c>
      <c r="AZ5" s="55">
        <v>35981552.812514275</v>
      </c>
      <c r="BA5" s="56">
        <v>66925827.202763796</v>
      </c>
      <c r="BB5" s="55">
        <v>7816220.6302178912</v>
      </c>
      <c r="BC5" s="56">
        <v>286678966.55262065</v>
      </c>
      <c r="BD5" s="55">
        <v>51186806.795937493</v>
      </c>
      <c r="BE5" s="56">
        <v>894213473.19152701</v>
      </c>
      <c r="BF5" s="55">
        <v>6223678.3861050941</v>
      </c>
      <c r="BH5" s="57"/>
    </row>
    <row r="6" spans="1:60" x14ac:dyDescent="0.2">
      <c r="A6" s="81"/>
      <c r="B6" s="36" t="s">
        <v>197</v>
      </c>
      <c r="C6" s="54" t="s">
        <v>60</v>
      </c>
      <c r="D6" s="55">
        <v>54131.880221231622</v>
      </c>
      <c r="E6" s="55">
        <v>35955974.043858714</v>
      </c>
      <c r="F6" s="55">
        <v>315733.65451506007</v>
      </c>
      <c r="G6" s="55">
        <v>748491.72801800235</v>
      </c>
      <c r="H6" s="55">
        <v>649335.03535670671</v>
      </c>
      <c r="I6" s="55">
        <v>1839123.9177428556</v>
      </c>
      <c r="J6" s="55">
        <v>1164522.9029186922</v>
      </c>
      <c r="K6" s="55">
        <v>431349.43782870244</v>
      </c>
      <c r="L6" s="55">
        <v>523146.86730458878</v>
      </c>
      <c r="M6" s="55">
        <v>2736766.4251577426</v>
      </c>
      <c r="N6" s="55">
        <v>22964708.224630892</v>
      </c>
      <c r="O6" s="55">
        <v>21684983.474192973</v>
      </c>
      <c r="P6" s="55">
        <v>23688419.820102897</v>
      </c>
      <c r="Q6" s="55">
        <v>29335495.03603667</v>
      </c>
      <c r="R6" s="55">
        <v>1357417.6118403843</v>
      </c>
      <c r="S6" s="55">
        <v>747239.74766406091</v>
      </c>
      <c r="T6" s="55">
        <v>759476.10267039051</v>
      </c>
      <c r="U6" s="55">
        <v>330312.51388617355</v>
      </c>
      <c r="V6" s="55">
        <v>217450.21824011405</v>
      </c>
      <c r="W6" s="55">
        <v>0</v>
      </c>
      <c r="X6" s="55">
        <v>0</v>
      </c>
      <c r="Y6" s="55">
        <v>799051.26630838984</v>
      </c>
      <c r="Z6" s="55">
        <v>97913.137509051827</v>
      </c>
      <c r="AA6" s="55">
        <v>38094.426347686684</v>
      </c>
      <c r="AB6" s="55">
        <v>88525033.917281911</v>
      </c>
      <c r="AC6" s="55">
        <v>2047976.7132053196</v>
      </c>
      <c r="AD6" s="55">
        <v>20559.139168743404</v>
      </c>
      <c r="AE6" s="55">
        <v>365529.92432739574</v>
      </c>
      <c r="AF6" s="55">
        <v>3999.121276476008</v>
      </c>
      <c r="AG6" s="55">
        <v>569817.54517675471</v>
      </c>
      <c r="AH6" s="55">
        <v>35255.531399452972</v>
      </c>
      <c r="AI6" s="55">
        <v>0</v>
      </c>
      <c r="AJ6" s="55">
        <v>0</v>
      </c>
      <c r="AK6" s="55">
        <v>30240.25225931979</v>
      </c>
      <c r="AL6" s="55">
        <v>9574.444185132741</v>
      </c>
      <c r="AM6" s="55">
        <v>128490.60133375952</v>
      </c>
      <c r="AN6" s="55">
        <v>170713.85321857489</v>
      </c>
      <c r="AO6" s="55">
        <v>179529.48470367995</v>
      </c>
      <c r="AP6" s="55">
        <v>291168.59520519222</v>
      </c>
      <c r="AQ6" s="55">
        <v>337291.84943106049</v>
      </c>
      <c r="AR6" s="55">
        <v>64351.3994178469</v>
      </c>
      <c r="AS6" s="55">
        <v>309532.62604604242</v>
      </c>
      <c r="AT6" s="56">
        <v>239528202.46998858</v>
      </c>
      <c r="AU6" s="55">
        <v>992965.99767239683</v>
      </c>
      <c r="AV6" s="55">
        <v>638967.41151004191</v>
      </c>
      <c r="AW6" s="55">
        <v>0</v>
      </c>
      <c r="AX6" s="56">
        <v>1631933.4091824386</v>
      </c>
      <c r="AY6" s="55">
        <v>0</v>
      </c>
      <c r="AZ6" s="55">
        <v>2976956.1961324257</v>
      </c>
      <c r="BA6" s="56">
        <v>2976956.1961324257</v>
      </c>
      <c r="BB6" s="55">
        <v>912685.06259885628</v>
      </c>
      <c r="BC6" s="56">
        <v>5521574.66791372</v>
      </c>
      <c r="BD6" s="55">
        <v>18130507.038806252</v>
      </c>
      <c r="BE6" s="56">
        <v>225082366.20014489</v>
      </c>
      <c r="BF6" s="55">
        <v>-1836903.8989511728</v>
      </c>
      <c r="BH6" s="57"/>
    </row>
    <row r="7" spans="1:60" x14ac:dyDescent="0.2">
      <c r="A7" s="81"/>
      <c r="B7" s="36" t="s">
        <v>274</v>
      </c>
      <c r="C7" s="54" t="s">
        <v>61</v>
      </c>
      <c r="D7" s="55">
        <v>0</v>
      </c>
      <c r="E7" s="55">
        <v>63372.634655820511</v>
      </c>
      <c r="F7" s="55">
        <v>1012993.3074582438</v>
      </c>
      <c r="G7" s="55">
        <v>87490.342890530766</v>
      </c>
      <c r="H7" s="55">
        <v>90972.04594088369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224378023.55461928</v>
      </c>
      <c r="O7" s="55">
        <v>13883990.681555355</v>
      </c>
      <c r="P7" s="55">
        <v>729522.53681263933</v>
      </c>
      <c r="Q7" s="55">
        <v>433116.55895172444</v>
      </c>
      <c r="R7" s="55">
        <v>209026.75837505126</v>
      </c>
      <c r="S7" s="55">
        <v>131621.22956991338</v>
      </c>
      <c r="T7" s="55">
        <v>212172.79231029394</v>
      </c>
      <c r="U7" s="55">
        <v>160653.45661701288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4816480.6842817692</v>
      </c>
      <c r="AC7" s="55">
        <v>14171021.132823918</v>
      </c>
      <c r="AD7" s="55">
        <v>0</v>
      </c>
      <c r="AE7" s="55">
        <v>0</v>
      </c>
      <c r="AF7" s="55">
        <v>0</v>
      </c>
      <c r="AG7" s="55">
        <v>0</v>
      </c>
      <c r="AH7" s="55">
        <v>0</v>
      </c>
      <c r="AI7" s="55">
        <v>0</v>
      </c>
      <c r="AJ7" s="55">
        <v>0</v>
      </c>
      <c r="AK7" s="55">
        <v>0</v>
      </c>
      <c r="AL7" s="55">
        <v>0</v>
      </c>
      <c r="AM7" s="55">
        <v>0</v>
      </c>
      <c r="AN7" s="55">
        <v>0</v>
      </c>
      <c r="AO7" s="55">
        <v>0</v>
      </c>
      <c r="AP7" s="55">
        <v>0</v>
      </c>
      <c r="AQ7" s="55">
        <v>0</v>
      </c>
      <c r="AR7" s="55">
        <v>0</v>
      </c>
      <c r="AS7" s="55">
        <v>0</v>
      </c>
      <c r="AT7" s="56">
        <v>260380457.7168625</v>
      </c>
      <c r="AU7" s="55">
        <v>0</v>
      </c>
      <c r="AV7" s="55">
        <v>0</v>
      </c>
      <c r="AW7" s="55">
        <v>0</v>
      </c>
      <c r="AX7" s="56">
        <v>0</v>
      </c>
      <c r="AY7" s="55">
        <v>0</v>
      </c>
      <c r="AZ7" s="55">
        <v>3340161.6918437369</v>
      </c>
      <c r="BA7" s="56">
        <v>3340161.6918437369</v>
      </c>
      <c r="BB7" s="55">
        <v>1873688.6354165832</v>
      </c>
      <c r="BC7" s="56">
        <v>5213850.3272603201</v>
      </c>
      <c r="BD7" s="55">
        <v>142868282.90576249</v>
      </c>
      <c r="BE7" s="56">
        <v>122639211.91300842</v>
      </c>
      <c r="BF7" s="55">
        <v>-86813.225351899862</v>
      </c>
      <c r="BH7" s="57"/>
    </row>
    <row r="8" spans="1:60" x14ac:dyDescent="0.2">
      <c r="A8" s="81"/>
      <c r="B8" s="36" t="s">
        <v>275</v>
      </c>
      <c r="C8" s="54" t="s">
        <v>62</v>
      </c>
      <c r="D8" s="55">
        <v>0</v>
      </c>
      <c r="E8" s="55">
        <v>129045.63275413736</v>
      </c>
      <c r="F8" s="55">
        <v>66.937545673770828</v>
      </c>
      <c r="G8" s="55">
        <v>17824613.207650404</v>
      </c>
      <c r="H8" s="55">
        <v>178421.56977164233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88070.946197586411</v>
      </c>
      <c r="O8" s="55">
        <v>5356067.4362832317</v>
      </c>
      <c r="P8" s="55">
        <v>2504932.9067825503</v>
      </c>
      <c r="Q8" s="55">
        <v>178132046.56066003</v>
      </c>
      <c r="R8" s="55">
        <v>2163852.8715019268</v>
      </c>
      <c r="S8" s="55">
        <v>216755.24772989179</v>
      </c>
      <c r="T8" s="55">
        <v>101941.71347963288</v>
      </c>
      <c r="U8" s="55">
        <v>38216.286166195656</v>
      </c>
      <c r="V8" s="55">
        <v>602290.41930481407</v>
      </c>
      <c r="W8" s="55">
        <v>0</v>
      </c>
      <c r="X8" s="55">
        <v>0</v>
      </c>
      <c r="Y8" s="55">
        <v>11652.363162149128</v>
      </c>
      <c r="Z8" s="55">
        <v>58144.668553172916</v>
      </c>
      <c r="AA8" s="55">
        <v>8871.0501382219991</v>
      </c>
      <c r="AB8" s="55">
        <v>413.25117463259505</v>
      </c>
      <c r="AC8" s="55">
        <v>81139.788150402732</v>
      </c>
      <c r="AD8" s="55">
        <v>0</v>
      </c>
      <c r="AE8" s="55">
        <v>0</v>
      </c>
      <c r="AF8" s="55">
        <v>0</v>
      </c>
      <c r="AG8" s="55">
        <v>0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92394.611135125917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  <c r="AS8" s="55">
        <v>0</v>
      </c>
      <c r="AT8" s="56">
        <v>207588937.46814138</v>
      </c>
      <c r="AU8" s="55">
        <v>0</v>
      </c>
      <c r="AV8" s="55">
        <v>0</v>
      </c>
      <c r="AW8" s="55">
        <v>0</v>
      </c>
      <c r="AX8" s="56">
        <v>0</v>
      </c>
      <c r="AY8" s="55">
        <v>0</v>
      </c>
      <c r="AZ8" s="55">
        <v>614967.95454058168</v>
      </c>
      <c r="BA8" s="56">
        <v>614967.95454058168</v>
      </c>
      <c r="BB8" s="55">
        <v>592933.05027551192</v>
      </c>
      <c r="BC8" s="56">
        <v>1207901.0048160935</v>
      </c>
      <c r="BD8" s="55">
        <v>84029759.958875</v>
      </c>
      <c r="BE8" s="56">
        <v>124815554.74433367</v>
      </c>
      <c r="BF8" s="55">
        <v>48476.230251185596</v>
      </c>
      <c r="BH8" s="57"/>
    </row>
    <row r="9" spans="1:60" x14ac:dyDescent="0.2">
      <c r="A9" s="81"/>
      <c r="B9" s="36" t="s">
        <v>276</v>
      </c>
      <c r="C9" s="54" t="s">
        <v>63</v>
      </c>
      <c r="D9" s="55">
        <v>5417.3281594849877</v>
      </c>
      <c r="E9" s="55">
        <v>624612.60477068368</v>
      </c>
      <c r="F9" s="55">
        <v>12749522.850558616</v>
      </c>
      <c r="G9" s="55">
        <v>352473.38852457883</v>
      </c>
      <c r="H9" s="55">
        <v>817157.634384937</v>
      </c>
      <c r="I9" s="55">
        <v>368558.18142263754</v>
      </c>
      <c r="J9" s="55">
        <v>1494.4434694175695</v>
      </c>
      <c r="K9" s="55">
        <v>8505.3697578843476</v>
      </c>
      <c r="L9" s="55">
        <v>33555.953899672684</v>
      </c>
      <c r="M9" s="55">
        <v>503502.66998190252</v>
      </c>
      <c r="N9" s="55">
        <v>230.1333384674279</v>
      </c>
      <c r="O9" s="55">
        <v>8813145.8848466799</v>
      </c>
      <c r="P9" s="55">
        <v>33047335.626472544</v>
      </c>
      <c r="Q9" s="55">
        <v>904439.37159043213</v>
      </c>
      <c r="R9" s="55">
        <v>112340.50846263683</v>
      </c>
      <c r="S9" s="55">
        <v>34678.143940719361</v>
      </c>
      <c r="T9" s="55">
        <v>161467.3773059877</v>
      </c>
      <c r="U9" s="55">
        <v>70898.996165195771</v>
      </c>
      <c r="V9" s="55">
        <v>447850.73695173359</v>
      </c>
      <c r="W9" s="55">
        <v>0.38129797584806019</v>
      </c>
      <c r="X9" s="55">
        <v>0</v>
      </c>
      <c r="Y9" s="55">
        <v>3397.4626125554619</v>
      </c>
      <c r="Z9" s="55">
        <v>1898.2036046460842</v>
      </c>
      <c r="AA9" s="55">
        <v>1134.9221146184491</v>
      </c>
      <c r="AB9" s="55">
        <v>178176.57858275698</v>
      </c>
      <c r="AC9" s="55">
        <v>498.50982235555796</v>
      </c>
      <c r="AD9" s="55">
        <v>213.57474883690642</v>
      </c>
      <c r="AE9" s="55">
        <v>7752477.1938691875</v>
      </c>
      <c r="AF9" s="55">
        <v>0</v>
      </c>
      <c r="AG9" s="55">
        <v>9827.0999625630229</v>
      </c>
      <c r="AH9" s="55">
        <v>0</v>
      </c>
      <c r="AI9" s="55">
        <v>0</v>
      </c>
      <c r="AJ9" s="55">
        <v>0</v>
      </c>
      <c r="AK9" s="55">
        <v>0</v>
      </c>
      <c r="AL9" s="55">
        <v>0</v>
      </c>
      <c r="AM9" s="55">
        <v>9602.1891584258356</v>
      </c>
      <c r="AN9" s="55">
        <v>1257.8459754405421</v>
      </c>
      <c r="AO9" s="55">
        <v>3336.7328358709742</v>
      </c>
      <c r="AP9" s="55">
        <v>147.16852454616642</v>
      </c>
      <c r="AQ9" s="55">
        <v>264.04600448804962</v>
      </c>
      <c r="AR9" s="55">
        <v>2660.0519630161298</v>
      </c>
      <c r="AS9" s="55">
        <v>15.448262585433513</v>
      </c>
      <c r="AT9" s="56">
        <v>67022094.613344051</v>
      </c>
      <c r="AU9" s="55">
        <v>0</v>
      </c>
      <c r="AV9" s="55">
        <v>0</v>
      </c>
      <c r="AW9" s="55">
        <v>0</v>
      </c>
      <c r="AX9" s="56">
        <v>0</v>
      </c>
      <c r="AY9" s="55">
        <v>0</v>
      </c>
      <c r="AZ9" s="55">
        <v>-756401.88967412198</v>
      </c>
      <c r="BA9" s="56">
        <v>-756401.88967412198</v>
      </c>
      <c r="BB9" s="55">
        <v>1282681.9869265661</v>
      </c>
      <c r="BC9" s="56">
        <v>526280.09725244413</v>
      </c>
      <c r="BD9" s="55">
        <v>3941338.2118625003</v>
      </c>
      <c r="BE9" s="56">
        <v>63443836.143548787</v>
      </c>
      <c r="BF9" s="55">
        <v>-163200.3551852107</v>
      </c>
      <c r="BH9" s="57"/>
    </row>
    <row r="10" spans="1:60" x14ac:dyDescent="0.2">
      <c r="A10" s="81"/>
      <c r="B10" s="36" t="s">
        <v>280</v>
      </c>
      <c r="C10" s="54" t="s">
        <v>64</v>
      </c>
      <c r="D10" s="55">
        <v>94118243.541730121</v>
      </c>
      <c r="E10" s="55">
        <v>748591.55952967959</v>
      </c>
      <c r="F10" s="55">
        <v>510362.20672711212</v>
      </c>
      <c r="G10" s="55">
        <v>710962.2657265506</v>
      </c>
      <c r="H10" s="55">
        <v>366792.82343720103</v>
      </c>
      <c r="I10" s="55">
        <v>200205807.5899789</v>
      </c>
      <c r="J10" s="55">
        <v>1269266.7588028752</v>
      </c>
      <c r="K10" s="55">
        <v>12116067.108471025</v>
      </c>
      <c r="L10" s="55">
        <v>881798.75786764629</v>
      </c>
      <c r="M10" s="55">
        <v>1495090.5817385996</v>
      </c>
      <c r="N10" s="55">
        <v>2318855.0786472214</v>
      </c>
      <c r="O10" s="55">
        <v>28202270.8968536</v>
      </c>
      <c r="P10" s="55">
        <v>2121071.8779939539</v>
      </c>
      <c r="Q10" s="55">
        <v>4253508.0779696871</v>
      </c>
      <c r="R10" s="55">
        <v>1456261.7296482443</v>
      </c>
      <c r="S10" s="55">
        <v>2154402.0936525129</v>
      </c>
      <c r="T10" s="55">
        <v>1260560.1684007642</v>
      </c>
      <c r="U10" s="55">
        <v>1499089.2203785549</v>
      </c>
      <c r="V10" s="55">
        <v>2088792.8029449137</v>
      </c>
      <c r="W10" s="55">
        <v>2587243.9315120168</v>
      </c>
      <c r="X10" s="55">
        <v>274595.49384294712</v>
      </c>
      <c r="Y10" s="55">
        <v>450063.71850065887</v>
      </c>
      <c r="Z10" s="55">
        <v>203742.81239906355</v>
      </c>
      <c r="AA10" s="55">
        <v>15262.287708418849</v>
      </c>
      <c r="AB10" s="55">
        <v>1577821.5199097439</v>
      </c>
      <c r="AC10" s="55">
        <v>101279.69840430855</v>
      </c>
      <c r="AD10" s="55">
        <v>201796.16127269249</v>
      </c>
      <c r="AE10" s="55">
        <v>3471279.2026637434</v>
      </c>
      <c r="AF10" s="55">
        <v>2112515.721218796</v>
      </c>
      <c r="AG10" s="55">
        <v>7842241.8602404874</v>
      </c>
      <c r="AH10" s="55">
        <v>71118701.944456652</v>
      </c>
      <c r="AI10" s="55">
        <v>2018325.9429892236</v>
      </c>
      <c r="AJ10" s="55">
        <v>1558187.3967833705</v>
      </c>
      <c r="AK10" s="55">
        <v>1567391.8700324814</v>
      </c>
      <c r="AL10" s="55">
        <v>4973995.9644353371</v>
      </c>
      <c r="AM10" s="55">
        <v>2152757.5094873128</v>
      </c>
      <c r="AN10" s="55">
        <v>574561.8909564577</v>
      </c>
      <c r="AO10" s="55">
        <v>4098346.6026313794</v>
      </c>
      <c r="AP10" s="55">
        <v>4738469.8654503208</v>
      </c>
      <c r="AQ10" s="55">
        <v>3308522.5539371739</v>
      </c>
      <c r="AR10" s="55">
        <v>4863247.048639101</v>
      </c>
      <c r="AS10" s="55">
        <v>4901195.1917900424</v>
      </c>
      <c r="AT10" s="56">
        <v>482489341.32976085</v>
      </c>
      <c r="AU10" s="55">
        <v>104067822.75911035</v>
      </c>
      <c r="AV10" s="55">
        <v>272142476.27881241</v>
      </c>
      <c r="AW10" s="55">
        <v>0</v>
      </c>
      <c r="AX10" s="56">
        <v>376210299.03792268</v>
      </c>
      <c r="AY10" s="55">
        <v>0</v>
      </c>
      <c r="AZ10" s="55">
        <v>18035235.408429574</v>
      </c>
      <c r="BA10" s="56">
        <v>18035235.408429574</v>
      </c>
      <c r="BB10" s="55">
        <v>28019945.252718266</v>
      </c>
      <c r="BC10" s="56">
        <v>422265479.69907057</v>
      </c>
      <c r="BD10" s="55">
        <v>33809816.603239127</v>
      </c>
      <c r="BE10" s="56">
        <v>879595838.04438627</v>
      </c>
      <c r="BF10" s="55">
        <v>8650833.6187939122</v>
      </c>
      <c r="BH10" s="57"/>
    </row>
    <row r="11" spans="1:60" x14ac:dyDescent="0.2">
      <c r="A11" s="81"/>
      <c r="B11" s="36" t="s">
        <v>277</v>
      </c>
      <c r="C11" s="54" t="s">
        <v>65</v>
      </c>
      <c r="D11" s="55">
        <v>134406.4213065427</v>
      </c>
      <c r="E11" s="55">
        <v>165672.49286328891</v>
      </c>
      <c r="F11" s="55">
        <v>16356.302357950324</v>
      </c>
      <c r="G11" s="55">
        <v>141553.3486992722</v>
      </c>
      <c r="H11" s="55">
        <v>49730.748318670856</v>
      </c>
      <c r="I11" s="55">
        <v>769239.96945467207</v>
      </c>
      <c r="J11" s="55">
        <v>149984387.89663839</v>
      </c>
      <c r="K11" s="55">
        <v>104712919.48893425</v>
      </c>
      <c r="L11" s="55">
        <v>2496218.0631111707</v>
      </c>
      <c r="M11" s="55">
        <v>11373077.451852437</v>
      </c>
      <c r="N11" s="55">
        <v>86741.085107781473</v>
      </c>
      <c r="O11" s="55">
        <v>14585058.852711227</v>
      </c>
      <c r="P11" s="55">
        <v>2013382.9580142165</v>
      </c>
      <c r="Q11" s="55">
        <v>633538.56605602114</v>
      </c>
      <c r="R11" s="55">
        <v>784979.23344144295</v>
      </c>
      <c r="S11" s="55">
        <v>315283.7686058504</v>
      </c>
      <c r="T11" s="55">
        <v>891148.80944455601</v>
      </c>
      <c r="U11" s="55">
        <v>2757634.3716901192</v>
      </c>
      <c r="V11" s="55">
        <v>908866.87462093867</v>
      </c>
      <c r="W11" s="55">
        <v>228029.77771856598</v>
      </c>
      <c r="X11" s="55">
        <v>54321.051530206998</v>
      </c>
      <c r="Y11" s="55">
        <v>2334874.6796672605</v>
      </c>
      <c r="Z11" s="55">
        <v>225456.16982602249</v>
      </c>
      <c r="AA11" s="55">
        <v>23340.272766501388</v>
      </c>
      <c r="AB11" s="55">
        <v>4116.0887492818019</v>
      </c>
      <c r="AC11" s="55">
        <v>553.32532465240274</v>
      </c>
      <c r="AD11" s="55">
        <v>1467.6828448204512</v>
      </c>
      <c r="AE11" s="55">
        <v>632490.07027589821</v>
      </c>
      <c r="AF11" s="55">
        <v>167623.67704535733</v>
      </c>
      <c r="AG11" s="55">
        <v>428028.94422633963</v>
      </c>
      <c r="AH11" s="55">
        <v>1424894.9505464756</v>
      </c>
      <c r="AI11" s="55">
        <v>19640.803483164356</v>
      </c>
      <c r="AJ11" s="55">
        <v>56395.823420485074</v>
      </c>
      <c r="AK11" s="55">
        <v>187621.3203347669</v>
      </c>
      <c r="AL11" s="55">
        <v>313869.73108368047</v>
      </c>
      <c r="AM11" s="55">
        <v>685226.63330491656</v>
      </c>
      <c r="AN11" s="55">
        <v>422044.22534031497</v>
      </c>
      <c r="AO11" s="55">
        <v>703934.54150970851</v>
      </c>
      <c r="AP11" s="55">
        <v>477259.30254860298</v>
      </c>
      <c r="AQ11" s="55">
        <v>3195670.0721840947</v>
      </c>
      <c r="AR11" s="55">
        <v>268706.73809874227</v>
      </c>
      <c r="AS11" s="55">
        <v>3159160.8231482226</v>
      </c>
      <c r="AT11" s="56">
        <v>307834923.408207</v>
      </c>
      <c r="AU11" s="55">
        <v>3144287.6956174783</v>
      </c>
      <c r="AV11" s="55">
        <v>5338524.3008798119</v>
      </c>
      <c r="AW11" s="55">
        <v>0</v>
      </c>
      <c r="AX11" s="56">
        <v>8482811.9964972902</v>
      </c>
      <c r="AY11" s="55">
        <v>0</v>
      </c>
      <c r="AZ11" s="55">
        <v>2273848.5792614906</v>
      </c>
      <c r="BA11" s="56">
        <v>2273848.5792614906</v>
      </c>
      <c r="BB11" s="55">
        <v>51756008.809900247</v>
      </c>
      <c r="BC11" s="56">
        <v>62512669.385659024</v>
      </c>
      <c r="BD11" s="55">
        <v>9397354.4172721859</v>
      </c>
      <c r="BE11" s="56">
        <v>365804812.20245397</v>
      </c>
      <c r="BF11" s="55">
        <v>4854573.8258601092</v>
      </c>
      <c r="BH11" s="57"/>
    </row>
    <row r="12" spans="1:60" x14ac:dyDescent="0.2">
      <c r="A12" s="81"/>
      <c r="B12" s="36" t="s">
        <v>278</v>
      </c>
      <c r="C12" s="54" t="s">
        <v>66</v>
      </c>
      <c r="D12" s="55">
        <v>262708.19187239872</v>
      </c>
      <c r="E12" s="55">
        <v>559135.10953838204</v>
      </c>
      <c r="F12" s="55">
        <v>229467.95748391736</v>
      </c>
      <c r="G12" s="55">
        <v>329104.98457864032</v>
      </c>
      <c r="H12" s="55">
        <v>135910.59508432125</v>
      </c>
      <c r="I12" s="55">
        <v>742764.63970197027</v>
      </c>
      <c r="J12" s="55">
        <v>1396717.0572924502</v>
      </c>
      <c r="K12" s="55">
        <v>39368804.275928497</v>
      </c>
      <c r="L12" s="55">
        <v>2642703.2002348164</v>
      </c>
      <c r="M12" s="55">
        <v>1446707.4907166364</v>
      </c>
      <c r="N12" s="55">
        <v>194150.0200422068</v>
      </c>
      <c r="O12" s="55">
        <v>2794070.22770184</v>
      </c>
      <c r="P12" s="55">
        <v>1960657.9487674099</v>
      </c>
      <c r="Q12" s="55">
        <v>1018298.6367438699</v>
      </c>
      <c r="R12" s="55">
        <v>695153.38251301204</v>
      </c>
      <c r="S12" s="55">
        <v>1033115.1489472731</v>
      </c>
      <c r="T12" s="55">
        <v>1024705.0790872993</v>
      </c>
      <c r="U12" s="55">
        <v>5085907.6209647804</v>
      </c>
      <c r="V12" s="55">
        <v>813030.07921046379</v>
      </c>
      <c r="W12" s="55">
        <v>383068.26172126521</v>
      </c>
      <c r="X12" s="55">
        <v>107647.57774662736</v>
      </c>
      <c r="Y12" s="55">
        <v>140655.57054718424</v>
      </c>
      <c r="Z12" s="55">
        <v>41286.123556821556</v>
      </c>
      <c r="AA12" s="55">
        <v>31970.319657634351</v>
      </c>
      <c r="AB12" s="55">
        <v>284804.37892257172</v>
      </c>
      <c r="AC12" s="55">
        <v>48690.694874611756</v>
      </c>
      <c r="AD12" s="55">
        <v>85676.133882702808</v>
      </c>
      <c r="AE12" s="55">
        <v>5445392.9475652976</v>
      </c>
      <c r="AF12" s="55">
        <v>620739.03064168571</v>
      </c>
      <c r="AG12" s="55">
        <v>2146646.0238346783</v>
      </c>
      <c r="AH12" s="55">
        <v>989980.57343371119</v>
      </c>
      <c r="AI12" s="55">
        <v>275817.68054770731</v>
      </c>
      <c r="AJ12" s="55">
        <v>3285757.7519369042</v>
      </c>
      <c r="AK12" s="55">
        <v>782672.10571404756</v>
      </c>
      <c r="AL12" s="55">
        <v>4514410.4965395918</v>
      </c>
      <c r="AM12" s="55">
        <v>174906.16491166293</v>
      </c>
      <c r="AN12" s="55">
        <v>452146.69566549972</v>
      </c>
      <c r="AO12" s="55">
        <v>768691.61429230322</v>
      </c>
      <c r="AP12" s="55">
        <v>66472.035781259241</v>
      </c>
      <c r="AQ12" s="55">
        <v>1825877.0631519149</v>
      </c>
      <c r="AR12" s="55">
        <v>2036566.9570659196</v>
      </c>
      <c r="AS12" s="55">
        <v>7431004.600614897</v>
      </c>
      <c r="AT12" s="56">
        <v>93673992.44901672</v>
      </c>
      <c r="AU12" s="55">
        <v>19235442.060549624</v>
      </c>
      <c r="AV12" s="55">
        <v>83217907.248031482</v>
      </c>
      <c r="AW12" s="55">
        <v>0</v>
      </c>
      <c r="AX12" s="56">
        <v>102453349.30858111</v>
      </c>
      <c r="AY12" s="55">
        <v>0</v>
      </c>
      <c r="AZ12" s="55">
        <v>1149239.225418926</v>
      </c>
      <c r="BA12" s="56">
        <v>1149239.225418926</v>
      </c>
      <c r="BB12" s="55">
        <v>107608377.26452248</v>
      </c>
      <c r="BC12" s="56">
        <v>211210965.79852253</v>
      </c>
      <c r="BD12" s="55">
        <v>11145840.916542524</v>
      </c>
      <c r="BE12" s="56">
        <v>297015971.56802028</v>
      </c>
      <c r="BF12" s="55">
        <v>3276854.2370235994</v>
      </c>
      <c r="BH12" s="57"/>
    </row>
    <row r="13" spans="1:60" x14ac:dyDescent="0.2">
      <c r="A13" s="81"/>
      <c r="B13" s="36" t="s">
        <v>279</v>
      </c>
      <c r="C13" s="54" t="s">
        <v>67</v>
      </c>
      <c r="D13" s="55">
        <v>209702.60892730646</v>
      </c>
      <c r="E13" s="55">
        <v>4045374.458126199</v>
      </c>
      <c r="F13" s="55">
        <v>14572.367099041634</v>
      </c>
      <c r="G13" s="55">
        <v>190963.71702334075</v>
      </c>
      <c r="H13" s="55">
        <v>71487.745877204739</v>
      </c>
      <c r="I13" s="55">
        <v>364631.67056767613</v>
      </c>
      <c r="J13" s="55">
        <v>538849.40223122656</v>
      </c>
      <c r="K13" s="55">
        <v>298344.61997238378</v>
      </c>
      <c r="L13" s="55">
        <v>64461214.990026608</v>
      </c>
      <c r="M13" s="55">
        <v>5022959.5375032052</v>
      </c>
      <c r="N13" s="55">
        <v>100267.48483135065</v>
      </c>
      <c r="O13" s="55">
        <v>1365774.327124896</v>
      </c>
      <c r="P13" s="55">
        <v>1826508.5472098168</v>
      </c>
      <c r="Q13" s="55">
        <v>748984.1125730502</v>
      </c>
      <c r="R13" s="55">
        <v>2428793.2236456294</v>
      </c>
      <c r="S13" s="55">
        <v>1886471.9320997777</v>
      </c>
      <c r="T13" s="55">
        <v>1085455.58964528</v>
      </c>
      <c r="U13" s="55">
        <v>4067860.2752614929</v>
      </c>
      <c r="V13" s="55">
        <v>842755.1191986053</v>
      </c>
      <c r="W13" s="55">
        <v>336926.34137839894</v>
      </c>
      <c r="X13" s="55">
        <v>78014.393977201646</v>
      </c>
      <c r="Y13" s="55">
        <v>718898.79340452503</v>
      </c>
      <c r="Z13" s="55">
        <v>21052.551816505791</v>
      </c>
      <c r="AA13" s="55">
        <v>33041.901086296908</v>
      </c>
      <c r="AB13" s="55">
        <v>11293.288348144464</v>
      </c>
      <c r="AC13" s="55">
        <v>3669.9936714574155</v>
      </c>
      <c r="AD13" s="55">
        <v>1935.0996339892224</v>
      </c>
      <c r="AE13" s="55">
        <v>32925216.002906397</v>
      </c>
      <c r="AF13" s="55">
        <v>236327.85312515957</v>
      </c>
      <c r="AG13" s="55">
        <v>416508.49095602345</v>
      </c>
      <c r="AH13" s="55">
        <v>201354.43472127081</v>
      </c>
      <c r="AI13" s="55">
        <v>107888.39029273434</v>
      </c>
      <c r="AJ13" s="55">
        <v>445050.02478100982</v>
      </c>
      <c r="AK13" s="55">
        <v>214506.03804507919</v>
      </c>
      <c r="AL13" s="55">
        <v>176579.41967010341</v>
      </c>
      <c r="AM13" s="55">
        <v>84279.772032837951</v>
      </c>
      <c r="AN13" s="55">
        <v>167218.7315716554</v>
      </c>
      <c r="AO13" s="55">
        <v>271043.90777744766</v>
      </c>
      <c r="AP13" s="55">
        <v>612.17889464773077</v>
      </c>
      <c r="AQ13" s="55">
        <v>4575.9719409201671</v>
      </c>
      <c r="AR13" s="55">
        <v>259047.55451540454</v>
      </c>
      <c r="AS13" s="55">
        <v>1461264.7910720247</v>
      </c>
      <c r="AT13" s="56">
        <v>127747277.65456334</v>
      </c>
      <c r="AU13" s="55">
        <v>2528416.195146339</v>
      </c>
      <c r="AV13" s="55">
        <v>9054911.1840714626</v>
      </c>
      <c r="AW13" s="55">
        <v>0</v>
      </c>
      <c r="AX13" s="56">
        <v>11583327.3792178</v>
      </c>
      <c r="AY13" s="55">
        <v>14912181.499355976</v>
      </c>
      <c r="AZ13" s="55">
        <v>1094346.9148727795</v>
      </c>
      <c r="BA13" s="56">
        <v>16006528.414228754</v>
      </c>
      <c r="BB13" s="55">
        <v>36167610.881330796</v>
      </c>
      <c r="BC13" s="56">
        <v>63757466.674777351</v>
      </c>
      <c r="BD13" s="55">
        <v>5069474.5517803496</v>
      </c>
      <c r="BE13" s="56">
        <v>187488755.09041238</v>
      </c>
      <c r="BF13" s="55">
        <v>1053485.3128520288</v>
      </c>
      <c r="BH13" s="57"/>
    </row>
    <row r="14" spans="1:60" x14ac:dyDescent="0.2">
      <c r="A14" s="81"/>
      <c r="B14" s="36" t="s">
        <v>281</v>
      </c>
      <c r="C14" s="54" t="s">
        <v>117</v>
      </c>
      <c r="D14" s="55">
        <v>142530.66400640403</v>
      </c>
      <c r="E14" s="55">
        <v>246206.69038105052</v>
      </c>
      <c r="F14" s="55">
        <v>69963.190425613488</v>
      </c>
      <c r="G14" s="55">
        <v>514058.24394939316</v>
      </c>
      <c r="H14" s="55">
        <v>86728.659813215621</v>
      </c>
      <c r="I14" s="55">
        <v>10972037.874742972</v>
      </c>
      <c r="J14" s="55">
        <v>1262803.6103214151</v>
      </c>
      <c r="K14" s="55">
        <v>2450467.2760946183</v>
      </c>
      <c r="L14" s="55">
        <v>1781089.1978993439</v>
      </c>
      <c r="M14" s="55">
        <v>76522829.231752962</v>
      </c>
      <c r="N14" s="55">
        <v>150678.30026463879</v>
      </c>
      <c r="O14" s="55">
        <v>7962635.2680711308</v>
      </c>
      <c r="P14" s="55">
        <v>7023200.1824558685</v>
      </c>
      <c r="Q14" s="55">
        <v>773727.06683438073</v>
      </c>
      <c r="R14" s="55">
        <v>1688998.3810152896</v>
      </c>
      <c r="S14" s="55">
        <v>2902723.0099251075</v>
      </c>
      <c r="T14" s="55">
        <v>1217543.0029766704</v>
      </c>
      <c r="U14" s="55">
        <v>1462795.3558165294</v>
      </c>
      <c r="V14" s="55">
        <v>5583363.0149152288</v>
      </c>
      <c r="W14" s="55">
        <v>4755578.0059650671</v>
      </c>
      <c r="X14" s="55">
        <v>532637.45930460142</v>
      </c>
      <c r="Y14" s="55">
        <v>374477.5222265214</v>
      </c>
      <c r="Z14" s="55">
        <v>90680.553130714252</v>
      </c>
      <c r="AA14" s="55">
        <v>60384.39494469863</v>
      </c>
      <c r="AB14" s="55">
        <v>679864.8011825704</v>
      </c>
      <c r="AC14" s="55">
        <v>27387.332968005263</v>
      </c>
      <c r="AD14" s="55">
        <v>42472.416273907387</v>
      </c>
      <c r="AE14" s="55">
        <v>3506128.2068130537</v>
      </c>
      <c r="AF14" s="55">
        <v>7386395.3984650569</v>
      </c>
      <c r="AG14" s="55">
        <v>2543282.1907362938</v>
      </c>
      <c r="AH14" s="55">
        <v>893395.15157240035</v>
      </c>
      <c r="AI14" s="55">
        <v>7965850.5115410639</v>
      </c>
      <c r="AJ14" s="55">
        <v>18879083.339377332</v>
      </c>
      <c r="AK14" s="55">
        <v>2138703.5694756592</v>
      </c>
      <c r="AL14" s="55">
        <v>27695489.663798984</v>
      </c>
      <c r="AM14" s="55">
        <v>2776310.3133031176</v>
      </c>
      <c r="AN14" s="55">
        <v>689959.08665211557</v>
      </c>
      <c r="AO14" s="55">
        <v>1891121.7093042538</v>
      </c>
      <c r="AP14" s="55">
        <v>4965819.446514748</v>
      </c>
      <c r="AQ14" s="55">
        <v>723664.86569413776</v>
      </c>
      <c r="AR14" s="55">
        <v>5534248.5195135558</v>
      </c>
      <c r="AS14" s="55">
        <v>8157713.5366935609</v>
      </c>
      <c r="AT14" s="56">
        <v>225125026.2171132</v>
      </c>
      <c r="AU14" s="55">
        <v>3584008.3821074916</v>
      </c>
      <c r="AV14" s="55">
        <v>14939493.372364216</v>
      </c>
      <c r="AW14" s="55">
        <v>0</v>
      </c>
      <c r="AX14" s="56">
        <v>18523501.754471708</v>
      </c>
      <c r="AY14" s="55">
        <v>2732945.8062940016</v>
      </c>
      <c r="AZ14" s="55">
        <v>5736757.054089671</v>
      </c>
      <c r="BA14" s="56">
        <v>8469702.8603836726</v>
      </c>
      <c r="BB14" s="55">
        <v>55912140.993824705</v>
      </c>
      <c r="BC14" s="56">
        <v>82905345.608680099</v>
      </c>
      <c r="BD14" s="55">
        <v>14717321.984032815</v>
      </c>
      <c r="BE14" s="56">
        <v>293529369.66489643</v>
      </c>
      <c r="BF14" s="55">
        <v>216319.82313599437</v>
      </c>
      <c r="BH14" s="57"/>
    </row>
    <row r="15" spans="1:60" x14ac:dyDescent="0.2">
      <c r="A15" s="81"/>
      <c r="B15" s="36" t="s">
        <v>282</v>
      </c>
      <c r="C15" s="54" t="s">
        <v>119</v>
      </c>
      <c r="D15" s="55">
        <v>14491311.559646923</v>
      </c>
      <c r="E15" s="55">
        <v>1492135.2319580144</v>
      </c>
      <c r="F15" s="55">
        <v>3890554.6269930485</v>
      </c>
      <c r="G15" s="55">
        <v>6318008.1155458074</v>
      </c>
      <c r="H15" s="55">
        <v>3704545.779207428</v>
      </c>
      <c r="I15" s="55">
        <v>1379489.778196688</v>
      </c>
      <c r="J15" s="55">
        <v>430901.25238134852</v>
      </c>
      <c r="K15" s="55">
        <v>513460.92927323608</v>
      </c>
      <c r="L15" s="55">
        <v>949117.06308472704</v>
      </c>
      <c r="M15" s="55">
        <v>988991.30991521198</v>
      </c>
      <c r="N15" s="55">
        <v>28380279.247258931</v>
      </c>
      <c r="O15" s="55">
        <v>74379901.175356433</v>
      </c>
      <c r="P15" s="55">
        <v>17690502.993164152</v>
      </c>
      <c r="Q15" s="55">
        <v>50824464.94965855</v>
      </c>
      <c r="R15" s="55">
        <v>2251324.7414141381</v>
      </c>
      <c r="S15" s="55">
        <v>2278642.1541856816</v>
      </c>
      <c r="T15" s="55">
        <v>1363122.3562869024</v>
      </c>
      <c r="U15" s="55">
        <v>2217122.2600359917</v>
      </c>
      <c r="V15" s="55">
        <v>1697206.1512698059</v>
      </c>
      <c r="W15" s="55">
        <v>1383560.9908358303</v>
      </c>
      <c r="X15" s="55">
        <v>185759.70706010534</v>
      </c>
      <c r="Y15" s="55">
        <v>236052.66292982377</v>
      </c>
      <c r="Z15" s="55">
        <v>223773.45262915903</v>
      </c>
      <c r="AA15" s="55">
        <v>115578.9813542114</v>
      </c>
      <c r="AB15" s="55">
        <v>19206750.044574194</v>
      </c>
      <c r="AC15" s="55">
        <v>458925.34005473997</v>
      </c>
      <c r="AD15" s="55">
        <v>37819.134080532764</v>
      </c>
      <c r="AE15" s="55">
        <v>17571931.969457906</v>
      </c>
      <c r="AF15" s="55">
        <v>2115434.8830075678</v>
      </c>
      <c r="AG15" s="55">
        <v>90555737.724490166</v>
      </c>
      <c r="AH15" s="55">
        <v>734797.26350836013</v>
      </c>
      <c r="AI15" s="55">
        <v>466578.26804980903</v>
      </c>
      <c r="AJ15" s="55">
        <v>2444785.546062544</v>
      </c>
      <c r="AK15" s="55">
        <v>691579.56354221131</v>
      </c>
      <c r="AL15" s="55">
        <v>20450054.280025493</v>
      </c>
      <c r="AM15" s="55">
        <v>7276628.6651063599</v>
      </c>
      <c r="AN15" s="55">
        <v>1234692.0742495051</v>
      </c>
      <c r="AO15" s="55">
        <v>1135938.1564642899</v>
      </c>
      <c r="AP15" s="55">
        <v>1501544.5489006399</v>
      </c>
      <c r="AQ15" s="55">
        <v>402945.80815831642</v>
      </c>
      <c r="AR15" s="55">
        <v>269684.44563046889</v>
      </c>
      <c r="AS15" s="55">
        <v>6102443.9579556733</v>
      </c>
      <c r="AT15" s="56">
        <v>390044079.14296091</v>
      </c>
      <c r="AU15" s="55">
        <v>2012473.1639541632</v>
      </c>
      <c r="AV15" s="55">
        <v>21169282.323290966</v>
      </c>
      <c r="AW15" s="55">
        <v>0</v>
      </c>
      <c r="AX15" s="56">
        <v>23181755.487245131</v>
      </c>
      <c r="AY15" s="55">
        <v>0</v>
      </c>
      <c r="AZ15" s="55">
        <v>4407939.5098715564</v>
      </c>
      <c r="BA15" s="56">
        <v>4407939.5098715564</v>
      </c>
      <c r="BB15" s="55">
        <v>11744437.648458503</v>
      </c>
      <c r="BC15" s="56">
        <v>39334132.645575196</v>
      </c>
      <c r="BD15" s="55">
        <v>28816782.686943751</v>
      </c>
      <c r="BE15" s="56">
        <v>400131722.54845536</v>
      </c>
      <c r="BF15" s="55">
        <v>-429706.55313702673</v>
      </c>
      <c r="BH15" s="57"/>
    </row>
    <row r="16" spans="1:60" x14ac:dyDescent="0.2">
      <c r="A16" s="81"/>
      <c r="B16" s="36" t="s">
        <v>283</v>
      </c>
      <c r="C16" s="54" t="s">
        <v>121</v>
      </c>
      <c r="D16" s="55">
        <v>75796652.033848673</v>
      </c>
      <c r="E16" s="55">
        <v>4800497.9561695829</v>
      </c>
      <c r="F16" s="55">
        <v>3088877.2819654723</v>
      </c>
      <c r="G16" s="55">
        <v>6329175.3477598503</v>
      </c>
      <c r="H16" s="55">
        <v>4844395.8837066051</v>
      </c>
      <c r="I16" s="55">
        <v>17482243.052267794</v>
      </c>
      <c r="J16" s="55">
        <v>36169235.092517331</v>
      </c>
      <c r="K16" s="55">
        <v>19676614.804663189</v>
      </c>
      <c r="L16" s="55">
        <v>15045714.718080819</v>
      </c>
      <c r="M16" s="55">
        <v>36412825.719432637</v>
      </c>
      <c r="N16" s="55">
        <v>9944238.9705173802</v>
      </c>
      <c r="O16" s="55">
        <v>523624408.03136754</v>
      </c>
      <c r="P16" s="55">
        <v>36538017.032895304</v>
      </c>
      <c r="Q16" s="55">
        <v>16313232.967061765</v>
      </c>
      <c r="R16" s="55">
        <v>17531423.733004205</v>
      </c>
      <c r="S16" s="55">
        <v>14933741.191572843</v>
      </c>
      <c r="T16" s="55">
        <v>15856373.620036231</v>
      </c>
      <c r="U16" s="55">
        <v>32621214.719388142</v>
      </c>
      <c r="V16" s="55">
        <v>46381071.939265244</v>
      </c>
      <c r="W16" s="55">
        <v>36708181.641316824</v>
      </c>
      <c r="X16" s="55">
        <v>2270470.1560261687</v>
      </c>
      <c r="Y16" s="55">
        <v>4559027.7235802878</v>
      </c>
      <c r="Z16" s="55">
        <v>1457103.8405654132</v>
      </c>
      <c r="AA16" s="55">
        <v>323873.76805916853</v>
      </c>
      <c r="AB16" s="55">
        <v>573992.78665180772</v>
      </c>
      <c r="AC16" s="55">
        <v>144334.59843547098</v>
      </c>
      <c r="AD16" s="55">
        <v>1159842.5324271172</v>
      </c>
      <c r="AE16" s="55">
        <v>60657770.679049805</v>
      </c>
      <c r="AF16" s="55">
        <v>1401608.9176961146</v>
      </c>
      <c r="AG16" s="55">
        <v>8192077.689333328</v>
      </c>
      <c r="AH16" s="55">
        <v>2131360.2620235798</v>
      </c>
      <c r="AI16" s="55">
        <v>1675328.749556843</v>
      </c>
      <c r="AJ16" s="55">
        <v>516472.7284761577</v>
      </c>
      <c r="AK16" s="55">
        <v>562989.54276952078</v>
      </c>
      <c r="AL16" s="55">
        <v>6920388.2050054651</v>
      </c>
      <c r="AM16" s="55">
        <v>15349810.595649293</v>
      </c>
      <c r="AN16" s="55">
        <v>4331326.5958218351</v>
      </c>
      <c r="AO16" s="55">
        <v>10616746.17560029</v>
      </c>
      <c r="AP16" s="55">
        <v>4101937.6690499233</v>
      </c>
      <c r="AQ16" s="55">
        <v>73532953.864680186</v>
      </c>
      <c r="AR16" s="55">
        <v>1336364.0497431776</v>
      </c>
      <c r="AS16" s="55">
        <v>2775736.84626554</v>
      </c>
      <c r="AT16" s="56">
        <v>1174689653.7133043</v>
      </c>
      <c r="AU16" s="55">
        <v>10841058.489187384</v>
      </c>
      <c r="AV16" s="55">
        <v>48761881.582738332</v>
      </c>
      <c r="AW16" s="55">
        <v>0</v>
      </c>
      <c r="AX16" s="56">
        <v>59602940.071925707</v>
      </c>
      <c r="AY16" s="55">
        <v>0</v>
      </c>
      <c r="AZ16" s="55">
        <v>2298943.2162298947</v>
      </c>
      <c r="BA16" s="56">
        <v>2298943.2162298947</v>
      </c>
      <c r="BB16" s="55">
        <v>98856503.205364808</v>
      </c>
      <c r="BC16" s="56">
        <v>160758386.49352044</v>
      </c>
      <c r="BD16" s="55">
        <v>123067057.24849349</v>
      </c>
      <c r="BE16" s="56">
        <v>1210245787.8755066</v>
      </c>
      <c r="BF16" s="55">
        <v>-2135195.0828245468</v>
      </c>
      <c r="BH16" s="57"/>
    </row>
    <row r="17" spans="1:60" x14ac:dyDescent="0.2">
      <c r="A17" s="81"/>
      <c r="B17" s="36" t="s">
        <v>284</v>
      </c>
      <c r="C17" s="54" t="s">
        <v>123</v>
      </c>
      <c r="D17" s="55">
        <v>289937.83272760926</v>
      </c>
      <c r="E17" s="55">
        <v>980436.859200123</v>
      </c>
      <c r="F17" s="55">
        <v>97287.466958630044</v>
      </c>
      <c r="G17" s="55">
        <v>628452.82386224507</v>
      </c>
      <c r="H17" s="55">
        <v>1632597.1260198597</v>
      </c>
      <c r="I17" s="55">
        <v>3967006.0477841296</v>
      </c>
      <c r="J17" s="55">
        <v>330256.21759293473</v>
      </c>
      <c r="K17" s="55">
        <v>162586.05385736233</v>
      </c>
      <c r="L17" s="55">
        <v>1260465.5560903067</v>
      </c>
      <c r="M17" s="55">
        <v>829418.33834612835</v>
      </c>
      <c r="N17" s="55">
        <v>2891877.9712097147</v>
      </c>
      <c r="O17" s="55">
        <v>7451888.1710247602</v>
      </c>
      <c r="P17" s="55">
        <v>92477446.839065298</v>
      </c>
      <c r="Q17" s="55">
        <v>17705229.777396973</v>
      </c>
      <c r="R17" s="55">
        <v>3424973.0680612973</v>
      </c>
      <c r="S17" s="55">
        <v>3415511.0169850681</v>
      </c>
      <c r="T17" s="55">
        <v>1584854.9009641528</v>
      </c>
      <c r="U17" s="55">
        <v>6975035.9213967808</v>
      </c>
      <c r="V17" s="55">
        <v>13502686.806412153</v>
      </c>
      <c r="W17" s="55">
        <v>7230912.9699041676</v>
      </c>
      <c r="X17" s="55">
        <v>1635497.329142316</v>
      </c>
      <c r="Y17" s="55">
        <v>411274.62034940836</v>
      </c>
      <c r="Z17" s="55">
        <v>127865.65400972558</v>
      </c>
      <c r="AA17" s="55">
        <v>50036.90239839381</v>
      </c>
      <c r="AB17" s="55">
        <v>358173.16658541723</v>
      </c>
      <c r="AC17" s="55">
        <v>9017.1432828079523</v>
      </c>
      <c r="AD17" s="55">
        <v>15149.013893552257</v>
      </c>
      <c r="AE17" s="55">
        <v>269633355.95359617</v>
      </c>
      <c r="AF17" s="55">
        <v>45360.485051681426</v>
      </c>
      <c r="AG17" s="55">
        <v>837133.88327153469</v>
      </c>
      <c r="AH17" s="55">
        <v>102923.7992267162</v>
      </c>
      <c r="AI17" s="55">
        <v>122524.35768314093</v>
      </c>
      <c r="AJ17" s="55">
        <v>50870.178086595392</v>
      </c>
      <c r="AK17" s="55">
        <v>45718.957712025891</v>
      </c>
      <c r="AL17" s="55">
        <v>180496.90091466749</v>
      </c>
      <c r="AM17" s="55">
        <v>760060.63732000347</v>
      </c>
      <c r="AN17" s="55">
        <v>939167.76808189088</v>
      </c>
      <c r="AO17" s="55">
        <v>195428.96307777191</v>
      </c>
      <c r="AP17" s="55">
        <v>517123.54483201844</v>
      </c>
      <c r="AQ17" s="55">
        <v>188989.53166237377</v>
      </c>
      <c r="AR17" s="55">
        <v>317418.92533751519</v>
      </c>
      <c r="AS17" s="55">
        <v>1224994.6382004477</v>
      </c>
      <c r="AT17" s="56">
        <v>444607444.11857593</v>
      </c>
      <c r="AU17" s="55">
        <v>1493455.3704127579</v>
      </c>
      <c r="AV17" s="55">
        <v>3567737.3962884457</v>
      </c>
      <c r="AW17" s="55">
        <v>0</v>
      </c>
      <c r="AX17" s="56">
        <v>5061192.7667012047</v>
      </c>
      <c r="AY17" s="55">
        <v>0</v>
      </c>
      <c r="AZ17" s="55">
        <v>-681010.32412904035</v>
      </c>
      <c r="BA17" s="56">
        <v>-681010.32412904035</v>
      </c>
      <c r="BB17" s="55">
        <v>26733885.158071809</v>
      </c>
      <c r="BC17" s="56">
        <v>31114067.60064397</v>
      </c>
      <c r="BD17" s="55">
        <v>7026282.1733845323</v>
      </c>
      <c r="BE17" s="56">
        <v>466046232.05735624</v>
      </c>
      <c r="BF17" s="55">
        <v>-2648997.4884790778</v>
      </c>
      <c r="BH17" s="57"/>
    </row>
    <row r="18" spans="1:60" x14ac:dyDescent="0.2">
      <c r="A18" s="81"/>
      <c r="B18" s="36" t="s">
        <v>285</v>
      </c>
      <c r="C18" s="54" t="s">
        <v>125</v>
      </c>
      <c r="D18" s="55">
        <v>21668.860095575124</v>
      </c>
      <c r="E18" s="55">
        <v>9828925.5897304472</v>
      </c>
      <c r="F18" s="55">
        <v>4689283.8228917774</v>
      </c>
      <c r="G18" s="55">
        <v>2006043.367612794</v>
      </c>
      <c r="H18" s="55">
        <v>1205966.5012088027</v>
      </c>
      <c r="I18" s="55">
        <v>168617.85814550956</v>
      </c>
      <c r="J18" s="55">
        <v>150660.54150660199</v>
      </c>
      <c r="K18" s="55">
        <v>150173.2909161156</v>
      </c>
      <c r="L18" s="55">
        <v>2127903.161248873</v>
      </c>
      <c r="M18" s="55">
        <v>19294523.197798882</v>
      </c>
      <c r="N18" s="55">
        <v>74390.881902375608</v>
      </c>
      <c r="O18" s="55">
        <v>8896544.8822953701</v>
      </c>
      <c r="P18" s="55">
        <v>11151376.610999899</v>
      </c>
      <c r="Q18" s="55">
        <v>389378504.94668871</v>
      </c>
      <c r="R18" s="55">
        <v>111472264.64677307</v>
      </c>
      <c r="S18" s="55">
        <v>78955247.852120817</v>
      </c>
      <c r="T18" s="55">
        <v>51804278.919918351</v>
      </c>
      <c r="U18" s="55">
        <v>78315670.645247579</v>
      </c>
      <c r="V18" s="55">
        <v>130103072.52695388</v>
      </c>
      <c r="W18" s="55">
        <v>20859403.791126613</v>
      </c>
      <c r="X18" s="55">
        <v>3540816.3332009027</v>
      </c>
      <c r="Y18" s="55">
        <v>1972139.8018291511</v>
      </c>
      <c r="Z18" s="55">
        <v>982799.05459748639</v>
      </c>
      <c r="AA18" s="55">
        <v>1421844.0261657608</v>
      </c>
      <c r="AB18" s="55">
        <v>234721.45380539255</v>
      </c>
      <c r="AC18" s="55">
        <v>63315.522105311487</v>
      </c>
      <c r="AD18" s="55">
        <v>26575.558199807536</v>
      </c>
      <c r="AE18" s="55">
        <v>219216731.42590791</v>
      </c>
      <c r="AF18" s="55">
        <v>45752.20717969448</v>
      </c>
      <c r="AG18" s="55">
        <v>1858463.9422210935</v>
      </c>
      <c r="AH18" s="55">
        <v>1411.1799393636684</v>
      </c>
      <c r="AI18" s="55">
        <v>119.67448856002622</v>
      </c>
      <c r="AJ18" s="55">
        <v>0</v>
      </c>
      <c r="AK18" s="55">
        <v>1629.7214532512126</v>
      </c>
      <c r="AL18" s="55">
        <v>856.31679367866809</v>
      </c>
      <c r="AM18" s="55">
        <v>552740.62538355484</v>
      </c>
      <c r="AN18" s="55">
        <v>99060.416905381819</v>
      </c>
      <c r="AO18" s="55">
        <v>329297.08590718696</v>
      </c>
      <c r="AP18" s="55">
        <v>30446.607129902266</v>
      </c>
      <c r="AQ18" s="55">
        <v>9.0111729058887935</v>
      </c>
      <c r="AR18" s="55">
        <v>14696.050094111355</v>
      </c>
      <c r="AS18" s="55">
        <v>33.535157516717327</v>
      </c>
      <c r="AT18" s="56">
        <v>1151047981.4448197</v>
      </c>
      <c r="AU18" s="55">
        <v>0</v>
      </c>
      <c r="AV18" s="55">
        <v>0</v>
      </c>
      <c r="AW18" s="55">
        <v>0</v>
      </c>
      <c r="AX18" s="56">
        <v>0</v>
      </c>
      <c r="AY18" s="55">
        <v>0</v>
      </c>
      <c r="AZ18" s="55">
        <v>1839245.4376021891</v>
      </c>
      <c r="BA18" s="56">
        <v>1839245.4376021891</v>
      </c>
      <c r="BB18" s="55">
        <v>44572691.626663536</v>
      </c>
      <c r="BC18" s="56">
        <v>46411937.064265713</v>
      </c>
      <c r="BD18" s="55">
        <v>89528365.591615617</v>
      </c>
      <c r="BE18" s="56">
        <v>1101133073.9967933</v>
      </c>
      <c r="BF18" s="55">
        <v>-6798478.9206764363</v>
      </c>
      <c r="BH18" s="57"/>
    </row>
    <row r="19" spans="1:60" x14ac:dyDescent="0.2">
      <c r="A19" s="81"/>
      <c r="B19" s="36" t="s">
        <v>286</v>
      </c>
      <c r="C19" s="54" t="s">
        <v>127</v>
      </c>
      <c r="D19" s="55">
        <v>407956.50950282475</v>
      </c>
      <c r="E19" s="55">
        <v>4496662.0448134048</v>
      </c>
      <c r="F19" s="55">
        <v>626904.71375233296</v>
      </c>
      <c r="G19" s="55">
        <v>2839535.9885079619</v>
      </c>
      <c r="H19" s="55">
        <v>1760132.8258103761</v>
      </c>
      <c r="I19" s="55">
        <v>2602550.834461119</v>
      </c>
      <c r="J19" s="55">
        <v>208375.20431963244</v>
      </c>
      <c r="K19" s="55">
        <v>590854.59999184066</v>
      </c>
      <c r="L19" s="55">
        <v>6565349.3022888042</v>
      </c>
      <c r="M19" s="55">
        <v>2119091.719140267</v>
      </c>
      <c r="N19" s="55">
        <v>220082.03690680009</v>
      </c>
      <c r="O19" s="55">
        <v>7556854.4144666269</v>
      </c>
      <c r="P19" s="55">
        <v>12539873.985818971</v>
      </c>
      <c r="Q19" s="55">
        <v>6514937.7012888938</v>
      </c>
      <c r="R19" s="55">
        <v>42757937.104030468</v>
      </c>
      <c r="S19" s="55">
        <v>18033212.882644631</v>
      </c>
      <c r="T19" s="55">
        <v>13351794.52526021</v>
      </c>
      <c r="U19" s="55">
        <v>13146180.962940862</v>
      </c>
      <c r="V19" s="55">
        <v>19693985.916138474</v>
      </c>
      <c r="W19" s="55">
        <v>9317660.8927159607</v>
      </c>
      <c r="X19" s="55">
        <v>1913730.5321411607</v>
      </c>
      <c r="Y19" s="55">
        <v>659177.44327658555</v>
      </c>
      <c r="Z19" s="55">
        <v>105592.19347871753</v>
      </c>
      <c r="AA19" s="55">
        <v>742449.4472935783</v>
      </c>
      <c r="AB19" s="55">
        <v>147917.00870820435</v>
      </c>
      <c r="AC19" s="55">
        <v>21681.343958623933</v>
      </c>
      <c r="AD19" s="55">
        <v>403344.6711404018</v>
      </c>
      <c r="AE19" s="55">
        <v>57754955.130043142</v>
      </c>
      <c r="AF19" s="55">
        <v>161271.58304672688</v>
      </c>
      <c r="AG19" s="55">
        <v>2512706.4738542382</v>
      </c>
      <c r="AH19" s="55">
        <v>183981.59545437992</v>
      </c>
      <c r="AI19" s="55">
        <v>43920.497415543796</v>
      </c>
      <c r="AJ19" s="55">
        <v>79606.258254715605</v>
      </c>
      <c r="AK19" s="55">
        <v>652556.60056736285</v>
      </c>
      <c r="AL19" s="55">
        <v>9917931.0629723109</v>
      </c>
      <c r="AM19" s="55">
        <v>10053593.824064616</v>
      </c>
      <c r="AN19" s="55">
        <v>323965.96498269716</v>
      </c>
      <c r="AO19" s="55">
        <v>1402253.181824493</v>
      </c>
      <c r="AP19" s="55">
        <v>441992.86610664881</v>
      </c>
      <c r="AQ19" s="55">
        <v>56224.714959685152</v>
      </c>
      <c r="AR19" s="55">
        <v>62816.18992181807</v>
      </c>
      <c r="AS19" s="55">
        <v>718477.40130472893</v>
      </c>
      <c r="AT19" s="56">
        <v>253710080.14957073</v>
      </c>
      <c r="AU19" s="55">
        <v>876818.78669999284</v>
      </c>
      <c r="AV19" s="55">
        <v>4031789.9906398961</v>
      </c>
      <c r="AW19" s="55">
        <v>0</v>
      </c>
      <c r="AX19" s="56">
        <v>4908608.7773398887</v>
      </c>
      <c r="AY19" s="55">
        <v>28568213.060352948</v>
      </c>
      <c r="AZ19" s="55">
        <v>769834.5121020237</v>
      </c>
      <c r="BA19" s="56">
        <v>29338047.57245497</v>
      </c>
      <c r="BB19" s="55">
        <v>42881562.818411991</v>
      </c>
      <c r="BC19" s="56">
        <v>77128219.168206841</v>
      </c>
      <c r="BD19" s="55">
        <v>8121475.9085869193</v>
      </c>
      <c r="BE19" s="56">
        <v>322264920.82231975</v>
      </c>
      <c r="BF19" s="55">
        <v>-451902.58687090874</v>
      </c>
      <c r="BH19" s="57"/>
    </row>
    <row r="20" spans="1:60" x14ac:dyDescent="0.2">
      <c r="A20" s="81"/>
      <c r="B20" s="36" t="s">
        <v>287</v>
      </c>
      <c r="C20" s="54" t="s">
        <v>129</v>
      </c>
      <c r="D20" s="55">
        <v>98983.570422008692</v>
      </c>
      <c r="E20" s="55">
        <v>4327141.5012977924</v>
      </c>
      <c r="F20" s="55">
        <v>1461245.3793238201</v>
      </c>
      <c r="G20" s="55">
        <v>3099223.3595319511</v>
      </c>
      <c r="H20" s="55">
        <v>1387672.2906468618</v>
      </c>
      <c r="I20" s="55">
        <v>1306746.2431926767</v>
      </c>
      <c r="J20" s="55">
        <v>861106.80408582231</v>
      </c>
      <c r="K20" s="55">
        <v>490493.72741363209</v>
      </c>
      <c r="L20" s="55">
        <v>1532818.9827013738</v>
      </c>
      <c r="M20" s="55">
        <v>897949.38746813661</v>
      </c>
      <c r="N20" s="55">
        <v>2547661.4771146495</v>
      </c>
      <c r="O20" s="55">
        <v>7212624.8504520189</v>
      </c>
      <c r="P20" s="55">
        <v>10064650.98346263</v>
      </c>
      <c r="Q20" s="55">
        <v>20044055.627293363</v>
      </c>
      <c r="R20" s="55">
        <v>9034919.0837251022</v>
      </c>
      <c r="S20" s="55">
        <v>86858152.398485869</v>
      </c>
      <c r="T20" s="55">
        <v>33191224.039183252</v>
      </c>
      <c r="U20" s="55">
        <v>34861049.117030747</v>
      </c>
      <c r="V20" s="55">
        <v>19296947.448221054</v>
      </c>
      <c r="W20" s="55">
        <v>3178482.9436805774</v>
      </c>
      <c r="X20" s="55">
        <v>1601633.8737680619</v>
      </c>
      <c r="Y20" s="55">
        <v>559094.72369112982</v>
      </c>
      <c r="Z20" s="55">
        <v>107426.14390799883</v>
      </c>
      <c r="AA20" s="55">
        <v>549185.21437894914</v>
      </c>
      <c r="AB20" s="55">
        <v>1629526.9212845461</v>
      </c>
      <c r="AC20" s="55">
        <v>58754.117068802181</v>
      </c>
      <c r="AD20" s="55">
        <v>91690.192602632305</v>
      </c>
      <c r="AE20" s="55">
        <v>7070388.6382391853</v>
      </c>
      <c r="AF20" s="55">
        <v>177431.49375478178</v>
      </c>
      <c r="AG20" s="55">
        <v>7594537.6337755881</v>
      </c>
      <c r="AH20" s="55">
        <v>86935.402727613575</v>
      </c>
      <c r="AI20" s="55">
        <v>50050.755890788423</v>
      </c>
      <c r="AJ20" s="55">
        <v>525219.53260554106</v>
      </c>
      <c r="AK20" s="55">
        <v>119195.85723757416</v>
      </c>
      <c r="AL20" s="55">
        <v>224253.39809635366</v>
      </c>
      <c r="AM20" s="55">
        <v>394830.69319939247</v>
      </c>
      <c r="AN20" s="55">
        <v>205932.89438429422</v>
      </c>
      <c r="AO20" s="55">
        <v>199264.02117150833</v>
      </c>
      <c r="AP20" s="55">
        <v>224951.16652883418</v>
      </c>
      <c r="AQ20" s="55">
        <v>24484.265200248323</v>
      </c>
      <c r="AR20" s="55">
        <v>30339.410767769412</v>
      </c>
      <c r="AS20" s="55">
        <v>141348.61242643581</v>
      </c>
      <c r="AT20" s="56">
        <v>263419624.17744136</v>
      </c>
      <c r="AU20" s="55">
        <v>487112.74987743946</v>
      </c>
      <c r="AV20" s="55">
        <v>1156816.3733685254</v>
      </c>
      <c r="AW20" s="55">
        <v>0</v>
      </c>
      <c r="AX20" s="56">
        <v>1643929.1232459648</v>
      </c>
      <c r="AY20" s="55">
        <v>138884619.60589162</v>
      </c>
      <c r="AZ20" s="55">
        <v>-1168877.7930602541</v>
      </c>
      <c r="BA20" s="56">
        <v>137715741.81283137</v>
      </c>
      <c r="BB20" s="55">
        <v>70573245.515017182</v>
      </c>
      <c r="BC20" s="56">
        <v>209932916.45109451</v>
      </c>
      <c r="BD20" s="55">
        <v>51121111.622637272</v>
      </c>
      <c r="BE20" s="56">
        <v>422163048.53886783</v>
      </c>
      <c r="BF20" s="55">
        <v>-68380.467030796688</v>
      </c>
      <c r="BH20" s="57"/>
    </row>
    <row r="21" spans="1:60" x14ac:dyDescent="0.2">
      <c r="A21" s="81"/>
      <c r="B21" s="36" t="s">
        <v>288</v>
      </c>
      <c r="C21" s="54" t="s">
        <v>131</v>
      </c>
      <c r="D21" s="55">
        <v>5840699.6089281961</v>
      </c>
      <c r="E21" s="55">
        <v>4426571.1652730592</v>
      </c>
      <c r="F21" s="55">
        <v>3582471.7707719663</v>
      </c>
      <c r="G21" s="55">
        <v>3492982.8493701899</v>
      </c>
      <c r="H21" s="55">
        <v>3230928.4226128021</v>
      </c>
      <c r="I21" s="55">
        <v>1171858.4464705554</v>
      </c>
      <c r="J21" s="55">
        <v>1403993.2795684549</v>
      </c>
      <c r="K21" s="55">
        <v>1495271.0921140173</v>
      </c>
      <c r="L21" s="55">
        <v>785179.47068413498</v>
      </c>
      <c r="M21" s="55">
        <v>1669521.6530834811</v>
      </c>
      <c r="N21" s="55">
        <v>964490.14719437598</v>
      </c>
      <c r="O21" s="55">
        <v>3779773.2532207035</v>
      </c>
      <c r="P21" s="55">
        <v>3639863.0520516876</v>
      </c>
      <c r="Q21" s="55">
        <v>3260936.9879854848</v>
      </c>
      <c r="R21" s="55">
        <v>3888587.546816783</v>
      </c>
      <c r="S21" s="55">
        <v>2413679.9110202482</v>
      </c>
      <c r="T21" s="55">
        <v>39574149.498557895</v>
      </c>
      <c r="U21" s="55">
        <v>1466054.1681837165</v>
      </c>
      <c r="V21" s="55">
        <v>2169196.5921093426</v>
      </c>
      <c r="W21" s="55">
        <v>2822994.1130751288</v>
      </c>
      <c r="X21" s="55">
        <v>980568.71138604556</v>
      </c>
      <c r="Y21" s="55">
        <v>103755.80115319081</v>
      </c>
      <c r="Z21" s="55">
        <v>86711.344028339023</v>
      </c>
      <c r="AA21" s="55">
        <v>168648.6775981473</v>
      </c>
      <c r="AB21" s="55">
        <v>226114.7136481989</v>
      </c>
      <c r="AC21" s="55">
        <v>34552.07239566707</v>
      </c>
      <c r="AD21" s="55">
        <v>35099.91865860371</v>
      </c>
      <c r="AE21" s="55">
        <v>6629710.4752913592</v>
      </c>
      <c r="AF21" s="55">
        <v>7529.7293473048976</v>
      </c>
      <c r="AG21" s="55">
        <v>1741526.1778485223</v>
      </c>
      <c r="AH21" s="55">
        <v>42139.373097099247</v>
      </c>
      <c r="AI21" s="55">
        <v>15106.173112628447</v>
      </c>
      <c r="AJ21" s="55">
        <v>857571.70003995555</v>
      </c>
      <c r="AK21" s="55">
        <v>166807.52291624973</v>
      </c>
      <c r="AL21" s="55">
        <v>1428.0244912188921</v>
      </c>
      <c r="AM21" s="55">
        <v>44162.18672497799</v>
      </c>
      <c r="AN21" s="55">
        <v>49792.317582609357</v>
      </c>
      <c r="AO21" s="55">
        <v>100451.01036663874</v>
      </c>
      <c r="AP21" s="55">
        <v>6725.2087745793187</v>
      </c>
      <c r="AQ21" s="55">
        <v>7265388.5697348006</v>
      </c>
      <c r="AR21" s="55">
        <v>5834.779334492122</v>
      </c>
      <c r="AS21" s="55">
        <v>16401.947539114197</v>
      </c>
      <c r="AT21" s="56">
        <v>109665229.46416196</v>
      </c>
      <c r="AU21" s="55">
        <v>129258.74603507375</v>
      </c>
      <c r="AV21" s="55">
        <v>1193796.2928301734</v>
      </c>
      <c r="AW21" s="55">
        <v>0</v>
      </c>
      <c r="AX21" s="56">
        <v>1323055.038865247</v>
      </c>
      <c r="AY21" s="55">
        <v>200061154.54687411</v>
      </c>
      <c r="AZ21" s="55">
        <v>877979.3251069641</v>
      </c>
      <c r="BA21" s="56">
        <v>200939133.87198108</v>
      </c>
      <c r="BB21" s="55">
        <v>35902561.47336524</v>
      </c>
      <c r="BC21" s="56">
        <v>238164750.38421157</v>
      </c>
      <c r="BD21" s="55">
        <v>38187437.253150001</v>
      </c>
      <c r="BE21" s="56">
        <v>311926366.79105228</v>
      </c>
      <c r="BF21" s="55">
        <v>2283824.1958287302</v>
      </c>
      <c r="BH21" s="57"/>
    </row>
    <row r="22" spans="1:60" x14ac:dyDescent="0.2">
      <c r="A22" s="81"/>
      <c r="B22" s="36" t="s">
        <v>289</v>
      </c>
      <c r="C22" s="54" t="s">
        <v>133</v>
      </c>
      <c r="D22" s="55">
        <v>1114632.3173656431</v>
      </c>
      <c r="E22" s="55">
        <v>165719.20685945993</v>
      </c>
      <c r="F22" s="55">
        <v>105168.61054444393</v>
      </c>
      <c r="G22" s="55">
        <v>474964.99245116074</v>
      </c>
      <c r="H22" s="55">
        <v>552988.90459318191</v>
      </c>
      <c r="I22" s="55">
        <v>101231.07151747457</v>
      </c>
      <c r="J22" s="55">
        <v>14518.334403439303</v>
      </c>
      <c r="K22" s="55">
        <v>32473.561495823982</v>
      </c>
      <c r="L22" s="55">
        <v>16905.421208812098</v>
      </c>
      <c r="M22" s="55">
        <v>64279.485011642559</v>
      </c>
      <c r="N22" s="55">
        <v>119291.10012130119</v>
      </c>
      <c r="O22" s="55">
        <v>195587.17973251845</v>
      </c>
      <c r="P22" s="55">
        <v>2018486.6086415807</v>
      </c>
      <c r="Q22" s="55">
        <v>341849.17558986822</v>
      </c>
      <c r="R22" s="55">
        <v>425031.84225136973</v>
      </c>
      <c r="S22" s="55">
        <v>4954625.0680967765</v>
      </c>
      <c r="T22" s="55">
        <v>8373672.5383756505</v>
      </c>
      <c r="U22" s="55">
        <v>203335981.45927319</v>
      </c>
      <c r="V22" s="55">
        <v>139015.05393154704</v>
      </c>
      <c r="W22" s="55">
        <v>308100.97579978366</v>
      </c>
      <c r="X22" s="55">
        <v>104778.86150564789</v>
      </c>
      <c r="Y22" s="55">
        <v>22332.032534290836</v>
      </c>
      <c r="Z22" s="55">
        <v>41109.622135144033</v>
      </c>
      <c r="AA22" s="55">
        <v>970013.23523997189</v>
      </c>
      <c r="AB22" s="55">
        <v>29412.579413291267</v>
      </c>
      <c r="AC22" s="55">
        <v>5318.5999134419799</v>
      </c>
      <c r="AD22" s="55">
        <v>3331.6347328251618</v>
      </c>
      <c r="AE22" s="55">
        <v>1234589.5778857572</v>
      </c>
      <c r="AF22" s="55">
        <v>1745683.9206277553</v>
      </c>
      <c r="AG22" s="55">
        <v>43130147.280603535</v>
      </c>
      <c r="AH22" s="55">
        <v>287210.34229874739</v>
      </c>
      <c r="AI22" s="55">
        <v>1357304.909976121</v>
      </c>
      <c r="AJ22" s="55">
        <v>621294.20004783745</v>
      </c>
      <c r="AK22" s="55">
        <v>58346.408845916681</v>
      </c>
      <c r="AL22" s="55">
        <v>15067280.263933403</v>
      </c>
      <c r="AM22" s="55">
        <v>2449076.8080656449</v>
      </c>
      <c r="AN22" s="55">
        <v>1650992.4453108504</v>
      </c>
      <c r="AO22" s="55">
        <v>7292766.0956875784</v>
      </c>
      <c r="AP22" s="55">
        <v>2121.1976571812111</v>
      </c>
      <c r="AQ22" s="55">
        <v>254553.21203009458</v>
      </c>
      <c r="AR22" s="55">
        <v>163433.8380465318</v>
      </c>
      <c r="AS22" s="55">
        <v>5153345.2460784763</v>
      </c>
      <c r="AT22" s="56">
        <v>304498965.21983486</v>
      </c>
      <c r="AU22" s="55">
        <v>8773873.4694947675</v>
      </c>
      <c r="AV22" s="55">
        <v>61057876.566318199</v>
      </c>
      <c r="AW22" s="55">
        <v>0</v>
      </c>
      <c r="AX22" s="56">
        <v>69831750.035812959</v>
      </c>
      <c r="AY22" s="55">
        <v>269958672.7581476</v>
      </c>
      <c r="AZ22" s="55">
        <v>1663946.4383086266</v>
      </c>
      <c r="BA22" s="56">
        <v>271622619.19645625</v>
      </c>
      <c r="BB22" s="55">
        <v>58430796.437531762</v>
      </c>
      <c r="BC22" s="56">
        <v>399885165.66980094</v>
      </c>
      <c r="BD22" s="55">
        <v>60203495.624731258</v>
      </c>
      <c r="BE22" s="56">
        <v>646565009.92085087</v>
      </c>
      <c r="BF22" s="55">
        <v>2384374.6559464335</v>
      </c>
      <c r="BH22" s="57"/>
    </row>
    <row r="23" spans="1:60" x14ac:dyDescent="0.2">
      <c r="A23" s="81"/>
      <c r="B23" s="36" t="s">
        <v>290</v>
      </c>
      <c r="C23" s="54" t="s">
        <v>135</v>
      </c>
      <c r="D23" s="55">
        <v>125342.37181158726</v>
      </c>
      <c r="E23" s="55">
        <v>1181568.0596158833</v>
      </c>
      <c r="F23" s="55">
        <v>424830.73495799373</v>
      </c>
      <c r="G23" s="55">
        <v>800009.78929380514</v>
      </c>
      <c r="H23" s="55">
        <v>645193.58933307335</v>
      </c>
      <c r="I23" s="55">
        <v>401523.15357268514</v>
      </c>
      <c r="J23" s="55">
        <v>189116.76476640301</v>
      </c>
      <c r="K23" s="55">
        <v>202065.64207662339</v>
      </c>
      <c r="L23" s="55">
        <v>210623.75109281909</v>
      </c>
      <c r="M23" s="55">
        <v>636951.35223228578</v>
      </c>
      <c r="N23" s="55">
        <v>516553.06670613034</v>
      </c>
      <c r="O23" s="55">
        <v>1921214.8847529232</v>
      </c>
      <c r="P23" s="55">
        <v>1040333.753986751</v>
      </c>
      <c r="Q23" s="55">
        <v>1243912.8778860008</v>
      </c>
      <c r="R23" s="55">
        <v>1343095.5719439995</v>
      </c>
      <c r="S23" s="55">
        <v>25516936.887929231</v>
      </c>
      <c r="T23" s="55">
        <v>13115120.39422093</v>
      </c>
      <c r="U23" s="55">
        <v>20269310.446386982</v>
      </c>
      <c r="V23" s="55">
        <v>79448034.490549162</v>
      </c>
      <c r="W23" s="55">
        <v>29756699.15371469</v>
      </c>
      <c r="X23" s="55">
        <v>3077871.2942206194</v>
      </c>
      <c r="Y23" s="55">
        <v>404733.80072259466</v>
      </c>
      <c r="Z23" s="55">
        <v>952698.01474634872</v>
      </c>
      <c r="AA23" s="55">
        <v>854201.66830656771</v>
      </c>
      <c r="AB23" s="55">
        <v>22246136.023473434</v>
      </c>
      <c r="AC23" s="55">
        <v>21975.131412838469</v>
      </c>
      <c r="AD23" s="55">
        <v>17864.095251493476</v>
      </c>
      <c r="AE23" s="55">
        <v>51562176.466073975</v>
      </c>
      <c r="AF23" s="55">
        <v>6820597.3748600241</v>
      </c>
      <c r="AG23" s="55">
        <v>805767.33996246883</v>
      </c>
      <c r="AH23" s="55">
        <v>81875.407523254471</v>
      </c>
      <c r="AI23" s="55">
        <v>14299990.462233419</v>
      </c>
      <c r="AJ23" s="55">
        <v>96434.913259441877</v>
      </c>
      <c r="AK23" s="55">
        <v>458339.21097131842</v>
      </c>
      <c r="AL23" s="55">
        <v>15942560.315954154</v>
      </c>
      <c r="AM23" s="55">
        <v>7870554.7939567287</v>
      </c>
      <c r="AN23" s="55">
        <v>1110627.6140080825</v>
      </c>
      <c r="AO23" s="55">
        <v>2830923.77673312</v>
      </c>
      <c r="AP23" s="55">
        <v>8630.2557186649356</v>
      </c>
      <c r="AQ23" s="55">
        <v>555554.31439579558</v>
      </c>
      <c r="AR23" s="55">
        <v>232604.98909205862</v>
      </c>
      <c r="AS23" s="55">
        <v>922798.01652805042</v>
      </c>
      <c r="AT23" s="56">
        <v>310163352.0162344</v>
      </c>
      <c r="AU23" s="55">
        <v>8478834.8307061363</v>
      </c>
      <c r="AV23" s="55">
        <v>26264134.908807382</v>
      </c>
      <c r="AW23" s="55">
        <v>0</v>
      </c>
      <c r="AX23" s="56">
        <v>34742969.739513516</v>
      </c>
      <c r="AY23" s="55">
        <v>83336414.86431998</v>
      </c>
      <c r="AZ23" s="55">
        <v>4013879.3024362344</v>
      </c>
      <c r="BA23" s="56">
        <v>87350294.166756213</v>
      </c>
      <c r="BB23" s="55">
        <v>107262424.53836353</v>
      </c>
      <c r="BC23" s="56">
        <v>229355688.44463322</v>
      </c>
      <c r="BD23" s="55">
        <v>39881487.299107164</v>
      </c>
      <c r="BE23" s="56">
        <v>500046676.11999822</v>
      </c>
      <c r="BF23" s="55">
        <v>409122.95823775046</v>
      </c>
      <c r="BH23" s="57"/>
    </row>
    <row r="24" spans="1:60" x14ac:dyDescent="0.2">
      <c r="A24" s="81"/>
      <c r="B24" s="36" t="s">
        <v>291</v>
      </c>
      <c r="C24" s="54" t="s">
        <v>137</v>
      </c>
      <c r="D24" s="55">
        <v>28501.17381447618</v>
      </c>
      <c r="E24" s="55">
        <v>824045.41939703748</v>
      </c>
      <c r="F24" s="55">
        <v>141343.7620824789</v>
      </c>
      <c r="G24" s="55">
        <v>171532.47322713159</v>
      </c>
      <c r="H24" s="55">
        <v>85350.377393116098</v>
      </c>
      <c r="I24" s="55">
        <v>94129.142414528513</v>
      </c>
      <c r="J24" s="55">
        <v>44246.375342230211</v>
      </c>
      <c r="K24" s="55">
        <v>101377.68670369014</v>
      </c>
      <c r="L24" s="55">
        <v>91111.785818752425</v>
      </c>
      <c r="M24" s="55">
        <v>1257454.4942214289</v>
      </c>
      <c r="N24" s="55">
        <v>495532.31450535415</v>
      </c>
      <c r="O24" s="55">
        <v>1202867.978903492</v>
      </c>
      <c r="P24" s="55">
        <v>245389.65092710793</v>
      </c>
      <c r="Q24" s="55">
        <v>331954.67037441628</v>
      </c>
      <c r="R24" s="55">
        <v>360027.25276330835</v>
      </c>
      <c r="S24" s="55">
        <v>22187800.665860623</v>
      </c>
      <c r="T24" s="55">
        <v>11487695.81233458</v>
      </c>
      <c r="U24" s="55">
        <v>10898603.517351627</v>
      </c>
      <c r="V24" s="55">
        <v>26628358.053183563</v>
      </c>
      <c r="W24" s="55">
        <v>324798501.11931264</v>
      </c>
      <c r="X24" s="55">
        <v>10371253.347064754</v>
      </c>
      <c r="Y24" s="55">
        <v>385533.51818166114</v>
      </c>
      <c r="Z24" s="55">
        <v>9290.5433037514485</v>
      </c>
      <c r="AA24" s="55">
        <v>288874.81302487798</v>
      </c>
      <c r="AB24" s="55">
        <v>232286.45166541525</v>
      </c>
      <c r="AC24" s="55">
        <v>23654.65502073208</v>
      </c>
      <c r="AD24" s="55">
        <v>10574.363300778086</v>
      </c>
      <c r="AE24" s="55">
        <v>3229504.602204069</v>
      </c>
      <c r="AF24" s="55">
        <v>3489651.0254118377</v>
      </c>
      <c r="AG24" s="55">
        <v>762348.38554162148</v>
      </c>
      <c r="AH24" s="55">
        <v>95690.558249093301</v>
      </c>
      <c r="AI24" s="55">
        <v>23468128.868601356</v>
      </c>
      <c r="AJ24" s="55">
        <v>781877.43266357039</v>
      </c>
      <c r="AK24" s="55">
        <v>348519.24332990521</v>
      </c>
      <c r="AL24" s="55">
        <v>14973479.475741923</v>
      </c>
      <c r="AM24" s="55">
        <v>16735977.198648173</v>
      </c>
      <c r="AN24" s="55">
        <v>201237.59959389165</v>
      </c>
      <c r="AO24" s="55">
        <v>6582472.7159347478</v>
      </c>
      <c r="AP24" s="55">
        <v>448655.28626935359</v>
      </c>
      <c r="AQ24" s="55">
        <v>219523.83077373088</v>
      </c>
      <c r="AR24" s="55">
        <v>130200.82135223603</v>
      </c>
      <c r="AS24" s="55">
        <v>1134372.0352863017</v>
      </c>
      <c r="AT24" s="56">
        <v>485398930.49709517</v>
      </c>
      <c r="AU24" s="55">
        <v>7981822.8820318487</v>
      </c>
      <c r="AV24" s="55">
        <v>28965853.16616679</v>
      </c>
      <c r="AW24" s="55">
        <v>0</v>
      </c>
      <c r="AX24" s="56">
        <v>36947676.04819864</v>
      </c>
      <c r="AY24" s="55">
        <v>56861394.358801521</v>
      </c>
      <c r="AZ24" s="55">
        <v>7526252.2456927262</v>
      </c>
      <c r="BA24" s="56">
        <v>64387646.604494236</v>
      </c>
      <c r="BB24" s="55">
        <v>300892429.52861512</v>
      </c>
      <c r="BC24" s="56">
        <v>402227752.18130797</v>
      </c>
      <c r="BD24" s="55">
        <v>240100109.65727329</v>
      </c>
      <c r="BE24" s="56">
        <v>648011833.33361304</v>
      </c>
      <c r="BF24" s="55">
        <v>485260.31248314399</v>
      </c>
      <c r="BH24" s="57"/>
    </row>
    <row r="25" spans="1:60" x14ac:dyDescent="0.2">
      <c r="A25" s="81"/>
      <c r="B25" s="36" t="s">
        <v>292</v>
      </c>
      <c r="C25" s="54" t="s">
        <v>139</v>
      </c>
      <c r="D25" s="55">
        <v>101222.88889183963</v>
      </c>
      <c r="E25" s="55">
        <v>58522.896690882451</v>
      </c>
      <c r="F25" s="55">
        <v>1438673.6421354311</v>
      </c>
      <c r="G25" s="55">
        <v>71195.764202779421</v>
      </c>
      <c r="H25" s="55">
        <v>184417.83663476104</v>
      </c>
      <c r="I25" s="55">
        <v>102322.28890850626</v>
      </c>
      <c r="J25" s="55">
        <v>16973.25271078277</v>
      </c>
      <c r="K25" s="55">
        <v>3564.1963700524561</v>
      </c>
      <c r="L25" s="55">
        <v>51548.949992160829</v>
      </c>
      <c r="M25" s="55">
        <v>65096.825662956428</v>
      </c>
      <c r="N25" s="55">
        <v>654263.39623781538</v>
      </c>
      <c r="O25" s="55">
        <v>503093.56929482252</v>
      </c>
      <c r="P25" s="55">
        <v>338743.90855899686</v>
      </c>
      <c r="Q25" s="55">
        <v>475729.22186747461</v>
      </c>
      <c r="R25" s="55">
        <v>480055.39161442983</v>
      </c>
      <c r="S25" s="55">
        <v>2580739.42297717</v>
      </c>
      <c r="T25" s="55">
        <v>2014929.9604820905</v>
      </c>
      <c r="U25" s="55">
        <v>5530542.7333012782</v>
      </c>
      <c r="V25" s="55">
        <v>2733778.4034480229</v>
      </c>
      <c r="W25" s="55">
        <v>2266065.8034384483</v>
      </c>
      <c r="X25" s="55">
        <v>7597872.3279500082</v>
      </c>
      <c r="Y25" s="55">
        <v>84912.623199367838</v>
      </c>
      <c r="Z25" s="55">
        <v>271.6848028682482</v>
      </c>
      <c r="AA25" s="55">
        <v>123277.58401427367</v>
      </c>
      <c r="AB25" s="55">
        <v>11740642.007182801</v>
      </c>
      <c r="AC25" s="55">
        <v>50780.534946275562</v>
      </c>
      <c r="AD25" s="55">
        <v>73604.610348564689</v>
      </c>
      <c r="AE25" s="55">
        <v>884677.90228126792</v>
      </c>
      <c r="AF25" s="55">
        <v>17520.98553562296</v>
      </c>
      <c r="AG25" s="55">
        <v>132808.38538497474</v>
      </c>
      <c r="AH25" s="55">
        <v>3662.4521542481957</v>
      </c>
      <c r="AI25" s="55">
        <v>796775.19546211744</v>
      </c>
      <c r="AJ25" s="55">
        <v>13922.241434898135</v>
      </c>
      <c r="AK25" s="55">
        <v>21887.850645223527</v>
      </c>
      <c r="AL25" s="55">
        <v>40782.217651166909</v>
      </c>
      <c r="AM25" s="55">
        <v>7150982.3281397242</v>
      </c>
      <c r="AN25" s="55">
        <v>340051.9295227917</v>
      </c>
      <c r="AO25" s="55">
        <v>575316.98964728508</v>
      </c>
      <c r="AP25" s="55">
        <v>1971067.6903914241</v>
      </c>
      <c r="AQ25" s="55">
        <v>138740.20667174371</v>
      </c>
      <c r="AR25" s="55">
        <v>196040.97907166119</v>
      </c>
      <c r="AS25" s="55">
        <v>593537.85018366424</v>
      </c>
      <c r="AT25" s="56">
        <v>52220616.930042669</v>
      </c>
      <c r="AU25" s="55">
        <v>553477.98490495351</v>
      </c>
      <c r="AV25" s="55">
        <v>1415253.1951009321</v>
      </c>
      <c r="AW25" s="55">
        <v>0</v>
      </c>
      <c r="AX25" s="56">
        <v>1968731.1800058857</v>
      </c>
      <c r="AY25" s="55">
        <v>11491136.264902843</v>
      </c>
      <c r="AZ25" s="55">
        <v>412286.37745993002</v>
      </c>
      <c r="BA25" s="56">
        <v>11903422.642362773</v>
      </c>
      <c r="BB25" s="55">
        <v>17664776.151277088</v>
      </c>
      <c r="BC25" s="56">
        <v>31536929.973645747</v>
      </c>
      <c r="BD25" s="55">
        <v>29039767.777977291</v>
      </c>
      <c r="BE25" s="56">
        <v>54723552.775503367</v>
      </c>
      <c r="BF25" s="55">
        <v>5773.6497922390699</v>
      </c>
      <c r="BH25" s="57"/>
    </row>
    <row r="26" spans="1:60" x14ac:dyDescent="0.2">
      <c r="A26" s="81"/>
      <c r="B26" s="36" t="s">
        <v>293</v>
      </c>
      <c r="C26" s="54" t="s">
        <v>141</v>
      </c>
      <c r="D26" s="55">
        <v>111940.60443468449</v>
      </c>
      <c r="E26" s="55">
        <v>401368.06588656566</v>
      </c>
      <c r="F26" s="55">
        <v>21686.042530538947</v>
      </c>
      <c r="G26" s="55">
        <v>19248.960550933291</v>
      </c>
      <c r="H26" s="55">
        <v>62460.695498273541</v>
      </c>
      <c r="I26" s="55">
        <v>56588.013675505877</v>
      </c>
      <c r="J26" s="55">
        <v>36402.01377207035</v>
      </c>
      <c r="K26" s="55">
        <v>1108579.4469467225</v>
      </c>
      <c r="L26" s="55">
        <v>17148.723975939341</v>
      </c>
      <c r="M26" s="55">
        <v>401632.93661729438</v>
      </c>
      <c r="N26" s="55">
        <v>90766.790171659246</v>
      </c>
      <c r="O26" s="55">
        <v>123977.89871189924</v>
      </c>
      <c r="P26" s="55">
        <v>99781.263874549797</v>
      </c>
      <c r="Q26" s="55">
        <v>161688.59581997854</v>
      </c>
      <c r="R26" s="55">
        <v>152072.9568979484</v>
      </c>
      <c r="S26" s="55">
        <v>175200.49723229618</v>
      </c>
      <c r="T26" s="55">
        <v>249503.3318548192</v>
      </c>
      <c r="U26" s="55">
        <v>289597.6188181183</v>
      </c>
      <c r="V26" s="55">
        <v>173905.4867527202</v>
      </c>
      <c r="W26" s="55">
        <v>824390.16823065816</v>
      </c>
      <c r="X26" s="55">
        <v>11747.623055206172</v>
      </c>
      <c r="Y26" s="55">
        <v>685714.00578945852</v>
      </c>
      <c r="Z26" s="55">
        <v>463.59749662109107</v>
      </c>
      <c r="AA26" s="55">
        <v>2813.537330211786</v>
      </c>
      <c r="AB26" s="55">
        <v>20741.538537879813</v>
      </c>
      <c r="AC26" s="55">
        <v>792.94550780962288</v>
      </c>
      <c r="AD26" s="55">
        <v>238.31584299372207</v>
      </c>
      <c r="AE26" s="55">
        <v>872767.27347230236</v>
      </c>
      <c r="AF26" s="55">
        <v>16642.971042270095</v>
      </c>
      <c r="AG26" s="55">
        <v>142919.56909722721</v>
      </c>
      <c r="AH26" s="55">
        <v>70783.887363582588</v>
      </c>
      <c r="AI26" s="55">
        <v>20558.221748787546</v>
      </c>
      <c r="AJ26" s="55">
        <v>301062.7401359725</v>
      </c>
      <c r="AK26" s="55">
        <v>498257.09493329335</v>
      </c>
      <c r="AL26" s="55">
        <v>5264357.1725367047</v>
      </c>
      <c r="AM26" s="55">
        <v>1778498.5886364924</v>
      </c>
      <c r="AN26" s="55">
        <v>364547.36424913449</v>
      </c>
      <c r="AO26" s="55">
        <v>1244918.8933426044</v>
      </c>
      <c r="AP26" s="55">
        <v>80.875262041432521</v>
      </c>
      <c r="AQ26" s="55">
        <v>46348.765942210302</v>
      </c>
      <c r="AR26" s="55">
        <v>221288.69537855047</v>
      </c>
      <c r="AS26" s="55">
        <v>2687.9704084694699</v>
      </c>
      <c r="AT26" s="56">
        <v>16146171.759362997</v>
      </c>
      <c r="AU26" s="55">
        <v>735265.15296580282</v>
      </c>
      <c r="AV26" s="55">
        <v>1690740.0972797838</v>
      </c>
      <c r="AW26" s="55">
        <v>0</v>
      </c>
      <c r="AX26" s="56">
        <v>2426005.2502455865</v>
      </c>
      <c r="AY26" s="55">
        <v>0</v>
      </c>
      <c r="AZ26" s="55">
        <v>1505483.1739402788</v>
      </c>
      <c r="BA26" s="56">
        <v>1505483.1739402788</v>
      </c>
      <c r="BB26" s="55">
        <v>4932955.9868044658</v>
      </c>
      <c r="BC26" s="56">
        <v>8864444.4109903313</v>
      </c>
      <c r="BD26" s="55">
        <v>344852.52960625</v>
      </c>
      <c r="BE26" s="56">
        <v>25130652.328436177</v>
      </c>
      <c r="BF26" s="55">
        <v>464888.6876890976</v>
      </c>
      <c r="BH26" s="57"/>
    </row>
    <row r="27" spans="1:60" x14ac:dyDescent="0.2">
      <c r="A27" s="81"/>
      <c r="B27" s="36" t="s">
        <v>294</v>
      </c>
      <c r="C27" s="54" t="s">
        <v>143</v>
      </c>
      <c r="D27" s="55">
        <v>2338.7476985360972</v>
      </c>
      <c r="E27" s="55">
        <v>48851.217531771057</v>
      </c>
      <c r="F27" s="55">
        <v>4105.6970821911991</v>
      </c>
      <c r="G27" s="55">
        <v>5596.180316759478</v>
      </c>
      <c r="H27" s="55">
        <v>20727.042766283466</v>
      </c>
      <c r="I27" s="55">
        <v>122750.10990207741</v>
      </c>
      <c r="J27" s="55">
        <v>8093.7201930371066</v>
      </c>
      <c r="K27" s="55">
        <v>21401.648045218884</v>
      </c>
      <c r="L27" s="55">
        <v>13038.213574092093</v>
      </c>
      <c r="M27" s="55">
        <v>6925719.826452326</v>
      </c>
      <c r="N27" s="55">
        <v>11943.75094486592</v>
      </c>
      <c r="O27" s="55">
        <v>1653444.8509788355</v>
      </c>
      <c r="P27" s="55">
        <v>2150501.2804862373</v>
      </c>
      <c r="Q27" s="55">
        <v>46589893.327161767</v>
      </c>
      <c r="R27" s="55">
        <v>4025081.1969238883</v>
      </c>
      <c r="S27" s="55">
        <v>691421.68988127669</v>
      </c>
      <c r="T27" s="55">
        <v>90702.115169648896</v>
      </c>
      <c r="U27" s="55">
        <v>308537.00068805116</v>
      </c>
      <c r="V27" s="55">
        <v>13943.561809295659</v>
      </c>
      <c r="W27" s="55">
        <v>67840.321779101869</v>
      </c>
      <c r="X27" s="55">
        <v>34766.633336635874</v>
      </c>
      <c r="Y27" s="55">
        <v>2862.3416616028512</v>
      </c>
      <c r="Z27" s="55">
        <v>1922627.6842271434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0</v>
      </c>
      <c r="AH27" s="55">
        <v>0</v>
      </c>
      <c r="AI27" s="55">
        <v>0</v>
      </c>
      <c r="AJ27" s="55">
        <v>0</v>
      </c>
      <c r="AK27" s="55">
        <v>0</v>
      </c>
      <c r="AL27" s="55">
        <v>0</v>
      </c>
      <c r="AM27" s="55">
        <v>0</v>
      </c>
      <c r="AN27" s="55">
        <v>0</v>
      </c>
      <c r="AO27" s="55">
        <v>0</v>
      </c>
      <c r="AP27" s="55">
        <v>0</v>
      </c>
      <c r="AQ27" s="55">
        <v>0</v>
      </c>
      <c r="AR27" s="55">
        <v>0</v>
      </c>
      <c r="AS27" s="55">
        <v>0</v>
      </c>
      <c r="AT27" s="56">
        <v>64736188.158610672</v>
      </c>
      <c r="AU27" s="55">
        <v>0</v>
      </c>
      <c r="AV27" s="55">
        <v>0</v>
      </c>
      <c r="AW27" s="55">
        <v>0</v>
      </c>
      <c r="AX27" s="56">
        <v>0</v>
      </c>
      <c r="AY27" s="55">
        <v>0</v>
      </c>
      <c r="AZ27" s="55">
        <v>93286.733791039165</v>
      </c>
      <c r="BA27" s="56">
        <v>93286.733791039165</v>
      </c>
      <c r="BB27" s="55">
        <v>478931.59098219278</v>
      </c>
      <c r="BC27" s="56">
        <v>572218.32477323199</v>
      </c>
      <c r="BD27" s="55">
        <v>23000940.994996876</v>
      </c>
      <c r="BE27" s="56">
        <v>42225883.456364095</v>
      </c>
      <c r="BF27" s="55">
        <v>-81582.032022930682</v>
      </c>
      <c r="BH27" s="57"/>
    </row>
    <row r="28" spans="1:60" x14ac:dyDescent="0.2">
      <c r="A28" s="81"/>
      <c r="B28" s="36" t="s">
        <v>295</v>
      </c>
      <c r="C28" s="54" t="s">
        <v>145</v>
      </c>
      <c r="D28" s="55">
        <v>202823.56476380685</v>
      </c>
      <c r="E28" s="55">
        <v>138499.810573233</v>
      </c>
      <c r="F28" s="55">
        <v>174790.477623274</v>
      </c>
      <c r="G28" s="55">
        <v>156201.84908891079</v>
      </c>
      <c r="H28" s="55">
        <v>146432.4875272908</v>
      </c>
      <c r="I28" s="55">
        <v>261330.79696694424</v>
      </c>
      <c r="J28" s="55">
        <v>199980.52671801861</v>
      </c>
      <c r="K28" s="55">
        <v>120380.88236256463</v>
      </c>
      <c r="L28" s="55">
        <v>125976.99082129408</v>
      </c>
      <c r="M28" s="55">
        <v>152612.08529019845</v>
      </c>
      <c r="N28" s="55">
        <v>194524.54912037097</v>
      </c>
      <c r="O28" s="55">
        <v>775051.3281114042</v>
      </c>
      <c r="P28" s="55">
        <v>875975.74698902527</v>
      </c>
      <c r="Q28" s="55">
        <v>878273.62823382532</v>
      </c>
      <c r="R28" s="55">
        <v>292722.05350506178</v>
      </c>
      <c r="S28" s="55">
        <v>398064.71818957583</v>
      </c>
      <c r="T28" s="55">
        <v>310233.73223434325</v>
      </c>
      <c r="U28" s="55">
        <v>405270.09972241352</v>
      </c>
      <c r="V28" s="55">
        <v>283320.31914587459</v>
      </c>
      <c r="W28" s="55">
        <v>251504.54836046844</v>
      </c>
      <c r="X28" s="55">
        <v>27921.060883258335</v>
      </c>
      <c r="Y28" s="55">
        <v>22446.225545358964</v>
      </c>
      <c r="Z28" s="55">
        <v>15274.105527640217</v>
      </c>
      <c r="AA28" s="55">
        <v>41675.711682159861</v>
      </c>
      <c r="AB28" s="55">
        <v>1295030.3965044899</v>
      </c>
      <c r="AC28" s="55">
        <v>31330.986093907748</v>
      </c>
      <c r="AD28" s="55">
        <v>29327.56580704407</v>
      </c>
      <c r="AE28" s="55">
        <v>247196.99909195158</v>
      </c>
      <c r="AF28" s="55">
        <v>29452.117925264945</v>
      </c>
      <c r="AG28" s="55">
        <v>893035.87415257387</v>
      </c>
      <c r="AH28" s="55">
        <v>12931.106380257936</v>
      </c>
      <c r="AI28" s="55">
        <v>116030.6297448402</v>
      </c>
      <c r="AJ28" s="55">
        <v>23252.563785082621</v>
      </c>
      <c r="AK28" s="55">
        <v>75647.186174016213</v>
      </c>
      <c r="AL28" s="55">
        <v>21718.719468437408</v>
      </c>
      <c r="AM28" s="55">
        <v>48502.474751451082</v>
      </c>
      <c r="AN28" s="55">
        <v>48027.619717977141</v>
      </c>
      <c r="AO28" s="55">
        <v>205354.84732784471</v>
      </c>
      <c r="AP28" s="55">
        <v>38529.824356702069</v>
      </c>
      <c r="AQ28" s="55">
        <v>35246.82164684833</v>
      </c>
      <c r="AR28" s="55">
        <v>15017.280656783489</v>
      </c>
      <c r="AS28" s="55">
        <v>21519.936188407868</v>
      </c>
      <c r="AT28" s="56">
        <v>9638440.2487601973</v>
      </c>
      <c r="AU28" s="55">
        <v>0</v>
      </c>
      <c r="AV28" s="55">
        <v>0</v>
      </c>
      <c r="AW28" s="55">
        <v>0</v>
      </c>
      <c r="AX28" s="56">
        <v>0</v>
      </c>
      <c r="AY28" s="55">
        <v>0</v>
      </c>
      <c r="AZ28" s="55">
        <v>0</v>
      </c>
      <c r="BA28" s="56">
        <v>0</v>
      </c>
      <c r="BB28" s="55">
        <v>0</v>
      </c>
      <c r="BC28" s="56">
        <v>0</v>
      </c>
      <c r="BD28" s="55">
        <v>0</v>
      </c>
      <c r="BE28" s="56">
        <v>9430062.6970661785</v>
      </c>
      <c r="BF28" s="55">
        <v>-208377.55169401877</v>
      </c>
      <c r="BH28" s="57"/>
    </row>
    <row r="29" spans="1:60" x14ac:dyDescent="0.2">
      <c r="A29" s="81"/>
      <c r="B29" s="36" t="s">
        <v>296</v>
      </c>
      <c r="C29" s="54" t="s">
        <v>147</v>
      </c>
      <c r="D29" s="55">
        <v>8886566.4108718242</v>
      </c>
      <c r="E29" s="55">
        <v>8905198.4482638501</v>
      </c>
      <c r="F29" s="55">
        <v>5547195.6222323999</v>
      </c>
      <c r="G29" s="55">
        <v>12243395.190852741</v>
      </c>
      <c r="H29" s="55">
        <v>4227027.2609093431</v>
      </c>
      <c r="I29" s="55">
        <v>7214973.8219237849</v>
      </c>
      <c r="J29" s="55">
        <v>7084650.0534988865</v>
      </c>
      <c r="K29" s="55">
        <v>2232234.6734330459</v>
      </c>
      <c r="L29" s="55">
        <v>3735162.7967760623</v>
      </c>
      <c r="M29" s="55">
        <v>5589226.596303368</v>
      </c>
      <c r="N29" s="55">
        <v>6465142.6617697002</v>
      </c>
      <c r="O29" s="55">
        <v>50737902.567911677</v>
      </c>
      <c r="P29" s="55">
        <v>26532453.857669324</v>
      </c>
      <c r="Q29" s="55">
        <v>46743651.936779514</v>
      </c>
      <c r="R29" s="55">
        <v>14603827.290570401</v>
      </c>
      <c r="S29" s="55">
        <v>7107750.896893654</v>
      </c>
      <c r="T29" s="55">
        <v>5033161.1430945732</v>
      </c>
      <c r="U29" s="55">
        <v>5782851.9010860641</v>
      </c>
      <c r="V29" s="55">
        <v>5948479.6321732067</v>
      </c>
      <c r="W29" s="55">
        <v>5634675.3289909372</v>
      </c>
      <c r="X29" s="55">
        <v>552916.50227757823</v>
      </c>
      <c r="Y29" s="55">
        <v>290908.75548767817</v>
      </c>
      <c r="Z29" s="55">
        <v>438025.85967802152</v>
      </c>
      <c r="AA29" s="55">
        <v>420261.32742738206</v>
      </c>
      <c r="AB29" s="55">
        <v>158927697.13609701</v>
      </c>
      <c r="AC29" s="55">
        <v>680702.86987696402</v>
      </c>
      <c r="AD29" s="55">
        <v>2680919.9432034367</v>
      </c>
      <c r="AE29" s="55">
        <v>17964130.86774081</v>
      </c>
      <c r="AF29" s="55">
        <v>7668030.2972416701</v>
      </c>
      <c r="AG29" s="55">
        <v>6285517.3917442886</v>
      </c>
      <c r="AH29" s="55">
        <v>1864470.734619539</v>
      </c>
      <c r="AI29" s="55">
        <v>3069148.3010578444</v>
      </c>
      <c r="AJ29" s="55">
        <v>3282657.3110890691</v>
      </c>
      <c r="AK29" s="55">
        <v>2025573.98166136</v>
      </c>
      <c r="AL29" s="55">
        <v>779322.87648850726</v>
      </c>
      <c r="AM29" s="55">
        <v>1377335.7962335793</v>
      </c>
      <c r="AN29" s="55">
        <v>1755094.7418869622</v>
      </c>
      <c r="AO29" s="55">
        <v>2193046.196091813</v>
      </c>
      <c r="AP29" s="55">
        <v>1237915.4905101601</v>
      </c>
      <c r="AQ29" s="55">
        <v>1368148.9266785271</v>
      </c>
      <c r="AR29" s="55">
        <v>479576.27945508511</v>
      </c>
      <c r="AS29" s="55">
        <v>2964172.1529187481</v>
      </c>
      <c r="AT29" s="56">
        <v>458561101.83147037</v>
      </c>
      <c r="AU29" s="55">
        <v>6454218.4234540304</v>
      </c>
      <c r="AV29" s="55">
        <v>22067950.740030501</v>
      </c>
      <c r="AW29" s="55">
        <v>0</v>
      </c>
      <c r="AX29" s="56">
        <v>28522169.163484532</v>
      </c>
      <c r="AY29" s="55">
        <v>0</v>
      </c>
      <c r="AZ29" s="55">
        <v>0</v>
      </c>
      <c r="BA29" s="56">
        <v>0</v>
      </c>
      <c r="BB29" s="55">
        <v>778107.42642499995</v>
      </c>
      <c r="BC29" s="56">
        <v>29300276.589909531</v>
      </c>
      <c r="BD29" s="55">
        <v>221872.46899374999</v>
      </c>
      <c r="BE29" s="56">
        <v>486933590.64727044</v>
      </c>
      <c r="BF29" s="55">
        <v>-705915.30511575937</v>
      </c>
      <c r="BH29" s="57"/>
    </row>
    <row r="30" spans="1:60" x14ac:dyDescent="0.2">
      <c r="A30" s="81"/>
      <c r="B30" s="36" t="s">
        <v>297</v>
      </c>
      <c r="C30" s="54" t="s">
        <v>149</v>
      </c>
      <c r="D30" s="55">
        <v>7776.3834026577451</v>
      </c>
      <c r="E30" s="55">
        <v>3752.6864091474868</v>
      </c>
      <c r="F30" s="55">
        <v>14003.641129053283</v>
      </c>
      <c r="G30" s="55">
        <v>1006.3210105595102</v>
      </c>
      <c r="H30" s="55">
        <v>1884.6228182281634</v>
      </c>
      <c r="I30" s="55">
        <v>31139.914067413258</v>
      </c>
      <c r="J30" s="55">
        <v>4369.6222289387506</v>
      </c>
      <c r="K30" s="55">
        <v>6711.1373953016018</v>
      </c>
      <c r="L30" s="55">
        <v>1136.4796580965283</v>
      </c>
      <c r="M30" s="55">
        <v>19685.205288312172</v>
      </c>
      <c r="N30" s="55">
        <v>361015.17162916798</v>
      </c>
      <c r="O30" s="55">
        <v>1273260.2313098526</v>
      </c>
      <c r="P30" s="55">
        <v>78600.935862472965</v>
      </c>
      <c r="Q30" s="55">
        <v>312217.1337710598</v>
      </c>
      <c r="R30" s="55">
        <v>214119.84438180679</v>
      </c>
      <c r="S30" s="55">
        <v>473779.6338596025</v>
      </c>
      <c r="T30" s="55">
        <v>27029.135503453836</v>
      </c>
      <c r="U30" s="55">
        <v>4619.7077873313028</v>
      </c>
      <c r="V30" s="55">
        <v>27111.264080239525</v>
      </c>
      <c r="W30" s="55">
        <v>52442.307005105853</v>
      </c>
      <c r="X30" s="55">
        <v>1345.1264799110252</v>
      </c>
      <c r="Y30" s="55">
        <v>60901.284424389756</v>
      </c>
      <c r="Z30" s="55">
        <v>4483.0626925799152</v>
      </c>
      <c r="AA30" s="55">
        <v>437.02121017227165</v>
      </c>
      <c r="AB30" s="55">
        <v>626334.96448221861</v>
      </c>
      <c r="AC30" s="55">
        <v>3243775.8333195606</v>
      </c>
      <c r="AD30" s="55">
        <v>2862.3308671833593</v>
      </c>
      <c r="AE30" s="55">
        <v>10532.718399532518</v>
      </c>
      <c r="AF30" s="55">
        <v>14108.371645373712</v>
      </c>
      <c r="AG30" s="55">
        <v>6790547.4143314958</v>
      </c>
      <c r="AH30" s="55">
        <v>708928.22868229297</v>
      </c>
      <c r="AI30" s="55">
        <v>7371.8328730308367</v>
      </c>
      <c r="AJ30" s="55">
        <v>23662.425965197795</v>
      </c>
      <c r="AK30" s="55">
        <v>772004.89749820647</v>
      </c>
      <c r="AL30" s="55">
        <v>74479.982554556758</v>
      </c>
      <c r="AM30" s="55">
        <v>44977.725575295437</v>
      </c>
      <c r="AN30" s="55">
        <v>176895.24327599301</v>
      </c>
      <c r="AO30" s="55">
        <v>662290.70344166399</v>
      </c>
      <c r="AP30" s="55">
        <v>234842.81678317071</v>
      </c>
      <c r="AQ30" s="55">
        <v>104569.02246741143</v>
      </c>
      <c r="AR30" s="55">
        <v>79739.818116032897</v>
      </c>
      <c r="AS30" s="55">
        <v>93731.109374243475</v>
      </c>
      <c r="AT30" s="56">
        <v>16654483.313057316</v>
      </c>
      <c r="AU30" s="55">
        <v>708758.86893661844</v>
      </c>
      <c r="AV30" s="55">
        <v>13043486.679490637</v>
      </c>
      <c r="AW30" s="55">
        <v>0</v>
      </c>
      <c r="AX30" s="56">
        <v>13752245.548427256</v>
      </c>
      <c r="AY30" s="55">
        <v>0</v>
      </c>
      <c r="AZ30" s="55">
        <v>627488.61562571628</v>
      </c>
      <c r="BA30" s="56">
        <v>627488.61562571628</v>
      </c>
      <c r="BB30" s="55">
        <v>0</v>
      </c>
      <c r="BC30" s="56">
        <v>14379734.164052973</v>
      </c>
      <c r="BD30" s="55">
        <v>0.14834375</v>
      </c>
      <c r="BE30" s="56">
        <v>31228469.782568976</v>
      </c>
      <c r="BF30" s="55">
        <v>194252.45380243845</v>
      </c>
      <c r="BH30" s="57"/>
    </row>
    <row r="31" spans="1:60" x14ac:dyDescent="0.2">
      <c r="A31" s="81"/>
      <c r="B31" s="36" t="s">
        <v>298</v>
      </c>
      <c r="C31" s="54" t="s">
        <v>151</v>
      </c>
      <c r="D31" s="55">
        <v>33769.299570158895</v>
      </c>
      <c r="E31" s="55">
        <v>107429.19092896474</v>
      </c>
      <c r="F31" s="55">
        <v>24599.189035078707</v>
      </c>
      <c r="G31" s="55">
        <v>162384.46392920223</v>
      </c>
      <c r="H31" s="55">
        <v>71066.154991507152</v>
      </c>
      <c r="I31" s="55">
        <v>616274.15490700048</v>
      </c>
      <c r="J31" s="55">
        <v>163480.18852512719</v>
      </c>
      <c r="K31" s="55">
        <v>81265.084636756816</v>
      </c>
      <c r="L31" s="55">
        <v>106788.6002940274</v>
      </c>
      <c r="M31" s="55">
        <v>177441.53934845343</v>
      </c>
      <c r="N31" s="55">
        <v>46047.864346266535</v>
      </c>
      <c r="O31" s="55">
        <v>761156.57755209343</v>
      </c>
      <c r="P31" s="55">
        <v>417804.72626578726</v>
      </c>
      <c r="Q31" s="55">
        <v>366959.09019489563</v>
      </c>
      <c r="R31" s="55">
        <v>160633.47244294558</v>
      </c>
      <c r="S31" s="55">
        <v>233131.4855253498</v>
      </c>
      <c r="T31" s="55">
        <v>98787.415244306292</v>
      </c>
      <c r="U31" s="55">
        <v>132571.4702449168</v>
      </c>
      <c r="V31" s="55">
        <v>178539.89170006794</v>
      </c>
      <c r="W31" s="55">
        <v>207591.76078372594</v>
      </c>
      <c r="X31" s="55">
        <v>23331.05886097021</v>
      </c>
      <c r="Y31" s="55">
        <v>110713.04485851058</v>
      </c>
      <c r="Z31" s="55">
        <v>59444.578837959605</v>
      </c>
      <c r="AA31" s="55">
        <v>8944.4473645328453</v>
      </c>
      <c r="AB31" s="55">
        <v>722306.52205013449</v>
      </c>
      <c r="AC31" s="55">
        <v>9532.2460736819557</v>
      </c>
      <c r="AD31" s="55">
        <v>744592.30717555014</v>
      </c>
      <c r="AE31" s="55">
        <v>1005964.2599792202</v>
      </c>
      <c r="AF31" s="55">
        <v>147654.23667750176</v>
      </c>
      <c r="AG31" s="55">
        <v>204295.74932364054</v>
      </c>
      <c r="AH31" s="55">
        <v>426702.18146412354</v>
      </c>
      <c r="AI31" s="55">
        <v>30271.999037346715</v>
      </c>
      <c r="AJ31" s="55">
        <v>257445.88148654893</v>
      </c>
      <c r="AK31" s="55">
        <v>221482.41518116684</v>
      </c>
      <c r="AL31" s="55">
        <v>30207.307459098422</v>
      </c>
      <c r="AM31" s="55">
        <v>150646.05060701165</v>
      </c>
      <c r="AN31" s="55">
        <v>224219.45829237773</v>
      </c>
      <c r="AO31" s="55">
        <v>440143.8935230872</v>
      </c>
      <c r="AP31" s="55">
        <v>228814.67546445309</v>
      </c>
      <c r="AQ31" s="55">
        <v>179117.13185648838</v>
      </c>
      <c r="AR31" s="55">
        <v>37807.07035099715</v>
      </c>
      <c r="AS31" s="55">
        <v>242814.87389070369</v>
      </c>
      <c r="AT31" s="56">
        <v>9654173.0102817379</v>
      </c>
      <c r="AU31" s="55">
        <v>760071.40550694254</v>
      </c>
      <c r="AV31" s="55">
        <v>6655916.1225737641</v>
      </c>
      <c r="AW31" s="55">
        <v>0</v>
      </c>
      <c r="AX31" s="56">
        <v>7415987.5280807065</v>
      </c>
      <c r="AY31" s="55">
        <v>0</v>
      </c>
      <c r="AZ31" s="55">
        <v>0</v>
      </c>
      <c r="BA31" s="56">
        <v>0</v>
      </c>
      <c r="BB31" s="55">
        <v>0</v>
      </c>
      <c r="BC31" s="56">
        <v>7415987.5280807065</v>
      </c>
      <c r="BD31" s="55">
        <v>0</v>
      </c>
      <c r="BE31" s="56">
        <v>17010861.734165065</v>
      </c>
      <c r="BF31" s="55">
        <v>-59298.804197378457</v>
      </c>
      <c r="BH31" s="57"/>
    </row>
    <row r="32" spans="1:60" x14ac:dyDescent="0.2">
      <c r="A32" s="81"/>
      <c r="B32" s="36" t="s">
        <v>299</v>
      </c>
      <c r="C32" s="54" t="s">
        <v>153</v>
      </c>
      <c r="D32" s="55">
        <v>81428.089974201386</v>
      </c>
      <c r="E32" s="55">
        <v>580945.13098319201</v>
      </c>
      <c r="F32" s="55">
        <v>196308.7216264804</v>
      </c>
      <c r="G32" s="55">
        <v>251966.65491569723</v>
      </c>
      <c r="H32" s="55">
        <v>224805.6071225304</v>
      </c>
      <c r="I32" s="55">
        <v>953145.05100249744</v>
      </c>
      <c r="J32" s="55">
        <v>276166.29941606912</v>
      </c>
      <c r="K32" s="55">
        <v>382038.0650915372</v>
      </c>
      <c r="L32" s="55">
        <v>314551.91134894313</v>
      </c>
      <c r="M32" s="55">
        <v>518547.09408256953</v>
      </c>
      <c r="N32" s="55">
        <v>525533.49258590955</v>
      </c>
      <c r="O32" s="55">
        <v>1413199.1413820044</v>
      </c>
      <c r="P32" s="55">
        <v>900479.69609169883</v>
      </c>
      <c r="Q32" s="55">
        <v>1036062.6867774202</v>
      </c>
      <c r="R32" s="55">
        <v>695986.04897325416</v>
      </c>
      <c r="S32" s="55">
        <v>742504.82178820367</v>
      </c>
      <c r="T32" s="55">
        <v>395613.36335900484</v>
      </c>
      <c r="U32" s="55">
        <v>827879.19008239626</v>
      </c>
      <c r="V32" s="55">
        <v>611078.258950155</v>
      </c>
      <c r="W32" s="55">
        <v>1199777.4347469292</v>
      </c>
      <c r="X32" s="55">
        <v>83507.618217601295</v>
      </c>
      <c r="Y32" s="55">
        <v>60986.274342411714</v>
      </c>
      <c r="Z32" s="55">
        <v>72608.312880352227</v>
      </c>
      <c r="AA32" s="55">
        <v>26346.708088426047</v>
      </c>
      <c r="AB32" s="55">
        <v>1947866.05097181</v>
      </c>
      <c r="AC32" s="55">
        <v>44917.627363378953</v>
      </c>
      <c r="AD32" s="55">
        <v>113387.92476740647</v>
      </c>
      <c r="AE32" s="55">
        <v>37351140.566247515</v>
      </c>
      <c r="AF32" s="55">
        <v>1861198.5866537879</v>
      </c>
      <c r="AG32" s="55">
        <v>4876173.7155600898</v>
      </c>
      <c r="AH32" s="55">
        <v>914447.66225093626</v>
      </c>
      <c r="AI32" s="55">
        <v>1095558.7648447787</v>
      </c>
      <c r="AJ32" s="55">
        <v>5071291.0161016434</v>
      </c>
      <c r="AK32" s="55">
        <v>10053556.591243569</v>
      </c>
      <c r="AL32" s="55">
        <v>728375.2134342558</v>
      </c>
      <c r="AM32" s="55">
        <v>1245669.9484054716</v>
      </c>
      <c r="AN32" s="55">
        <v>1305936.4868790256</v>
      </c>
      <c r="AO32" s="55">
        <v>984033.30349247938</v>
      </c>
      <c r="AP32" s="55">
        <v>1123418.4534134138</v>
      </c>
      <c r="AQ32" s="55">
        <v>623231.00402355799</v>
      </c>
      <c r="AR32" s="55">
        <v>652782.27020828065</v>
      </c>
      <c r="AS32" s="55">
        <v>4247092.5953913173</v>
      </c>
      <c r="AT32" s="56">
        <v>86611543.455082208</v>
      </c>
      <c r="AU32" s="55">
        <v>0</v>
      </c>
      <c r="AV32" s="55">
        <v>0</v>
      </c>
      <c r="AW32" s="55">
        <v>0</v>
      </c>
      <c r="AX32" s="56">
        <v>0</v>
      </c>
      <c r="AY32" s="55">
        <v>1289122577.6188259</v>
      </c>
      <c r="AZ32" s="55">
        <v>0</v>
      </c>
      <c r="BA32" s="56">
        <v>1289122577.6188259</v>
      </c>
      <c r="BB32" s="55">
        <v>7730236.3188812509</v>
      </c>
      <c r="BC32" s="56">
        <v>1296852813.9377074</v>
      </c>
      <c r="BD32" s="55">
        <v>2284306.8103625006</v>
      </c>
      <c r="BE32" s="56">
        <v>1386125871.7476614</v>
      </c>
      <c r="BF32" s="55">
        <v>4945821.1652342696</v>
      </c>
      <c r="BH32" s="57"/>
    </row>
    <row r="33" spans="1:60" x14ac:dyDescent="0.2">
      <c r="A33" s="81"/>
      <c r="B33" s="36" t="s">
        <v>300</v>
      </c>
      <c r="C33" s="54" t="s">
        <v>155</v>
      </c>
      <c r="D33" s="55">
        <v>13186514.815130783</v>
      </c>
      <c r="E33" s="55">
        <v>3117414.1758564776</v>
      </c>
      <c r="F33" s="55">
        <v>1077753.2261821546</v>
      </c>
      <c r="G33" s="55">
        <v>1916306.0277785379</v>
      </c>
      <c r="H33" s="55">
        <v>1279272.9640546732</v>
      </c>
      <c r="I33" s="55">
        <v>42347103.855237171</v>
      </c>
      <c r="J33" s="55">
        <v>13630979.573647568</v>
      </c>
      <c r="K33" s="55">
        <v>21453830.744525544</v>
      </c>
      <c r="L33" s="55">
        <v>4666538.0953673618</v>
      </c>
      <c r="M33" s="55">
        <v>9860389.0143951364</v>
      </c>
      <c r="N33" s="55">
        <v>4717289.2265008092</v>
      </c>
      <c r="O33" s="55">
        <v>34774570.431619942</v>
      </c>
      <c r="P33" s="55">
        <v>10255076.897553738</v>
      </c>
      <c r="Q33" s="55">
        <v>9337117.0153414421</v>
      </c>
      <c r="R33" s="55">
        <v>7722950.3903716607</v>
      </c>
      <c r="S33" s="55">
        <v>12684463.017644525</v>
      </c>
      <c r="T33" s="55">
        <v>9481773.245473234</v>
      </c>
      <c r="U33" s="55">
        <v>29365621.397063471</v>
      </c>
      <c r="V33" s="55">
        <v>16080845.098123884</v>
      </c>
      <c r="W33" s="55">
        <v>26753230.734562933</v>
      </c>
      <c r="X33" s="55">
        <v>1776771.3504445942</v>
      </c>
      <c r="Y33" s="55">
        <v>1120620.6300644379</v>
      </c>
      <c r="Z33" s="55">
        <v>341945.12856809486</v>
      </c>
      <c r="AA33" s="55">
        <v>300194.51104064763</v>
      </c>
      <c r="AB33" s="55">
        <v>5550674.7166446932</v>
      </c>
      <c r="AC33" s="55">
        <v>236492.57513177971</v>
      </c>
      <c r="AD33" s="55">
        <v>249858.75513767518</v>
      </c>
      <c r="AE33" s="55">
        <v>27229552.43584314</v>
      </c>
      <c r="AF33" s="55">
        <v>20307047.121681385</v>
      </c>
      <c r="AG33" s="55">
        <v>13165198.005977862</v>
      </c>
      <c r="AH33" s="55">
        <v>14130377.93007494</v>
      </c>
      <c r="AI33" s="55">
        <v>6697587.8555594943</v>
      </c>
      <c r="AJ33" s="55">
        <v>7021187.134014206</v>
      </c>
      <c r="AK33" s="55">
        <v>1733872.9322375229</v>
      </c>
      <c r="AL33" s="55">
        <v>15187833.492710359</v>
      </c>
      <c r="AM33" s="55">
        <v>7448760.8902910855</v>
      </c>
      <c r="AN33" s="55">
        <v>1451194.9872410498</v>
      </c>
      <c r="AO33" s="55">
        <v>4995741.0525313411</v>
      </c>
      <c r="AP33" s="55">
        <v>2336355.877695418</v>
      </c>
      <c r="AQ33" s="55">
        <v>7864969.9262066251</v>
      </c>
      <c r="AR33" s="55">
        <v>3462636.7805678244</v>
      </c>
      <c r="AS33" s="55">
        <v>7114116.5483852345</v>
      </c>
      <c r="AT33" s="56">
        <v>423432030.58448052</v>
      </c>
      <c r="AU33" s="55">
        <v>29294677.800262697</v>
      </c>
      <c r="AV33" s="55">
        <v>95990152.560788155</v>
      </c>
      <c r="AW33" s="55">
        <v>0</v>
      </c>
      <c r="AX33" s="56">
        <v>125284830.36105084</v>
      </c>
      <c r="AY33" s="55">
        <v>46661633.396582328</v>
      </c>
      <c r="AZ33" s="55">
        <v>8760285.2770044375</v>
      </c>
      <c r="BA33" s="56">
        <v>55421918.673586763</v>
      </c>
      <c r="BB33" s="55">
        <v>117731419.22936919</v>
      </c>
      <c r="BC33" s="56">
        <v>298438168.26400679</v>
      </c>
      <c r="BD33" s="55">
        <v>0</v>
      </c>
      <c r="BE33" s="56">
        <v>721553392.03252411</v>
      </c>
      <c r="BF33" s="55">
        <v>-316806.81596320868</v>
      </c>
      <c r="BH33" s="57"/>
    </row>
    <row r="34" spans="1:60" x14ac:dyDescent="0.2">
      <c r="A34" s="81"/>
      <c r="B34" s="36" t="s">
        <v>301</v>
      </c>
      <c r="C34" s="54" t="s">
        <v>157</v>
      </c>
      <c r="D34" s="55">
        <v>10845115.481837459</v>
      </c>
      <c r="E34" s="55">
        <v>5247797.4196630288</v>
      </c>
      <c r="F34" s="55">
        <v>890320.51459356386</v>
      </c>
      <c r="G34" s="55">
        <v>4490630.0131894778</v>
      </c>
      <c r="H34" s="55">
        <v>2336502.4344965839</v>
      </c>
      <c r="I34" s="55">
        <v>27956861.450019248</v>
      </c>
      <c r="J34" s="55">
        <v>6754899.470465228</v>
      </c>
      <c r="K34" s="55">
        <v>6738024.7365334239</v>
      </c>
      <c r="L34" s="55">
        <v>6040828.4522146434</v>
      </c>
      <c r="M34" s="55">
        <v>8272773.9561038185</v>
      </c>
      <c r="N34" s="55">
        <v>7114835.3426066227</v>
      </c>
      <c r="O34" s="55">
        <v>34034747.003203385</v>
      </c>
      <c r="P34" s="55">
        <v>18693853.186472606</v>
      </c>
      <c r="Q34" s="55">
        <v>23621986.015862674</v>
      </c>
      <c r="R34" s="55">
        <v>9608110.1251519695</v>
      </c>
      <c r="S34" s="55">
        <v>12316753.59465754</v>
      </c>
      <c r="T34" s="55">
        <v>8989280.7675086111</v>
      </c>
      <c r="U34" s="55">
        <v>19039056.023019392</v>
      </c>
      <c r="V34" s="55">
        <v>12787853.762890738</v>
      </c>
      <c r="W34" s="55">
        <v>10527521.324678732</v>
      </c>
      <c r="X34" s="55">
        <v>1417136.5151488713</v>
      </c>
      <c r="Y34" s="55">
        <v>750519.66218970472</v>
      </c>
      <c r="Z34" s="55">
        <v>769685.68795307202</v>
      </c>
      <c r="AA34" s="55">
        <v>256609.6785894488</v>
      </c>
      <c r="AB34" s="55">
        <v>6365984.0847734343</v>
      </c>
      <c r="AC34" s="55">
        <v>900884.16590805619</v>
      </c>
      <c r="AD34" s="55">
        <v>201460.19557692739</v>
      </c>
      <c r="AE34" s="55">
        <v>43498086.703206286</v>
      </c>
      <c r="AF34" s="55">
        <v>24717848.348868437</v>
      </c>
      <c r="AG34" s="55">
        <v>88028964.726170301</v>
      </c>
      <c r="AH34" s="55">
        <v>4489449.8883459652</v>
      </c>
      <c r="AI34" s="55">
        <v>3148717.6019000467</v>
      </c>
      <c r="AJ34" s="55">
        <v>12337776.520245574</v>
      </c>
      <c r="AK34" s="55">
        <v>2485937.6359778191</v>
      </c>
      <c r="AL34" s="55">
        <v>17636534.204384625</v>
      </c>
      <c r="AM34" s="55">
        <v>7971014.8559987685</v>
      </c>
      <c r="AN34" s="55">
        <v>2308387.0933930483</v>
      </c>
      <c r="AO34" s="55">
        <v>4068584.5989385936</v>
      </c>
      <c r="AP34" s="55">
        <v>5693246.9919639584</v>
      </c>
      <c r="AQ34" s="55">
        <v>2999369.3005034905</v>
      </c>
      <c r="AR34" s="55">
        <v>3127258.1140278885</v>
      </c>
      <c r="AS34" s="55">
        <v>19265804.459633857</v>
      </c>
      <c r="AT34" s="56">
        <v>488747012.10886693</v>
      </c>
      <c r="AU34" s="55">
        <v>12400802.067046717</v>
      </c>
      <c r="AV34" s="55">
        <v>51950797.640913419</v>
      </c>
      <c r="AW34" s="55">
        <v>19730147.955221977</v>
      </c>
      <c r="AX34" s="56">
        <v>84081747.66318211</v>
      </c>
      <c r="AY34" s="55">
        <v>19236981.829400994</v>
      </c>
      <c r="AZ34" s="55">
        <v>2999267.9748246111</v>
      </c>
      <c r="BA34" s="56">
        <v>22236249.804225598</v>
      </c>
      <c r="BB34" s="55">
        <v>56946262.227432273</v>
      </c>
      <c r="BC34" s="56">
        <v>163264259.69484001</v>
      </c>
      <c r="BD34" s="55">
        <v>32662159.277314287</v>
      </c>
      <c r="BE34" s="56">
        <v>619666563.11026168</v>
      </c>
      <c r="BF34" s="55">
        <v>317450.58386919834</v>
      </c>
      <c r="BH34" s="57"/>
    </row>
    <row r="35" spans="1:60" x14ac:dyDescent="0.2">
      <c r="A35" s="81"/>
      <c r="B35" s="36" t="s">
        <v>302</v>
      </c>
      <c r="C35" s="54" t="s">
        <v>159</v>
      </c>
      <c r="D35" s="55">
        <v>792682.89630780683</v>
      </c>
      <c r="E35" s="55">
        <v>834777.37496085814</v>
      </c>
      <c r="F35" s="55">
        <v>173680.6954152422</v>
      </c>
      <c r="G35" s="55">
        <v>812975.63734855538</v>
      </c>
      <c r="H35" s="55">
        <v>325444.34938407276</v>
      </c>
      <c r="I35" s="55">
        <v>3198179.091799302</v>
      </c>
      <c r="J35" s="55">
        <v>726498.78145246091</v>
      </c>
      <c r="K35" s="55">
        <v>789207.8604512848</v>
      </c>
      <c r="L35" s="55">
        <v>721694.75212325319</v>
      </c>
      <c r="M35" s="55">
        <v>1081384.5723393396</v>
      </c>
      <c r="N35" s="55">
        <v>339970.30738182378</v>
      </c>
      <c r="O35" s="55">
        <v>5622859.5912802666</v>
      </c>
      <c r="P35" s="55">
        <v>2459093.7175298105</v>
      </c>
      <c r="Q35" s="55">
        <v>1693096.7697823527</v>
      </c>
      <c r="R35" s="55">
        <v>1726472.6385707771</v>
      </c>
      <c r="S35" s="55">
        <v>2462375.6741621261</v>
      </c>
      <c r="T35" s="55">
        <v>2334647.2457946143</v>
      </c>
      <c r="U35" s="55">
        <v>1978569.8074930436</v>
      </c>
      <c r="V35" s="55">
        <v>2450786.5829031831</v>
      </c>
      <c r="W35" s="55">
        <v>1921841.671742965</v>
      </c>
      <c r="X35" s="55">
        <v>561812.97954014293</v>
      </c>
      <c r="Y35" s="55">
        <v>122905.15107005861</v>
      </c>
      <c r="Z35" s="55">
        <v>109430.69563894413</v>
      </c>
      <c r="AA35" s="55">
        <v>75757.09862465359</v>
      </c>
      <c r="AB35" s="55">
        <v>842962.813353871</v>
      </c>
      <c r="AC35" s="55">
        <v>99127.146896912571</v>
      </c>
      <c r="AD35" s="55">
        <v>97798.161379215278</v>
      </c>
      <c r="AE35" s="55">
        <v>6667813.8832565565</v>
      </c>
      <c r="AF35" s="55">
        <v>3895913.3690671581</v>
      </c>
      <c r="AG35" s="55">
        <v>8382137.6538706664</v>
      </c>
      <c r="AH35" s="55">
        <v>419397.55956126959</v>
      </c>
      <c r="AI35" s="55">
        <v>1647337.8591357023</v>
      </c>
      <c r="AJ35" s="55">
        <v>20587682.58755675</v>
      </c>
      <c r="AK35" s="55">
        <v>1964960.1175781842</v>
      </c>
      <c r="AL35" s="55">
        <v>13294337.84782985</v>
      </c>
      <c r="AM35" s="55">
        <v>7328043.603474196</v>
      </c>
      <c r="AN35" s="55">
        <v>827252.26940562914</v>
      </c>
      <c r="AO35" s="55">
        <v>2038305.7605989443</v>
      </c>
      <c r="AP35" s="55">
        <v>4109016.6107408348</v>
      </c>
      <c r="AQ35" s="55">
        <v>1102588.6629416936</v>
      </c>
      <c r="AR35" s="55">
        <v>1889969.7750686756</v>
      </c>
      <c r="AS35" s="55">
        <v>13137614.628912335</v>
      </c>
      <c r="AT35" s="56">
        <v>121648406.25372538</v>
      </c>
      <c r="AU35" s="55">
        <v>16839228.741573803</v>
      </c>
      <c r="AV35" s="55">
        <v>100301836.67</v>
      </c>
      <c r="AW35" s="55">
        <v>0</v>
      </c>
      <c r="AX35" s="56">
        <v>117141065.41157381</v>
      </c>
      <c r="AY35" s="55">
        <v>0</v>
      </c>
      <c r="AZ35" s="55">
        <v>0</v>
      </c>
      <c r="BA35" s="56">
        <v>0</v>
      </c>
      <c r="BB35" s="55">
        <v>5654921.8309785053</v>
      </c>
      <c r="BC35" s="56">
        <v>122795987.24255233</v>
      </c>
      <c r="BD35" s="55">
        <v>11526917.376016593</v>
      </c>
      <c r="BE35" s="56">
        <v>233344905.17001033</v>
      </c>
      <c r="BF35" s="55">
        <v>427429.04974922538</v>
      </c>
      <c r="BH35" s="57"/>
    </row>
    <row r="36" spans="1:60" x14ac:dyDescent="0.2">
      <c r="A36" s="81"/>
      <c r="B36" s="36" t="s">
        <v>303</v>
      </c>
      <c r="C36" s="54" t="s">
        <v>161</v>
      </c>
      <c r="D36" s="55">
        <v>879314.51884418051</v>
      </c>
      <c r="E36" s="55">
        <v>236128.73273536167</v>
      </c>
      <c r="F36" s="55">
        <v>109965.44082088173</v>
      </c>
      <c r="G36" s="55">
        <v>405906.43862346519</v>
      </c>
      <c r="H36" s="55">
        <v>165732.16492413933</v>
      </c>
      <c r="I36" s="55">
        <v>844819.85089715279</v>
      </c>
      <c r="J36" s="55">
        <v>382546.23286306579</v>
      </c>
      <c r="K36" s="55">
        <v>580754.01693421765</v>
      </c>
      <c r="L36" s="55">
        <v>329158.39488642954</v>
      </c>
      <c r="M36" s="55">
        <v>501609.2651398108</v>
      </c>
      <c r="N36" s="55">
        <v>123873.18544320737</v>
      </c>
      <c r="O36" s="55">
        <v>1523222.2709256334</v>
      </c>
      <c r="P36" s="55">
        <v>979123.84193058417</v>
      </c>
      <c r="Q36" s="55">
        <v>746557.65275039652</v>
      </c>
      <c r="R36" s="55">
        <v>706518.76776698092</v>
      </c>
      <c r="S36" s="55">
        <v>1162397.6140308953</v>
      </c>
      <c r="T36" s="55">
        <v>765883.73615574278</v>
      </c>
      <c r="U36" s="55">
        <v>521176.10094058019</v>
      </c>
      <c r="V36" s="55">
        <v>808439.80877560517</v>
      </c>
      <c r="W36" s="55">
        <v>3661567.0773297101</v>
      </c>
      <c r="X36" s="55">
        <v>180608.38644934539</v>
      </c>
      <c r="Y36" s="55">
        <v>39115.241425731219</v>
      </c>
      <c r="Z36" s="55">
        <v>47011.721362948039</v>
      </c>
      <c r="AA36" s="55">
        <v>27175.771971188828</v>
      </c>
      <c r="AB36" s="55">
        <v>1490953.5814653561</v>
      </c>
      <c r="AC36" s="55">
        <v>44363.04610984186</v>
      </c>
      <c r="AD36" s="55">
        <v>147169.72244044978</v>
      </c>
      <c r="AE36" s="55">
        <v>15555564.097424472</v>
      </c>
      <c r="AF36" s="55">
        <v>2238752.939687815</v>
      </c>
      <c r="AG36" s="55">
        <v>5762115.9728714731</v>
      </c>
      <c r="AH36" s="55">
        <v>971345.14054358797</v>
      </c>
      <c r="AI36" s="55">
        <v>31029586.901712529</v>
      </c>
      <c r="AJ36" s="55">
        <v>15758325.624721482</v>
      </c>
      <c r="AK36" s="55">
        <v>1755171.1817709415</v>
      </c>
      <c r="AL36" s="55">
        <v>1769922.7070736222</v>
      </c>
      <c r="AM36" s="55">
        <v>1148201.0238967065</v>
      </c>
      <c r="AN36" s="55">
        <v>608465.42205446959</v>
      </c>
      <c r="AO36" s="55">
        <v>705466.47375572694</v>
      </c>
      <c r="AP36" s="55">
        <v>3099228.8377993242</v>
      </c>
      <c r="AQ36" s="55">
        <v>2720700.8496888629</v>
      </c>
      <c r="AR36" s="55">
        <v>848909.90000622289</v>
      </c>
      <c r="AS36" s="55">
        <v>9285813.8420812041</v>
      </c>
      <c r="AT36" s="56">
        <v>110668663.49903132</v>
      </c>
      <c r="AU36" s="55">
        <v>11478758.338432962</v>
      </c>
      <c r="AV36" s="55">
        <v>47495803.747068748</v>
      </c>
      <c r="AW36" s="55">
        <v>0</v>
      </c>
      <c r="AX36" s="56">
        <v>58974562.085501708</v>
      </c>
      <c r="AY36" s="55">
        <v>78572400</v>
      </c>
      <c r="AZ36" s="55">
        <v>0</v>
      </c>
      <c r="BA36" s="56">
        <v>78572400</v>
      </c>
      <c r="BB36" s="55">
        <v>9977396.5548435189</v>
      </c>
      <c r="BC36" s="56">
        <v>147524358.64034522</v>
      </c>
      <c r="BD36" s="55">
        <v>7389509.3253127718</v>
      </c>
      <c r="BE36" s="56">
        <v>250850952.16291547</v>
      </c>
      <c r="BF36" s="55">
        <v>47439.348851710558</v>
      </c>
      <c r="BH36" s="57"/>
    </row>
    <row r="37" spans="1:60" x14ac:dyDescent="0.2">
      <c r="A37" s="81"/>
      <c r="B37" s="36" t="s">
        <v>214</v>
      </c>
      <c r="C37" s="54" t="s">
        <v>163</v>
      </c>
      <c r="D37" s="55">
        <v>11048752.167109462</v>
      </c>
      <c r="E37" s="55">
        <v>10603857.558156952</v>
      </c>
      <c r="F37" s="55">
        <v>1951431.0560770843</v>
      </c>
      <c r="G37" s="55">
        <v>3854580.2668374507</v>
      </c>
      <c r="H37" s="55">
        <v>2027916.3225979896</v>
      </c>
      <c r="I37" s="55">
        <v>9663331.7275346275</v>
      </c>
      <c r="J37" s="55">
        <v>3976365.3946321206</v>
      </c>
      <c r="K37" s="55">
        <v>3043638.8522234308</v>
      </c>
      <c r="L37" s="55">
        <v>3097463.2339569344</v>
      </c>
      <c r="M37" s="55">
        <v>5577539.6867923234</v>
      </c>
      <c r="N37" s="55">
        <v>4779680.3339904454</v>
      </c>
      <c r="O37" s="55">
        <v>23104551.169829853</v>
      </c>
      <c r="P37" s="55">
        <v>11468895.093566906</v>
      </c>
      <c r="Q37" s="55">
        <v>32380356.325142883</v>
      </c>
      <c r="R37" s="55">
        <v>6545967.7305845385</v>
      </c>
      <c r="S37" s="55">
        <v>7866615.3938904814</v>
      </c>
      <c r="T37" s="55">
        <v>6806591.7250925638</v>
      </c>
      <c r="U37" s="55">
        <v>9429737.9584281892</v>
      </c>
      <c r="V37" s="55">
        <v>8698548.5902017541</v>
      </c>
      <c r="W37" s="55">
        <v>16791319.600273628</v>
      </c>
      <c r="X37" s="55">
        <v>1370714.8217668275</v>
      </c>
      <c r="Y37" s="55">
        <v>654613.38143486844</v>
      </c>
      <c r="Z37" s="55">
        <v>549541.058086748</v>
      </c>
      <c r="AA37" s="55">
        <v>178745.13556902562</v>
      </c>
      <c r="AB37" s="55">
        <v>23339278.953933578</v>
      </c>
      <c r="AC37" s="55">
        <v>1406110.4136114819</v>
      </c>
      <c r="AD37" s="55">
        <v>1213867.329843703</v>
      </c>
      <c r="AE37" s="55">
        <v>38561060.349515572</v>
      </c>
      <c r="AF37" s="55">
        <v>28354633.476319287</v>
      </c>
      <c r="AG37" s="55">
        <v>51499556.676930554</v>
      </c>
      <c r="AH37" s="55">
        <v>3235776.4910540292</v>
      </c>
      <c r="AI37" s="55">
        <v>9992927.7324788645</v>
      </c>
      <c r="AJ37" s="55">
        <v>36484766.390960976</v>
      </c>
      <c r="AK37" s="55">
        <v>44100292.974903047</v>
      </c>
      <c r="AL37" s="55">
        <v>23397764.181721561</v>
      </c>
      <c r="AM37" s="55">
        <v>9485734.887885958</v>
      </c>
      <c r="AN37" s="55">
        <v>4048589.5877092481</v>
      </c>
      <c r="AO37" s="55">
        <v>3380519.480333399</v>
      </c>
      <c r="AP37" s="55">
        <v>7910108.9590014871</v>
      </c>
      <c r="AQ37" s="55">
        <v>2899082.0711707217</v>
      </c>
      <c r="AR37" s="55">
        <v>1553040.3518390083</v>
      </c>
      <c r="AS37" s="55">
        <v>9392247.9040359408</v>
      </c>
      <c r="AT37" s="56">
        <v>485726112.7970255</v>
      </c>
      <c r="AU37" s="55">
        <v>14231498.768442169</v>
      </c>
      <c r="AV37" s="55">
        <v>81652800.237987906</v>
      </c>
      <c r="AW37" s="55">
        <v>9360490.055557074</v>
      </c>
      <c r="AX37" s="56">
        <v>105244789.06198713</v>
      </c>
      <c r="AY37" s="55">
        <v>0</v>
      </c>
      <c r="AZ37" s="55">
        <v>0</v>
      </c>
      <c r="BA37" s="56">
        <v>0</v>
      </c>
      <c r="BB37" s="55">
        <v>4148021.8876089272</v>
      </c>
      <c r="BC37" s="56">
        <v>109392810.94959606</v>
      </c>
      <c r="BD37" s="55">
        <v>4433606.8817855269</v>
      </c>
      <c r="BE37" s="56">
        <v>590140254.28930676</v>
      </c>
      <c r="BF37" s="55">
        <v>-545062.57552932948</v>
      </c>
      <c r="BH37" s="57"/>
    </row>
    <row r="38" spans="1:60" x14ac:dyDescent="0.2">
      <c r="A38" s="81"/>
      <c r="B38" s="36" t="s">
        <v>304</v>
      </c>
      <c r="C38" s="54" t="s">
        <v>165</v>
      </c>
      <c r="D38" s="55">
        <v>12124.148281268117</v>
      </c>
      <c r="E38" s="55">
        <v>53664.54232499683</v>
      </c>
      <c r="F38" s="55">
        <v>22733.34907662074</v>
      </c>
      <c r="G38" s="55">
        <v>10806.766501544727</v>
      </c>
      <c r="H38" s="55">
        <v>22249.419274764481</v>
      </c>
      <c r="I38" s="55">
        <v>207206.02877167941</v>
      </c>
      <c r="J38" s="55">
        <v>97278.130060284981</v>
      </c>
      <c r="K38" s="55">
        <v>215783.71469789429</v>
      </c>
      <c r="L38" s="55">
        <v>141017.39826010648</v>
      </c>
      <c r="M38" s="55">
        <v>266457.54751198</v>
      </c>
      <c r="N38" s="55">
        <v>57632.401722558228</v>
      </c>
      <c r="O38" s="55">
        <v>428228.48349313415</v>
      </c>
      <c r="P38" s="55">
        <v>285732.22814245819</v>
      </c>
      <c r="Q38" s="55">
        <v>180609.19512326107</v>
      </c>
      <c r="R38" s="55">
        <v>247561.61836553767</v>
      </c>
      <c r="S38" s="55">
        <v>307341.86083909334</v>
      </c>
      <c r="T38" s="55">
        <v>234667.82449565243</v>
      </c>
      <c r="U38" s="55">
        <v>187021.79808878922</v>
      </c>
      <c r="V38" s="55">
        <v>314311.89420972596</v>
      </c>
      <c r="W38" s="55">
        <v>474403.53970569465</v>
      </c>
      <c r="X38" s="55">
        <v>105790.54193233626</v>
      </c>
      <c r="Y38" s="55">
        <v>20624.293841040017</v>
      </c>
      <c r="Z38" s="55">
        <v>22290.621707064169</v>
      </c>
      <c r="AA38" s="55">
        <v>4388.3269345489962</v>
      </c>
      <c r="AB38" s="55">
        <v>27382.039275543619</v>
      </c>
      <c r="AC38" s="55">
        <v>40452.331078571515</v>
      </c>
      <c r="AD38" s="55">
        <v>2254.7736242973706</v>
      </c>
      <c r="AE38" s="55">
        <v>107550.9278944151</v>
      </c>
      <c r="AF38" s="55">
        <v>33159670.331123114</v>
      </c>
      <c r="AG38" s="55">
        <v>2240987.9223474567</v>
      </c>
      <c r="AH38" s="55">
        <v>2342783.5061140689</v>
      </c>
      <c r="AI38" s="55">
        <v>5374177.1034951303</v>
      </c>
      <c r="AJ38" s="55">
        <v>37288889.342139028</v>
      </c>
      <c r="AK38" s="55">
        <v>13472788.470533011</v>
      </c>
      <c r="AL38" s="55">
        <v>3033828.131886458</v>
      </c>
      <c r="AM38" s="55">
        <v>1323372.1050849718</v>
      </c>
      <c r="AN38" s="55">
        <v>248606.53663714021</v>
      </c>
      <c r="AO38" s="55">
        <v>7809690.2403179519</v>
      </c>
      <c r="AP38" s="55">
        <v>1877823.73270651</v>
      </c>
      <c r="AQ38" s="55">
        <v>1273786.4402601586</v>
      </c>
      <c r="AR38" s="55">
        <v>950998.5206366179</v>
      </c>
      <c r="AS38" s="55">
        <v>3319562.2119009756</v>
      </c>
      <c r="AT38" s="56">
        <v>117814530.34041746</v>
      </c>
      <c r="AU38" s="55">
        <v>46580010.060303003</v>
      </c>
      <c r="AV38" s="55">
        <v>160102379.63352799</v>
      </c>
      <c r="AW38" s="55">
        <v>0</v>
      </c>
      <c r="AX38" s="56">
        <v>206682389.693831</v>
      </c>
      <c r="AY38" s="55">
        <v>94064000</v>
      </c>
      <c r="AZ38" s="55">
        <v>0</v>
      </c>
      <c r="BA38" s="56">
        <v>94064000</v>
      </c>
      <c r="BB38" s="55">
        <v>0</v>
      </c>
      <c r="BC38" s="56">
        <v>300746389.69383097</v>
      </c>
      <c r="BD38" s="55">
        <v>0</v>
      </c>
      <c r="BE38" s="56">
        <v>419085368.01998818</v>
      </c>
      <c r="BF38" s="55">
        <v>524447.98573975265</v>
      </c>
      <c r="BH38" s="57"/>
    </row>
    <row r="39" spans="1:60" x14ac:dyDescent="0.2">
      <c r="A39" s="81"/>
      <c r="B39" s="36" t="s">
        <v>305</v>
      </c>
      <c r="C39" s="54" t="s">
        <v>167</v>
      </c>
      <c r="D39" s="55">
        <v>308011.01637644356</v>
      </c>
      <c r="E39" s="55">
        <v>4741395.5767216124</v>
      </c>
      <c r="F39" s="55">
        <v>789446.86425612599</v>
      </c>
      <c r="G39" s="55">
        <v>2564565.425368567</v>
      </c>
      <c r="H39" s="55">
        <v>1119519.269668502</v>
      </c>
      <c r="I39" s="55">
        <v>11132409.137800118</v>
      </c>
      <c r="J39" s="55">
        <v>1366296.204217619</v>
      </c>
      <c r="K39" s="55">
        <v>3135881.1350160004</v>
      </c>
      <c r="L39" s="55">
        <v>1600028.2365306518</v>
      </c>
      <c r="M39" s="55">
        <v>4985371.0275409594</v>
      </c>
      <c r="N39" s="55">
        <v>2244391.8580464935</v>
      </c>
      <c r="O39" s="55">
        <v>18538141.56067688</v>
      </c>
      <c r="P39" s="55">
        <v>5163162.705275733</v>
      </c>
      <c r="Q39" s="55">
        <v>5387160.8536013914</v>
      </c>
      <c r="R39" s="55">
        <v>3589688.2085288148</v>
      </c>
      <c r="S39" s="55">
        <v>6175017.757873686</v>
      </c>
      <c r="T39" s="55">
        <v>4654435.4057285693</v>
      </c>
      <c r="U39" s="55">
        <v>8761782.7433872223</v>
      </c>
      <c r="V39" s="55">
        <v>7215518.474707392</v>
      </c>
      <c r="W39" s="55">
        <v>8153619.9788482375</v>
      </c>
      <c r="X39" s="55">
        <v>566413.24245429877</v>
      </c>
      <c r="Y39" s="55">
        <v>172475.99720396605</v>
      </c>
      <c r="Z39" s="55">
        <v>213165.99241308431</v>
      </c>
      <c r="AA39" s="55">
        <v>194771.99363902418</v>
      </c>
      <c r="AB39" s="55">
        <v>1796231.6337105001</v>
      </c>
      <c r="AC39" s="55">
        <v>150063.62219901412</v>
      </c>
      <c r="AD39" s="55">
        <v>54468.697283594767</v>
      </c>
      <c r="AE39" s="55">
        <v>9373158.5068669524</v>
      </c>
      <c r="AF39" s="55">
        <v>64298446.350809306</v>
      </c>
      <c r="AG39" s="55">
        <v>7819508.6789928423</v>
      </c>
      <c r="AH39" s="55">
        <v>2416045.6051151422</v>
      </c>
      <c r="AI39" s="55">
        <v>11432821.866243435</v>
      </c>
      <c r="AJ39" s="55">
        <v>54193017.016981296</v>
      </c>
      <c r="AK39" s="55">
        <v>16746984.997497093</v>
      </c>
      <c r="AL39" s="55">
        <v>19618145.073799506</v>
      </c>
      <c r="AM39" s="55">
        <v>5539868.2090866482</v>
      </c>
      <c r="AN39" s="55">
        <v>1082350.3029038929</v>
      </c>
      <c r="AO39" s="55">
        <v>2976599.4691576157</v>
      </c>
      <c r="AP39" s="55">
        <v>1239534.0101803511</v>
      </c>
      <c r="AQ39" s="55">
        <v>258891.54567473245</v>
      </c>
      <c r="AR39" s="55">
        <v>1335061.4851731067</v>
      </c>
      <c r="AS39" s="55">
        <v>5352099.9791564727</v>
      </c>
      <c r="AT39" s="56">
        <v>308455967.71671283</v>
      </c>
      <c r="AU39" s="55">
        <v>547046.62911315006</v>
      </c>
      <c r="AV39" s="55">
        <v>10396350.45482867</v>
      </c>
      <c r="AW39" s="55">
        <v>11370816.96870615</v>
      </c>
      <c r="AX39" s="56">
        <v>22314214.052647971</v>
      </c>
      <c r="AY39" s="55">
        <v>0</v>
      </c>
      <c r="AZ39" s="55">
        <v>0</v>
      </c>
      <c r="BA39" s="56">
        <v>0</v>
      </c>
      <c r="BB39" s="55">
        <v>41329287.485519841</v>
      </c>
      <c r="BC39" s="56">
        <v>63643501.538167812</v>
      </c>
      <c r="BD39" s="55">
        <v>27953887.481145654</v>
      </c>
      <c r="BE39" s="56">
        <v>344051922.59811604</v>
      </c>
      <c r="BF39" s="55">
        <v>-93659.175618890673</v>
      </c>
      <c r="BH39" s="57"/>
    </row>
    <row r="40" spans="1:60" x14ac:dyDescent="0.2">
      <c r="A40" s="81"/>
      <c r="B40" s="36" t="s">
        <v>306</v>
      </c>
      <c r="C40" s="54" t="s">
        <v>169</v>
      </c>
      <c r="D40" s="55">
        <v>5160072.0789315496</v>
      </c>
      <c r="E40" s="55">
        <v>1844465.5229882733</v>
      </c>
      <c r="F40" s="55">
        <v>1704946.3614706767</v>
      </c>
      <c r="G40" s="55">
        <v>1280890.3302737535</v>
      </c>
      <c r="H40" s="55">
        <v>1011881.6787746473</v>
      </c>
      <c r="I40" s="55">
        <v>2304488.8560920744</v>
      </c>
      <c r="J40" s="55">
        <v>470829.25672720902</v>
      </c>
      <c r="K40" s="55">
        <v>874181.99169867055</v>
      </c>
      <c r="L40" s="55">
        <v>774047.43816968834</v>
      </c>
      <c r="M40" s="55">
        <v>1229729.5074973558</v>
      </c>
      <c r="N40" s="55">
        <v>362055.69476634631</v>
      </c>
      <c r="O40" s="55">
        <v>11145701.344615176</v>
      </c>
      <c r="P40" s="55">
        <v>2150238.221391263</v>
      </c>
      <c r="Q40" s="55">
        <v>6239142.7262628619</v>
      </c>
      <c r="R40" s="55">
        <v>1811032.4813411837</v>
      </c>
      <c r="S40" s="55">
        <v>5103102.6316583659</v>
      </c>
      <c r="T40" s="55">
        <v>4592499.0402020272</v>
      </c>
      <c r="U40" s="55">
        <v>10585023.253597077</v>
      </c>
      <c r="V40" s="55">
        <v>4826704.9004532527</v>
      </c>
      <c r="W40" s="55">
        <v>11149489.792323543</v>
      </c>
      <c r="X40" s="55">
        <v>967904.64508828404</v>
      </c>
      <c r="Y40" s="55">
        <v>104305.16811041374</v>
      </c>
      <c r="Z40" s="55">
        <v>41609.658910097445</v>
      </c>
      <c r="AA40" s="55">
        <v>26152.177731388678</v>
      </c>
      <c r="AB40" s="55">
        <v>2065808.1424044862</v>
      </c>
      <c r="AC40" s="55">
        <v>26601.698812593488</v>
      </c>
      <c r="AD40" s="55">
        <v>35257.526185382769</v>
      </c>
      <c r="AE40" s="55">
        <v>49888005.938319266</v>
      </c>
      <c r="AF40" s="55">
        <v>2795116.1318674819</v>
      </c>
      <c r="AG40" s="55">
        <v>910566.97364254761</v>
      </c>
      <c r="AH40" s="55">
        <v>7163.1008945032836</v>
      </c>
      <c r="AI40" s="55">
        <v>3566154.6215131124</v>
      </c>
      <c r="AJ40" s="55">
        <v>1047045.1497121366</v>
      </c>
      <c r="AK40" s="55">
        <v>93328.249029016064</v>
      </c>
      <c r="AL40" s="55">
        <v>182107.78424767099</v>
      </c>
      <c r="AM40" s="55">
        <v>31727042.892771892</v>
      </c>
      <c r="AN40" s="55">
        <v>207241.62164993581</v>
      </c>
      <c r="AO40" s="55">
        <v>12667.057280295279</v>
      </c>
      <c r="AP40" s="55">
        <v>1635942.9853159159</v>
      </c>
      <c r="AQ40" s="55">
        <v>164717.3383754039</v>
      </c>
      <c r="AR40" s="55">
        <v>92609.351580145798</v>
      </c>
      <c r="AS40" s="55">
        <v>132157.00688860752</v>
      </c>
      <c r="AT40" s="56">
        <v>170350028.32956564</v>
      </c>
      <c r="AU40" s="55">
        <v>310541.88890290284</v>
      </c>
      <c r="AV40" s="55">
        <v>2036792.28721753</v>
      </c>
      <c r="AW40" s="55">
        <v>67178516.697866097</v>
      </c>
      <c r="AX40" s="56">
        <v>69525850.873986527</v>
      </c>
      <c r="AY40" s="55">
        <v>12097459.989629269</v>
      </c>
      <c r="AZ40" s="55">
        <v>0</v>
      </c>
      <c r="BA40" s="56">
        <v>12097459.989629269</v>
      </c>
      <c r="BB40" s="55">
        <v>265504.08670874999</v>
      </c>
      <c r="BC40" s="56">
        <v>81888814.95032455</v>
      </c>
      <c r="BD40" s="55">
        <v>2245559.1239025001</v>
      </c>
      <c r="BE40" s="56">
        <v>249336128.2246151</v>
      </c>
      <c r="BF40" s="55">
        <v>-657155.93137263134</v>
      </c>
      <c r="BH40" s="57"/>
    </row>
    <row r="41" spans="1:60" x14ac:dyDescent="0.2">
      <c r="A41" s="81"/>
      <c r="B41" s="36" t="s">
        <v>308</v>
      </c>
      <c r="C41" s="54" t="s">
        <v>171</v>
      </c>
      <c r="D41" s="55">
        <v>1286354.3970332975</v>
      </c>
      <c r="E41" s="55">
        <v>95820.923758054792</v>
      </c>
      <c r="F41" s="55">
        <v>77923.12415748059</v>
      </c>
      <c r="G41" s="55">
        <v>175443.73329227237</v>
      </c>
      <c r="H41" s="55">
        <v>159568.87351083482</v>
      </c>
      <c r="I41" s="55">
        <v>349060.02648080321</v>
      </c>
      <c r="J41" s="55">
        <v>593135.31942975929</v>
      </c>
      <c r="K41" s="55">
        <v>61689.7967016154</v>
      </c>
      <c r="L41" s="55">
        <v>46847.238006662708</v>
      </c>
      <c r="M41" s="55">
        <v>507727.63110606832</v>
      </c>
      <c r="N41" s="55">
        <v>188636.53264132692</v>
      </c>
      <c r="O41" s="55">
        <v>1796669.5611802684</v>
      </c>
      <c r="P41" s="55">
        <v>258133.84747398234</v>
      </c>
      <c r="Q41" s="55">
        <v>833117.97260065784</v>
      </c>
      <c r="R41" s="55">
        <v>93148.566998095543</v>
      </c>
      <c r="S41" s="55">
        <v>257780.43982503959</v>
      </c>
      <c r="T41" s="55">
        <v>86622.692488731118</v>
      </c>
      <c r="U41" s="55">
        <v>233970.67123836765</v>
      </c>
      <c r="V41" s="55">
        <v>170387.56576561666</v>
      </c>
      <c r="W41" s="55">
        <v>136432.58580131829</v>
      </c>
      <c r="X41" s="55">
        <v>15055.441963805008</v>
      </c>
      <c r="Y41" s="55">
        <v>28768.368575895365</v>
      </c>
      <c r="Z41" s="55">
        <v>10119.192001564601</v>
      </c>
      <c r="AA41" s="55">
        <v>1006.9246873328219</v>
      </c>
      <c r="AB41" s="55">
        <v>1637751.9195914217</v>
      </c>
      <c r="AC41" s="55">
        <v>30589.146638672202</v>
      </c>
      <c r="AD41" s="55">
        <v>1181397.49117429</v>
      </c>
      <c r="AE41" s="55">
        <v>183093.68157145451</v>
      </c>
      <c r="AF41" s="55">
        <v>384830.24468793487</v>
      </c>
      <c r="AG41" s="55">
        <v>289805.40185539669</v>
      </c>
      <c r="AH41" s="55">
        <v>63883.681018222356</v>
      </c>
      <c r="AI41" s="55">
        <v>130061.60341403552</v>
      </c>
      <c r="AJ41" s="55">
        <v>652672.55932348629</v>
      </c>
      <c r="AK41" s="55">
        <v>120243.5938011945</v>
      </c>
      <c r="AL41" s="55">
        <v>1262253.3370363975</v>
      </c>
      <c r="AM41" s="55">
        <v>67811.967763051682</v>
      </c>
      <c r="AN41" s="55">
        <v>1023249.4321593526</v>
      </c>
      <c r="AO41" s="55">
        <v>157779.45614388544</v>
      </c>
      <c r="AP41" s="55">
        <v>106246.91411935502</v>
      </c>
      <c r="AQ41" s="55">
        <v>95161.069809386332</v>
      </c>
      <c r="AR41" s="55">
        <v>99991.260789328589</v>
      </c>
      <c r="AS41" s="55">
        <v>639684.61973944562</v>
      </c>
      <c r="AT41" s="56">
        <v>15589928.807355162</v>
      </c>
      <c r="AU41" s="55">
        <v>709716.42229999998</v>
      </c>
      <c r="AV41" s="55">
        <v>4224850.9428801024</v>
      </c>
      <c r="AW41" s="55">
        <v>42354260.718490884</v>
      </c>
      <c r="AX41" s="56">
        <v>47288828.083670981</v>
      </c>
      <c r="AY41" s="55">
        <v>0</v>
      </c>
      <c r="AZ41" s="55">
        <v>0</v>
      </c>
      <c r="BA41" s="56">
        <v>0</v>
      </c>
      <c r="BB41" s="55">
        <v>1075367.9140000555</v>
      </c>
      <c r="BC41" s="56">
        <v>48364195.997671038</v>
      </c>
      <c r="BD41" s="55">
        <v>2192015.6394722532</v>
      </c>
      <c r="BE41" s="56">
        <v>61624086.120204464</v>
      </c>
      <c r="BF41" s="55">
        <v>-138023.04534948198</v>
      </c>
      <c r="BH41" s="57"/>
    </row>
    <row r="42" spans="1:60" x14ac:dyDescent="0.2">
      <c r="A42" s="81"/>
      <c r="B42" s="36" t="s">
        <v>307</v>
      </c>
      <c r="C42" s="54" t="s">
        <v>173</v>
      </c>
      <c r="D42" s="55">
        <v>764822.83141908899</v>
      </c>
      <c r="E42" s="55">
        <v>1363473.8458462367</v>
      </c>
      <c r="F42" s="55">
        <v>317186.31895682932</v>
      </c>
      <c r="G42" s="55">
        <v>225616.91242819134</v>
      </c>
      <c r="H42" s="55">
        <v>362887.66360341216</v>
      </c>
      <c r="I42" s="55">
        <v>1831168.1671002978</v>
      </c>
      <c r="J42" s="55">
        <v>352394.86709377385</v>
      </c>
      <c r="K42" s="55">
        <v>478592.11635326926</v>
      </c>
      <c r="L42" s="55">
        <v>386459.70852841565</v>
      </c>
      <c r="M42" s="55">
        <v>893995.05409158091</v>
      </c>
      <c r="N42" s="55">
        <v>588728.20288439153</v>
      </c>
      <c r="O42" s="55">
        <v>3032795.8327689935</v>
      </c>
      <c r="P42" s="55">
        <v>1605584.3760676724</v>
      </c>
      <c r="Q42" s="55">
        <v>2076698.8809540153</v>
      </c>
      <c r="R42" s="55">
        <v>1391245.416022076</v>
      </c>
      <c r="S42" s="55">
        <v>1805281.0211285101</v>
      </c>
      <c r="T42" s="55">
        <v>1303075.7878363673</v>
      </c>
      <c r="U42" s="55">
        <v>3500229.0554283094</v>
      </c>
      <c r="V42" s="55">
        <v>1876219.3959677808</v>
      </c>
      <c r="W42" s="55">
        <v>1656973.6889237433</v>
      </c>
      <c r="X42" s="55">
        <v>192700.44410851711</v>
      </c>
      <c r="Y42" s="55">
        <v>69305.662617856491</v>
      </c>
      <c r="Z42" s="55">
        <v>65094.354138620671</v>
      </c>
      <c r="AA42" s="55">
        <v>28490.80774065078</v>
      </c>
      <c r="AB42" s="55">
        <v>934797.60088522441</v>
      </c>
      <c r="AC42" s="55">
        <v>74624.569641816081</v>
      </c>
      <c r="AD42" s="55">
        <v>118842.92038467459</v>
      </c>
      <c r="AE42" s="55">
        <v>6166222.4307471961</v>
      </c>
      <c r="AF42" s="55">
        <v>5100857.75966263</v>
      </c>
      <c r="AG42" s="55">
        <v>11011824.309973568</v>
      </c>
      <c r="AH42" s="55">
        <v>962385.15829940117</v>
      </c>
      <c r="AI42" s="55">
        <v>789125.67098355351</v>
      </c>
      <c r="AJ42" s="55">
        <v>3491228.302872079</v>
      </c>
      <c r="AK42" s="55">
        <v>818278.36170128128</v>
      </c>
      <c r="AL42" s="55">
        <v>2521629.2254465702</v>
      </c>
      <c r="AM42" s="55">
        <v>2799577.7459129989</v>
      </c>
      <c r="AN42" s="55">
        <v>2713753.3702090494</v>
      </c>
      <c r="AO42" s="55">
        <v>3015609.3016587025</v>
      </c>
      <c r="AP42" s="55">
        <v>2500251.1535030776</v>
      </c>
      <c r="AQ42" s="55">
        <v>1569733.1508933767</v>
      </c>
      <c r="AR42" s="55">
        <v>904990.68916823191</v>
      </c>
      <c r="AS42" s="55">
        <v>6745403.5898952009</v>
      </c>
      <c r="AT42" s="56">
        <v>78408155.72384724</v>
      </c>
      <c r="AU42" s="55">
        <v>12913001.20371064</v>
      </c>
      <c r="AV42" s="55">
        <v>64589167.23892992</v>
      </c>
      <c r="AW42" s="55">
        <v>0</v>
      </c>
      <c r="AX42" s="56">
        <v>77502168.442640558</v>
      </c>
      <c r="AY42" s="55">
        <v>0</v>
      </c>
      <c r="AZ42" s="55">
        <v>0</v>
      </c>
      <c r="BA42" s="56">
        <v>0</v>
      </c>
      <c r="BB42" s="55">
        <v>1171171.8778811875</v>
      </c>
      <c r="BC42" s="56">
        <v>78673340.320521757</v>
      </c>
      <c r="BD42" s="55">
        <v>1364308.2777913359</v>
      </c>
      <c r="BE42" s="56">
        <v>157224488.41070569</v>
      </c>
      <c r="BF42" s="55">
        <v>1507300.6441280134</v>
      </c>
      <c r="BH42" s="57"/>
    </row>
    <row r="43" spans="1:60" x14ac:dyDescent="0.2">
      <c r="A43" s="81"/>
      <c r="B43" s="36" t="s">
        <v>212</v>
      </c>
      <c r="C43" s="54" t="s">
        <v>175</v>
      </c>
      <c r="D43" s="55">
        <v>114015.49392132107</v>
      </c>
      <c r="E43" s="55">
        <v>162690.18666299366</v>
      </c>
      <c r="F43" s="55">
        <v>16371.959700247251</v>
      </c>
      <c r="G43" s="55">
        <v>60081.84171417178</v>
      </c>
      <c r="H43" s="55">
        <v>17546.110087524561</v>
      </c>
      <c r="I43" s="55">
        <v>144324.218282318</v>
      </c>
      <c r="J43" s="55">
        <v>33458.019013944002</v>
      </c>
      <c r="K43" s="55">
        <v>59267.922280515559</v>
      </c>
      <c r="L43" s="55">
        <v>39353.137272259672</v>
      </c>
      <c r="M43" s="55">
        <v>68678.198517024255</v>
      </c>
      <c r="N43" s="55">
        <v>33790.544679185325</v>
      </c>
      <c r="O43" s="55">
        <v>234710.67703235056</v>
      </c>
      <c r="P43" s="55">
        <v>130380.07907893376</v>
      </c>
      <c r="Q43" s="55">
        <v>85643.263211674624</v>
      </c>
      <c r="R43" s="55">
        <v>108120.64762245804</v>
      </c>
      <c r="S43" s="55">
        <v>134831.18470805488</v>
      </c>
      <c r="T43" s="55">
        <v>107825.45046768314</v>
      </c>
      <c r="U43" s="55">
        <v>141653.64379012884</v>
      </c>
      <c r="V43" s="55">
        <v>92511.951949423878</v>
      </c>
      <c r="W43" s="55">
        <v>102702.9680227456</v>
      </c>
      <c r="X43" s="55">
        <v>24357.026153072984</v>
      </c>
      <c r="Y43" s="55">
        <v>11213.38420709505</v>
      </c>
      <c r="Z43" s="55">
        <v>5467.8785237924249</v>
      </c>
      <c r="AA43" s="55">
        <v>10037.848238617127</v>
      </c>
      <c r="AB43" s="55">
        <v>50277.036726229002</v>
      </c>
      <c r="AC43" s="55">
        <v>7665.4034848494748</v>
      </c>
      <c r="AD43" s="55">
        <v>13871.631404922504</v>
      </c>
      <c r="AE43" s="55">
        <v>624369.71685335576</v>
      </c>
      <c r="AF43" s="55">
        <v>434454.29137156362</v>
      </c>
      <c r="AG43" s="55">
        <v>372345.04379367438</v>
      </c>
      <c r="AH43" s="55">
        <v>76493.468870490309</v>
      </c>
      <c r="AI43" s="55">
        <v>182961.1792155318</v>
      </c>
      <c r="AJ43" s="55">
        <v>2981600.8471789295</v>
      </c>
      <c r="AK43" s="55">
        <v>144628.67101753189</v>
      </c>
      <c r="AL43" s="55">
        <v>144428.29751892702</v>
      </c>
      <c r="AM43" s="55">
        <v>408990.77289095084</v>
      </c>
      <c r="AN43" s="55">
        <v>171840.46604936593</v>
      </c>
      <c r="AO43" s="55">
        <v>126005.93674213627</v>
      </c>
      <c r="AP43" s="55">
        <v>2990634.9641097081</v>
      </c>
      <c r="AQ43" s="55">
        <v>483339.23642672261</v>
      </c>
      <c r="AR43" s="55">
        <v>106668.55089464788</v>
      </c>
      <c r="AS43" s="55">
        <v>2667755.1667127186</v>
      </c>
      <c r="AT43" s="56">
        <v>13927364.316399794</v>
      </c>
      <c r="AU43" s="55">
        <v>15215399.328719992</v>
      </c>
      <c r="AV43" s="55">
        <v>51412126.053146206</v>
      </c>
      <c r="AW43" s="55">
        <v>140776580.169359</v>
      </c>
      <c r="AX43" s="56">
        <v>207404105.55122519</v>
      </c>
      <c r="AY43" s="55">
        <v>0</v>
      </c>
      <c r="AZ43" s="55">
        <v>0</v>
      </c>
      <c r="BA43" s="56">
        <v>0</v>
      </c>
      <c r="BB43" s="55">
        <v>434053.5</v>
      </c>
      <c r="BC43" s="56">
        <v>207838159.05122519</v>
      </c>
      <c r="BD43" s="55">
        <v>1315772</v>
      </c>
      <c r="BE43" s="56">
        <v>220302537.98323131</v>
      </c>
      <c r="BF43" s="55">
        <v>-147213.38439367339</v>
      </c>
      <c r="BH43" s="57"/>
    </row>
    <row r="44" spans="1:60" x14ac:dyDescent="0.2">
      <c r="A44" s="81"/>
      <c r="B44" s="36" t="s">
        <v>309</v>
      </c>
      <c r="C44" s="54" t="s">
        <v>177</v>
      </c>
      <c r="D44" s="55">
        <v>66256.325324294041</v>
      </c>
      <c r="E44" s="55">
        <v>67825.881713632756</v>
      </c>
      <c r="F44" s="55">
        <v>6809.9053120763338</v>
      </c>
      <c r="G44" s="55">
        <v>32611.463706742012</v>
      </c>
      <c r="H44" s="55">
        <v>22092.228684289094</v>
      </c>
      <c r="I44" s="55">
        <v>38360.776075573223</v>
      </c>
      <c r="J44" s="55">
        <v>19173.595849929847</v>
      </c>
      <c r="K44" s="55">
        <v>38627.920073068002</v>
      </c>
      <c r="L44" s="55">
        <v>22870.045985643868</v>
      </c>
      <c r="M44" s="55">
        <v>41062.727744784526</v>
      </c>
      <c r="N44" s="55">
        <v>219564.59152579569</v>
      </c>
      <c r="O44" s="55">
        <v>80048.054950858583</v>
      </c>
      <c r="P44" s="55">
        <v>105567.06183532742</v>
      </c>
      <c r="Q44" s="55">
        <v>164364.66955665278</v>
      </c>
      <c r="R44" s="55">
        <v>109605.14348254637</v>
      </c>
      <c r="S44" s="55">
        <v>178245.10104331683</v>
      </c>
      <c r="T44" s="55">
        <v>108335.21817442325</v>
      </c>
      <c r="U44" s="55">
        <v>152624.94083563151</v>
      </c>
      <c r="V44" s="55">
        <v>116507.64209989402</v>
      </c>
      <c r="W44" s="55">
        <v>53888.236666260156</v>
      </c>
      <c r="X44" s="55">
        <v>17644.248972762456</v>
      </c>
      <c r="Y44" s="55">
        <v>2083.588258577438</v>
      </c>
      <c r="Z44" s="55">
        <v>2541.2811075443183</v>
      </c>
      <c r="AA44" s="55">
        <v>0</v>
      </c>
      <c r="AB44" s="55">
        <v>108740.12516668793</v>
      </c>
      <c r="AC44" s="55">
        <v>9119.1593181431399</v>
      </c>
      <c r="AD44" s="55">
        <v>453.29359610877663</v>
      </c>
      <c r="AE44" s="55">
        <v>246411.96563003899</v>
      </c>
      <c r="AF44" s="55">
        <v>150410.237372987</v>
      </c>
      <c r="AG44" s="55">
        <v>146109.41266314898</v>
      </c>
      <c r="AH44" s="55">
        <v>11639.643929503885</v>
      </c>
      <c r="AI44" s="55">
        <v>853.30943617450669</v>
      </c>
      <c r="AJ44" s="55">
        <v>163304.25341682651</v>
      </c>
      <c r="AK44" s="55">
        <v>870.07041990015546</v>
      </c>
      <c r="AL44" s="55">
        <v>2245.5241910148848</v>
      </c>
      <c r="AM44" s="55">
        <v>15081.541972271163</v>
      </c>
      <c r="AN44" s="55">
        <v>11321.305901020092</v>
      </c>
      <c r="AO44" s="55">
        <v>33564.756498488059</v>
      </c>
      <c r="AP44" s="55">
        <v>72199.320180010836</v>
      </c>
      <c r="AQ44" s="55">
        <v>978772.99490980164</v>
      </c>
      <c r="AR44" s="55">
        <v>23601.01707445427</v>
      </c>
      <c r="AS44" s="55">
        <v>922460.28062995407</v>
      </c>
      <c r="AT44" s="56">
        <v>4563868.8612861596</v>
      </c>
      <c r="AU44" s="55">
        <v>23477184.145221118</v>
      </c>
      <c r="AV44" s="55">
        <v>83952406.786518008</v>
      </c>
      <c r="AW44" s="55">
        <v>96467979.499017939</v>
      </c>
      <c r="AX44" s="56">
        <v>203897570.43075708</v>
      </c>
      <c r="AY44" s="55">
        <v>0</v>
      </c>
      <c r="AZ44" s="55">
        <v>0</v>
      </c>
      <c r="BA44" s="56">
        <v>0</v>
      </c>
      <c r="BB44" s="55">
        <v>427961.95664003264</v>
      </c>
      <c r="BC44" s="56">
        <v>204325532.38739711</v>
      </c>
      <c r="BD44" s="55">
        <v>872351.9549366521</v>
      </c>
      <c r="BE44" s="56">
        <v>207698067.99642453</v>
      </c>
      <c r="BF44" s="55">
        <v>-318981.29732206743</v>
      </c>
      <c r="BH44" s="57"/>
    </row>
    <row r="45" spans="1:60" x14ac:dyDescent="0.2">
      <c r="A45" s="81"/>
      <c r="B45" s="36" t="s">
        <v>310</v>
      </c>
      <c r="C45" s="54" t="s">
        <v>179</v>
      </c>
      <c r="D45" s="55">
        <v>36387.162569950262</v>
      </c>
      <c r="E45" s="55">
        <v>242117.05858880188</v>
      </c>
      <c r="F45" s="55">
        <v>71414.794806752121</v>
      </c>
      <c r="G45" s="55">
        <v>250958.09753443475</v>
      </c>
      <c r="H45" s="55">
        <v>65577.865339378142</v>
      </c>
      <c r="I45" s="55">
        <v>631063.07126881659</v>
      </c>
      <c r="J45" s="55">
        <v>262021.9151860163</v>
      </c>
      <c r="K45" s="55">
        <v>296806.27618244733</v>
      </c>
      <c r="L45" s="55">
        <v>200131.95019533427</v>
      </c>
      <c r="M45" s="55">
        <v>298409.0596471756</v>
      </c>
      <c r="N45" s="55">
        <v>109354.63039396005</v>
      </c>
      <c r="O45" s="55">
        <v>1213350.0736796197</v>
      </c>
      <c r="P45" s="55">
        <v>692101.50999313104</v>
      </c>
      <c r="Q45" s="55">
        <v>675803.94617471425</v>
      </c>
      <c r="R45" s="55">
        <v>412744.23629292799</v>
      </c>
      <c r="S45" s="55">
        <v>758638.83829651435</v>
      </c>
      <c r="T45" s="55">
        <v>412014.04422860243</v>
      </c>
      <c r="U45" s="55">
        <v>418534.86587818712</v>
      </c>
      <c r="V45" s="55">
        <v>605322.37207260798</v>
      </c>
      <c r="W45" s="55">
        <v>590276.61132852943</v>
      </c>
      <c r="X45" s="55">
        <v>81422.76096480868</v>
      </c>
      <c r="Y45" s="55">
        <v>39262.257885479441</v>
      </c>
      <c r="Z45" s="55">
        <v>28734.137944323556</v>
      </c>
      <c r="AA45" s="55">
        <v>12465.772986904874</v>
      </c>
      <c r="AB45" s="55">
        <v>789350.52544783347</v>
      </c>
      <c r="AC45" s="55">
        <v>43333.408016872578</v>
      </c>
      <c r="AD45" s="55">
        <v>64703.342665652133</v>
      </c>
      <c r="AE45" s="55">
        <v>1596922.4821814299</v>
      </c>
      <c r="AF45" s="55">
        <v>665728.80211906636</v>
      </c>
      <c r="AG45" s="55">
        <v>1163000.32461592</v>
      </c>
      <c r="AH45" s="55">
        <v>517685.8892043425</v>
      </c>
      <c r="AI45" s="55">
        <v>877111.02179981815</v>
      </c>
      <c r="AJ45" s="55">
        <v>6494261.7981261071</v>
      </c>
      <c r="AK45" s="55">
        <v>818950.45851027104</v>
      </c>
      <c r="AL45" s="55">
        <v>585308.64071983646</v>
      </c>
      <c r="AM45" s="55">
        <v>610564.42695797246</v>
      </c>
      <c r="AN45" s="55">
        <v>217054.88839474681</v>
      </c>
      <c r="AO45" s="55">
        <v>525433.12531500508</v>
      </c>
      <c r="AP45" s="55">
        <v>879902.31010258268</v>
      </c>
      <c r="AQ45" s="55">
        <v>385358.31518675952</v>
      </c>
      <c r="AR45" s="55">
        <v>2779413.3237392535</v>
      </c>
      <c r="AS45" s="55">
        <v>3781670.2260204167</v>
      </c>
      <c r="AT45" s="56">
        <v>31200666.618563298</v>
      </c>
      <c r="AU45" s="55">
        <v>3652547.1894708592</v>
      </c>
      <c r="AV45" s="55">
        <v>24362383.611193102</v>
      </c>
      <c r="AW45" s="55">
        <v>17818652.188699991</v>
      </c>
      <c r="AX45" s="56">
        <v>45833582.989363946</v>
      </c>
      <c r="AY45" s="55">
        <v>0</v>
      </c>
      <c r="AZ45" s="55">
        <v>0</v>
      </c>
      <c r="BA45" s="56">
        <v>0</v>
      </c>
      <c r="BB45" s="55">
        <v>5494354.3426220492</v>
      </c>
      <c r="BC45" s="56">
        <v>51327937.331985995</v>
      </c>
      <c r="BD45" s="55">
        <v>12415233.005056202</v>
      </c>
      <c r="BE45" s="56">
        <v>70036568.245956242</v>
      </c>
      <c r="BF45" s="55">
        <v>-76802.699536855915</v>
      </c>
      <c r="BH45" s="57"/>
    </row>
    <row r="46" spans="1:60" x14ac:dyDescent="0.2">
      <c r="A46" s="81"/>
      <c r="B46" s="36" t="s">
        <v>311</v>
      </c>
      <c r="C46" s="54" t="s">
        <v>181</v>
      </c>
      <c r="D46" s="55">
        <v>348594.76186398929</v>
      </c>
      <c r="E46" s="55">
        <v>58835.48988190417</v>
      </c>
      <c r="F46" s="55">
        <v>52943.148825080054</v>
      </c>
      <c r="G46" s="55">
        <v>80650.666977557587</v>
      </c>
      <c r="H46" s="55">
        <v>25777.435255618573</v>
      </c>
      <c r="I46" s="55">
        <v>241812.47986590647</v>
      </c>
      <c r="J46" s="55">
        <v>63978.114425968175</v>
      </c>
      <c r="K46" s="55">
        <v>72655.9520071429</v>
      </c>
      <c r="L46" s="55">
        <v>73956.814234213714</v>
      </c>
      <c r="M46" s="55">
        <v>89827.207679171959</v>
      </c>
      <c r="N46" s="55">
        <v>32930.19958810028</v>
      </c>
      <c r="O46" s="55">
        <v>403484.60135847074</v>
      </c>
      <c r="P46" s="55">
        <v>171783.19752978289</v>
      </c>
      <c r="Q46" s="55">
        <v>355982.67433649732</v>
      </c>
      <c r="R46" s="55">
        <v>138853.27789998372</v>
      </c>
      <c r="S46" s="55">
        <v>210586.1121675414</v>
      </c>
      <c r="T46" s="55">
        <v>149406.33329620195</v>
      </c>
      <c r="U46" s="55">
        <v>780955.2927105414</v>
      </c>
      <c r="V46" s="55">
        <v>224507.81447876178</v>
      </c>
      <c r="W46" s="55">
        <v>550460.79657124239</v>
      </c>
      <c r="X46" s="55">
        <v>30376.968904013225</v>
      </c>
      <c r="Y46" s="55">
        <v>16261.343741514647</v>
      </c>
      <c r="Z46" s="55">
        <v>4195.9455114167977</v>
      </c>
      <c r="AA46" s="55">
        <v>29344.808962857573</v>
      </c>
      <c r="AB46" s="55">
        <v>98565.128373281899</v>
      </c>
      <c r="AC46" s="55">
        <v>6553.8059911777291</v>
      </c>
      <c r="AD46" s="55">
        <v>7207.7689600844888</v>
      </c>
      <c r="AE46" s="55">
        <v>453582.41131930018</v>
      </c>
      <c r="AF46" s="55">
        <v>305877.08262325043</v>
      </c>
      <c r="AG46" s="55">
        <v>305135.74729018711</v>
      </c>
      <c r="AH46" s="55">
        <v>52114.827649861822</v>
      </c>
      <c r="AI46" s="55">
        <v>444457.09713868826</v>
      </c>
      <c r="AJ46" s="55">
        <v>582655.44618535193</v>
      </c>
      <c r="AK46" s="55">
        <v>557514.89553921111</v>
      </c>
      <c r="AL46" s="55">
        <v>2539494.6154205804</v>
      </c>
      <c r="AM46" s="55">
        <v>210651.26542002917</v>
      </c>
      <c r="AN46" s="55">
        <v>85907.330506617072</v>
      </c>
      <c r="AO46" s="55">
        <v>220231.94619106827</v>
      </c>
      <c r="AP46" s="55">
        <v>283053.78315504827</v>
      </c>
      <c r="AQ46" s="55">
        <v>118287.93622577895</v>
      </c>
      <c r="AR46" s="55">
        <v>70898.425650859746</v>
      </c>
      <c r="AS46" s="55">
        <v>1830090.9824103776</v>
      </c>
      <c r="AT46" s="56">
        <v>12380441.934124233</v>
      </c>
      <c r="AU46" s="55">
        <v>369897.08556025999</v>
      </c>
      <c r="AV46" s="55">
        <v>2804592.2396817198</v>
      </c>
      <c r="AW46" s="55">
        <v>320684414.61588639</v>
      </c>
      <c r="AX46" s="56">
        <v>323858903.94112837</v>
      </c>
      <c r="AY46" s="55">
        <v>0</v>
      </c>
      <c r="AZ46" s="55">
        <v>0</v>
      </c>
      <c r="BA46" s="56">
        <v>0</v>
      </c>
      <c r="BB46" s="55">
        <v>624964.90256249998</v>
      </c>
      <c r="BC46" s="56">
        <v>324483868.84369087</v>
      </c>
      <c r="BD46" s="55">
        <v>656617.01102500001</v>
      </c>
      <c r="BE46" s="56">
        <v>336382794.10981303</v>
      </c>
      <c r="BF46" s="55">
        <v>175100.34302294161</v>
      </c>
      <c r="BH46" s="57"/>
    </row>
    <row r="47" spans="1:60" s="60" customFormat="1" ht="18.75" customHeight="1" x14ac:dyDescent="0.2">
      <c r="A47" s="82"/>
      <c r="B47" s="58" t="s">
        <v>201</v>
      </c>
      <c r="C47" s="59" t="s">
        <v>183</v>
      </c>
      <c r="D47" s="56">
        <v>370625314.01072025</v>
      </c>
      <c r="E47" s="56">
        <v>114130876.60085866</v>
      </c>
      <c r="F47" s="56">
        <v>47715343.526088096</v>
      </c>
      <c r="G47" s="56">
        <v>76176612.819543332</v>
      </c>
      <c r="H47" s="56">
        <v>35424772.38974344</v>
      </c>
      <c r="I47" s="56">
        <v>672600996.64263487</v>
      </c>
      <c r="J47" s="56">
        <v>296485366.88281941</v>
      </c>
      <c r="K47" s="56">
        <v>233542814.0476954</v>
      </c>
      <c r="L47" s="56">
        <v>144931419.03859967</v>
      </c>
      <c r="M47" s="56">
        <v>223695150.44945121</v>
      </c>
      <c r="N47" s="56">
        <v>325716678.05712074</v>
      </c>
      <c r="O47" s="56">
        <v>978233273.5330044</v>
      </c>
      <c r="P47" s="56">
        <v>348309102.20446181</v>
      </c>
      <c r="Q47" s="56">
        <v>902657417.71197796</v>
      </c>
      <c r="R47" s="56">
        <v>258377048.1075187</v>
      </c>
      <c r="S47" s="56">
        <v>332844013.33137566</v>
      </c>
      <c r="T47" s="56">
        <v>244754464.90823931</v>
      </c>
      <c r="U47" s="56">
        <v>517989191.73995936</v>
      </c>
      <c r="V47" s="56">
        <v>416822159.31635869</v>
      </c>
      <c r="W47" s="56">
        <v>537683361.57119012</v>
      </c>
      <c r="X47" s="56">
        <v>42371713.4468702</v>
      </c>
      <c r="Y47" s="56">
        <v>19920545.994723123</v>
      </c>
      <c r="Z47" s="56">
        <v>9569012.1574982591</v>
      </c>
      <c r="AA47" s="56">
        <v>7465703.5024171481</v>
      </c>
      <c r="AB47" s="56">
        <v>361390935.4931426</v>
      </c>
      <c r="AC47" s="56">
        <v>24462172.938878376</v>
      </c>
      <c r="AD47" s="56">
        <v>9196531.8415002152</v>
      </c>
      <c r="AE47" s="56">
        <v>1018078095.9620966</v>
      </c>
      <c r="AF47" s="56">
        <v>223243295.39041692</v>
      </c>
      <c r="AG47" s="56">
        <v>390319502.84865063</v>
      </c>
      <c r="AH47" s="56">
        <v>137975679.90130097</v>
      </c>
      <c r="AI47" s="56">
        <v>132855805.10891423</v>
      </c>
      <c r="AJ47" s="56">
        <v>238262754.60232979</v>
      </c>
      <c r="AK47" s="56">
        <v>106602487.64789042</v>
      </c>
      <c r="AL47" s="56">
        <v>231896999.3520489</v>
      </c>
      <c r="AM47" s="56">
        <v>157572129.03816408</v>
      </c>
      <c r="AN47" s="56">
        <v>36072713.395026691</v>
      </c>
      <c r="AO47" s="56">
        <v>75656139.415487021</v>
      </c>
      <c r="AP47" s="56">
        <v>58582018.077560268</v>
      </c>
      <c r="AQ47" s="56">
        <v>117952739.6979975</v>
      </c>
      <c r="AR47" s="56">
        <v>34740888.173653051</v>
      </c>
      <c r="AS47" s="56">
        <v>135365884.04187822</v>
      </c>
      <c r="AT47" s="56">
        <v>10648269124.917814</v>
      </c>
      <c r="AU47" s="55">
        <v>452228451.5550077</v>
      </c>
      <c r="AV47" s="55">
        <v>1533139381.0837414</v>
      </c>
      <c r="AW47" s="55">
        <v>731817933.36840189</v>
      </c>
      <c r="AX47" s="56">
        <v>2717185766.0071507</v>
      </c>
      <c r="AY47" s="55">
        <v>2377506059.9896283</v>
      </c>
      <c r="AZ47" s="55">
        <v>106392893.97023626</v>
      </c>
      <c r="BA47" s="56">
        <v>2483898953.9598651</v>
      </c>
      <c r="BB47" s="55">
        <v>1366658525.7881322</v>
      </c>
      <c r="BC47" s="56">
        <v>6567743245.7551527</v>
      </c>
      <c r="BD47" s="55">
        <v>1220269786.5340734</v>
      </c>
      <c r="BE47" s="56">
        <v>16016270834.410656</v>
      </c>
      <c r="BF47" s="55">
        <v>20528250.271773573</v>
      </c>
      <c r="BH47" s="57"/>
    </row>
    <row r="48" spans="1:60" x14ac:dyDescent="0.2">
      <c r="A48" s="83" t="s">
        <v>184</v>
      </c>
      <c r="B48" s="61" t="s">
        <v>312</v>
      </c>
      <c r="C48" s="62" t="s">
        <v>186</v>
      </c>
      <c r="D48" s="55">
        <v>529963185.76456451</v>
      </c>
      <c r="E48" s="55">
        <v>56420752.789043076</v>
      </c>
      <c r="F48" s="55">
        <v>15120003.601957381</v>
      </c>
      <c r="G48" s="55">
        <v>20698797.596903596</v>
      </c>
      <c r="H48" s="55">
        <v>12145297.259269826</v>
      </c>
      <c r="I48" s="55">
        <v>64181322.640561052</v>
      </c>
      <c r="J48" s="55">
        <v>33083686.375922393</v>
      </c>
      <c r="K48" s="55">
        <v>34788093.886050202</v>
      </c>
      <c r="L48" s="55">
        <v>18494462.687644128</v>
      </c>
      <c r="M48" s="55">
        <v>33126909.637394384</v>
      </c>
      <c r="N48" s="55">
        <v>14848035.385820396</v>
      </c>
      <c r="O48" s="55">
        <v>79805544.884934574</v>
      </c>
      <c r="P48" s="55">
        <v>46780569.536270507</v>
      </c>
      <c r="Q48" s="55">
        <v>61900757.022341706</v>
      </c>
      <c r="R48" s="55">
        <v>28181575.067571681</v>
      </c>
      <c r="S48" s="55">
        <v>41372488.63228938</v>
      </c>
      <c r="T48" s="55">
        <v>31859766.710452646</v>
      </c>
      <c r="U48" s="55">
        <v>57743716.069924608</v>
      </c>
      <c r="V48" s="55">
        <v>33670691.948352873</v>
      </c>
      <c r="W48" s="55">
        <v>58931504.359757364</v>
      </c>
      <c r="X48" s="55">
        <v>5635507.6654163692</v>
      </c>
      <c r="Y48" s="55">
        <v>2623545.8928466383</v>
      </c>
      <c r="Z48" s="55">
        <v>1537190.0206048437</v>
      </c>
      <c r="AA48" s="55">
        <v>1320201.9473837889</v>
      </c>
      <c r="AB48" s="55">
        <v>36028790.66012235</v>
      </c>
      <c r="AC48" s="55">
        <v>1928212.9996277194</v>
      </c>
      <c r="AD48" s="55">
        <v>3889431.3402621653</v>
      </c>
      <c r="AE48" s="55">
        <v>224617184.65396798</v>
      </c>
      <c r="AF48" s="55">
        <v>147983608.96863362</v>
      </c>
      <c r="AG48" s="55">
        <v>110306924.31380174</v>
      </c>
      <c r="AH48" s="55">
        <v>63809449.60858357</v>
      </c>
      <c r="AI48" s="55">
        <v>36683239.775786608</v>
      </c>
      <c r="AJ48" s="55">
        <v>110239772.09377611</v>
      </c>
      <c r="AK48" s="55">
        <v>38781541.498362824</v>
      </c>
      <c r="AL48" s="55">
        <v>55269388.866950527</v>
      </c>
      <c r="AM48" s="55">
        <v>49609638.365168296</v>
      </c>
      <c r="AN48" s="55">
        <v>15012516.173861315</v>
      </c>
      <c r="AO48" s="55">
        <v>55073873.60076116</v>
      </c>
      <c r="AP48" s="55">
        <v>138712606.21995437</v>
      </c>
      <c r="AQ48" s="55">
        <v>75015632.837082177</v>
      </c>
      <c r="AR48" s="55">
        <v>19205154.662173286</v>
      </c>
      <c r="AS48" s="55">
        <v>174940365.17378622</v>
      </c>
      <c r="AT48" s="55">
        <v>2641340939.1959405</v>
      </c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4"/>
    </row>
    <row r="49" spans="1:58" x14ac:dyDescent="0.2">
      <c r="A49" s="84"/>
      <c r="B49" s="61" t="s">
        <v>313</v>
      </c>
      <c r="C49" s="62" t="s">
        <v>188</v>
      </c>
      <c r="D49" s="55">
        <v>-28956568.768270563</v>
      </c>
      <c r="E49" s="55">
        <v>23043286.501099937</v>
      </c>
      <c r="F49" s="55">
        <v>22578743.22143954</v>
      </c>
      <c r="G49" s="55">
        <v>8834513.665401252</v>
      </c>
      <c r="H49" s="55">
        <v>7263773.4610811844</v>
      </c>
      <c r="I49" s="55">
        <v>62368022.993534587</v>
      </c>
      <c r="J49" s="55">
        <v>9698474.0206810664</v>
      </c>
      <c r="K49" s="55">
        <v>8045693.3720364533</v>
      </c>
      <c r="L49" s="55">
        <v>8160547.0031272974</v>
      </c>
      <c r="M49" s="55">
        <v>11351149.182616573</v>
      </c>
      <c r="N49" s="55">
        <v>40820503.814639375</v>
      </c>
      <c r="O49" s="55">
        <v>38694422.138639778</v>
      </c>
      <c r="P49" s="55">
        <v>25059412.14336846</v>
      </c>
      <c r="Q49" s="55">
        <v>31840069.41508048</v>
      </c>
      <c r="R49" s="55">
        <v>10592398.733186776</v>
      </c>
      <c r="S49" s="55">
        <v>15942090.653299287</v>
      </c>
      <c r="T49" s="55">
        <v>10149033.221797751</v>
      </c>
      <c r="U49" s="55">
        <v>22747556.406372674</v>
      </c>
      <c r="V49" s="55">
        <v>12207795.952867895</v>
      </c>
      <c r="W49" s="55">
        <v>11595144.621228596</v>
      </c>
      <c r="X49" s="55">
        <v>1502768.1795248948</v>
      </c>
      <c r="Y49" s="55">
        <v>662076.81630723865</v>
      </c>
      <c r="Z49" s="55">
        <v>578589.09417915938</v>
      </c>
      <c r="AA49" s="55">
        <v>310833.50333069317</v>
      </c>
      <c r="AB49" s="55">
        <v>20498972.720272996</v>
      </c>
      <c r="AC49" s="55">
        <v>700472.78009866714</v>
      </c>
      <c r="AD49" s="55">
        <v>874823.63121131877</v>
      </c>
      <c r="AE49" s="55">
        <v>51214681.168721713</v>
      </c>
      <c r="AF49" s="55">
        <v>163077077.36542991</v>
      </c>
      <c r="AG49" s="55">
        <v>7405970.9401168516</v>
      </c>
      <c r="AH49" s="55">
        <v>8587777.0764983576</v>
      </c>
      <c r="AI49" s="55">
        <v>5075642.013293311</v>
      </c>
      <c r="AJ49" s="55">
        <v>39314016.106154189</v>
      </c>
      <c r="AK49" s="55">
        <v>54865334.967944629</v>
      </c>
      <c r="AL49" s="55">
        <v>11294285.390287146</v>
      </c>
      <c r="AM49" s="55">
        <v>6125885.6068448545</v>
      </c>
      <c r="AN49" s="55">
        <v>330078.21140250115</v>
      </c>
      <c r="AO49" s="55">
        <v>6974823.6764251264</v>
      </c>
      <c r="AP49" s="55">
        <v>915011.85633201909</v>
      </c>
      <c r="AQ49" s="55">
        <v>919963.74458067259</v>
      </c>
      <c r="AR49" s="55">
        <v>2795717.0050568003</v>
      </c>
      <c r="AS49" s="55">
        <v>1388.9355021699448</v>
      </c>
      <c r="AT49" s="55">
        <v>736062252.54274333</v>
      </c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</row>
    <row r="50" spans="1:58" x14ac:dyDescent="0.2">
      <c r="A50" s="84"/>
      <c r="B50" s="61" t="s">
        <v>314</v>
      </c>
      <c r="C50" s="62" t="s">
        <v>190</v>
      </c>
      <c r="D50" s="55">
        <v>22581542.184512917</v>
      </c>
      <c r="E50" s="55">
        <v>9607792.0577126946</v>
      </c>
      <c r="F50" s="55">
        <v>9342956.3032324817</v>
      </c>
      <c r="G50" s="55">
        <v>5527443.8154018614</v>
      </c>
      <c r="H50" s="55">
        <v>2962395.9653362599</v>
      </c>
      <c r="I50" s="55">
        <v>21676418.010741808</v>
      </c>
      <c r="J50" s="55">
        <v>8312279.0972597096</v>
      </c>
      <c r="K50" s="55">
        <v>5223375.1527427295</v>
      </c>
      <c r="L50" s="55">
        <v>5462175.3589629624</v>
      </c>
      <c r="M50" s="55">
        <v>10523244.120546211</v>
      </c>
      <c r="N50" s="55">
        <v>8796454.7755927667</v>
      </c>
      <c r="O50" s="55">
        <v>34999849.822147354</v>
      </c>
      <c r="P50" s="55">
        <v>19280142.748412501</v>
      </c>
      <c r="Q50" s="55">
        <v>38967892.912469476</v>
      </c>
      <c r="R50" s="55">
        <v>8396778.6931170989</v>
      </c>
      <c r="S50" s="55">
        <v>10894048.981180459</v>
      </c>
      <c r="T50" s="55">
        <v>7856449.2001491515</v>
      </c>
      <c r="U50" s="55">
        <v>14856520.206546869</v>
      </c>
      <c r="V50" s="55">
        <v>8801635.2719883714</v>
      </c>
      <c r="W50" s="55">
        <v>16375302.715636194</v>
      </c>
      <c r="X50" s="55">
        <v>1087505.8975209168</v>
      </c>
      <c r="Y50" s="55">
        <v>520160.86995224585</v>
      </c>
      <c r="Z50" s="55">
        <v>406872.93004505074</v>
      </c>
      <c r="AA50" s="55">
        <v>197259.55868475264</v>
      </c>
      <c r="AB50" s="55">
        <v>43854160.744214132</v>
      </c>
      <c r="AC50" s="55">
        <v>1576237.4236202184</v>
      </c>
      <c r="AD50" s="55">
        <v>2718854.8236239282</v>
      </c>
      <c r="AE50" s="55">
        <v>16459284.575153034</v>
      </c>
      <c r="AF50" s="55">
        <v>27962793.168045927</v>
      </c>
      <c r="AG50" s="55">
        <v>50200596.655279897</v>
      </c>
      <c r="AH50" s="55">
        <v>10644735.920624953</v>
      </c>
      <c r="AI50" s="55">
        <v>29836271.997289129</v>
      </c>
      <c r="AJ50" s="55">
        <v>9100455.9651464317</v>
      </c>
      <c r="AK50" s="55">
        <v>156358484.10033709</v>
      </c>
      <c r="AL50" s="55">
        <v>24264153.461459119</v>
      </c>
      <c r="AM50" s="55">
        <v>7529147.4088206962</v>
      </c>
      <c r="AN50" s="55">
        <v>4850740.4921437595</v>
      </c>
      <c r="AO50" s="55">
        <v>4196184.4249259317</v>
      </c>
      <c r="AP50" s="55">
        <v>17251651.731808759</v>
      </c>
      <c r="AQ50" s="55">
        <v>8816711.6654705182</v>
      </c>
      <c r="AR50" s="55">
        <v>5698892.5297508445</v>
      </c>
      <c r="AS50" s="55">
        <v>22843971.625461247</v>
      </c>
      <c r="AT50" s="55">
        <v>716819825.36306834</v>
      </c>
      <c r="AU50" s="64"/>
      <c r="AV50" s="63"/>
      <c r="AW50" s="64"/>
      <c r="AX50" s="64"/>
      <c r="AY50" s="64"/>
      <c r="AZ50" s="64"/>
      <c r="BA50" s="64"/>
      <c r="BB50" s="64"/>
      <c r="BC50" s="64"/>
      <c r="BD50" s="64"/>
      <c r="BE50" s="64"/>
      <c r="BF50" s="64"/>
    </row>
    <row r="51" spans="1:58" x14ac:dyDescent="0.2">
      <c r="A51" s="84"/>
      <c r="B51" s="61" t="s">
        <v>315</v>
      </c>
      <c r="C51" s="62" t="s">
        <v>192</v>
      </c>
      <c r="D51" s="55">
        <v>0</v>
      </c>
      <c r="E51" s="55">
        <v>21879658.251430508</v>
      </c>
      <c r="F51" s="55">
        <v>27882165.260290917</v>
      </c>
      <c r="G51" s="55">
        <v>13578186.847083632</v>
      </c>
      <c r="H51" s="55">
        <v>5647597.0681180749</v>
      </c>
      <c r="I51" s="55">
        <v>58769077.756913818</v>
      </c>
      <c r="J51" s="55">
        <v>18225005.825771332</v>
      </c>
      <c r="K51" s="55">
        <v>15415995.109495491</v>
      </c>
      <c r="L51" s="55">
        <v>10440151.002078313</v>
      </c>
      <c r="M51" s="55">
        <v>14832916.274888081</v>
      </c>
      <c r="N51" s="55">
        <v>9950050.5152821168</v>
      </c>
      <c r="O51" s="55">
        <v>78512697.496780485</v>
      </c>
      <c r="P51" s="55">
        <v>26617005.424842976</v>
      </c>
      <c r="Q51" s="55">
        <v>65766936.934923597</v>
      </c>
      <c r="R51" s="55">
        <v>16717120.220925454</v>
      </c>
      <c r="S51" s="55">
        <v>21110406.94072298</v>
      </c>
      <c r="T51" s="55">
        <v>17306652.750413384</v>
      </c>
      <c r="U51" s="55">
        <v>33228025.498047486</v>
      </c>
      <c r="V51" s="55">
        <v>28544393.630430333</v>
      </c>
      <c r="W51" s="55">
        <v>23426520.065800726</v>
      </c>
      <c r="X51" s="55">
        <v>4126057.5861709854</v>
      </c>
      <c r="Y51" s="55">
        <v>1404322.7546069319</v>
      </c>
      <c r="Z51" s="55">
        <v>30134219.254036784</v>
      </c>
      <c r="AA51" s="55">
        <v>136064.18524979646</v>
      </c>
      <c r="AB51" s="55">
        <v>25160731.029518403</v>
      </c>
      <c r="AC51" s="55">
        <v>2561373.6403439948</v>
      </c>
      <c r="AD51" s="55">
        <v>331220.09756743524</v>
      </c>
      <c r="AE51" s="55">
        <v>75756625.387722164</v>
      </c>
      <c r="AF51" s="55">
        <v>159286617.13999772</v>
      </c>
      <c r="AG51" s="55">
        <v>61433568.352412477</v>
      </c>
      <c r="AH51" s="55">
        <v>12327262.663002498</v>
      </c>
      <c r="AI51" s="55">
        <v>46399993.267632231</v>
      </c>
      <c r="AJ51" s="55">
        <v>193223255.52190024</v>
      </c>
      <c r="AK51" s="55">
        <v>62477519.805453159</v>
      </c>
      <c r="AL51" s="55">
        <v>21327095.527370408</v>
      </c>
      <c r="AM51" s="55">
        <v>28499327.805617116</v>
      </c>
      <c r="AN51" s="55">
        <v>5358037.8477701992</v>
      </c>
      <c r="AO51" s="55">
        <v>15323467.29310644</v>
      </c>
      <c r="AP51" s="55">
        <v>4841250.0975758638</v>
      </c>
      <c r="AQ51" s="55">
        <v>4993020.0512936953</v>
      </c>
      <c r="AR51" s="55">
        <v>7595915.8753222618</v>
      </c>
      <c r="AS51" s="55">
        <v>3231184.3331851927</v>
      </c>
      <c r="AT51" s="55">
        <v>1273778692.3910956</v>
      </c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</row>
    <row r="52" spans="1:58" x14ac:dyDescent="0.2">
      <c r="A52" s="85"/>
      <c r="B52" s="61" t="s">
        <v>194</v>
      </c>
      <c r="C52" s="65" t="s">
        <v>194</v>
      </c>
      <c r="D52" s="56">
        <v>523588159.18080688</v>
      </c>
      <c r="E52" s="56">
        <v>110951489.59928621</v>
      </c>
      <c r="F52" s="56">
        <v>74923868.386920318</v>
      </c>
      <c r="G52" s="56">
        <v>48638941.924790338</v>
      </c>
      <c r="H52" s="56">
        <v>28019063.753805347</v>
      </c>
      <c r="I52" s="56">
        <v>206994841.40175128</v>
      </c>
      <c r="J52" s="56">
        <v>69319445.319634497</v>
      </c>
      <c r="K52" s="56">
        <v>63473157.520324878</v>
      </c>
      <c r="L52" s="56">
        <v>42557336.051812701</v>
      </c>
      <c r="M52" s="56">
        <v>69834219.21544525</v>
      </c>
      <c r="N52" s="56">
        <v>74415044.491334662</v>
      </c>
      <c r="O52" s="56">
        <v>232012514.34250218</v>
      </c>
      <c r="P52" s="56">
        <v>117737129.85289443</v>
      </c>
      <c r="Q52" s="56">
        <v>198475656.28481525</v>
      </c>
      <c r="R52" s="56">
        <v>63887872.714801013</v>
      </c>
      <c r="S52" s="56">
        <v>89319035.207492113</v>
      </c>
      <c r="T52" s="56">
        <v>67171901.882812932</v>
      </c>
      <c r="U52" s="56">
        <v>128575818.18089163</v>
      </c>
      <c r="V52" s="56">
        <v>83224516.803639472</v>
      </c>
      <c r="W52" s="56">
        <v>110328471.76242287</v>
      </c>
      <c r="X52" s="56">
        <v>12351839.328633167</v>
      </c>
      <c r="Y52" s="56">
        <v>5210106.3337130547</v>
      </c>
      <c r="Z52" s="56">
        <v>32656871.29886584</v>
      </c>
      <c r="AA52" s="56">
        <v>1964359.1946490309</v>
      </c>
      <c r="AB52" s="56">
        <v>125542655.15412787</v>
      </c>
      <c r="AC52" s="56">
        <v>6766296.8436905993</v>
      </c>
      <c r="AD52" s="56">
        <v>7814329.8926648479</v>
      </c>
      <c r="AE52" s="56">
        <v>368047775.7855649</v>
      </c>
      <c r="AF52" s="56">
        <v>498310096.64210719</v>
      </c>
      <c r="AG52" s="56">
        <v>229347060.26161095</v>
      </c>
      <c r="AH52" s="56">
        <v>95369225.268709376</v>
      </c>
      <c r="AI52" s="56">
        <v>117995147.05400127</v>
      </c>
      <c r="AJ52" s="56">
        <v>351877499.68697691</v>
      </c>
      <c r="AK52" s="56">
        <v>312482880.37209773</v>
      </c>
      <c r="AL52" s="56">
        <v>112154923.2460672</v>
      </c>
      <c r="AM52" s="56">
        <v>91763999.186450973</v>
      </c>
      <c r="AN52" s="56">
        <v>25551372.725177772</v>
      </c>
      <c r="AO52" s="56">
        <v>81568348.995218664</v>
      </c>
      <c r="AP52" s="56">
        <v>161720519.90567103</v>
      </c>
      <c r="AQ52" s="56">
        <v>89745328.29842706</v>
      </c>
      <c r="AR52" s="56">
        <v>35295680.072303191</v>
      </c>
      <c r="AS52" s="56">
        <v>201016910.06793484</v>
      </c>
      <c r="AT52" s="56">
        <v>5368001709.4928493</v>
      </c>
      <c r="AU52" s="64"/>
      <c r="AV52" s="64"/>
      <c r="AW52" s="64"/>
      <c r="AX52" s="64"/>
      <c r="AY52" s="57"/>
      <c r="AZ52" s="57"/>
      <c r="BA52" s="57"/>
      <c r="BB52" s="64"/>
      <c r="BC52" s="64"/>
      <c r="BD52" s="64"/>
      <c r="BE52" s="64"/>
      <c r="BF52" s="64"/>
    </row>
    <row r="53" spans="1:58" x14ac:dyDescent="0.2">
      <c r="A53" s="66" t="s">
        <v>195</v>
      </c>
      <c r="B53" s="67" t="s">
        <v>422</v>
      </c>
      <c r="C53" s="65" t="s">
        <v>196</v>
      </c>
      <c r="D53" s="56">
        <v>894213473.19152701</v>
      </c>
      <c r="E53" s="56">
        <v>225082366.20014489</v>
      </c>
      <c r="F53" s="56">
        <v>122639211.91300842</v>
      </c>
      <c r="G53" s="56">
        <v>124815554.74433367</v>
      </c>
      <c r="H53" s="56">
        <v>63443836.143548787</v>
      </c>
      <c r="I53" s="56">
        <v>879595838.04438627</v>
      </c>
      <c r="J53" s="56">
        <v>365804812.20245397</v>
      </c>
      <c r="K53" s="56">
        <v>297015971.56802028</v>
      </c>
      <c r="L53" s="56">
        <v>187488755.09041238</v>
      </c>
      <c r="M53" s="56">
        <v>293529369.66489643</v>
      </c>
      <c r="N53" s="56">
        <v>400131722.54845536</v>
      </c>
      <c r="O53" s="56">
        <v>1210245787.8755066</v>
      </c>
      <c r="P53" s="56">
        <v>466046232.05735624</v>
      </c>
      <c r="Q53" s="56">
        <v>1101133073.9967933</v>
      </c>
      <c r="R53" s="56">
        <v>322264920.82231975</v>
      </c>
      <c r="S53" s="56">
        <v>422163048.53886783</v>
      </c>
      <c r="T53" s="56">
        <v>311926366.79105228</v>
      </c>
      <c r="U53" s="56">
        <v>646565009.92085087</v>
      </c>
      <c r="V53" s="56">
        <v>500046676.11999822</v>
      </c>
      <c r="W53" s="56">
        <v>648011833.33361304</v>
      </c>
      <c r="X53" s="56">
        <v>54723552.775503367</v>
      </c>
      <c r="Y53" s="56">
        <v>25130652.328436177</v>
      </c>
      <c r="Z53" s="56">
        <v>42225883.456364095</v>
      </c>
      <c r="AA53" s="56">
        <v>9430062.6970661785</v>
      </c>
      <c r="AB53" s="56">
        <v>486933590.64727044</v>
      </c>
      <c r="AC53" s="56">
        <v>31228469.782568976</v>
      </c>
      <c r="AD53" s="56">
        <v>17010861.734165065</v>
      </c>
      <c r="AE53" s="56">
        <v>1386125871.7476614</v>
      </c>
      <c r="AF53" s="56">
        <v>721553392.03252411</v>
      </c>
      <c r="AG53" s="56">
        <v>619666563.11026168</v>
      </c>
      <c r="AH53" s="56">
        <v>233344905.17001033</v>
      </c>
      <c r="AI53" s="56">
        <v>250850952.16291547</v>
      </c>
      <c r="AJ53" s="56">
        <v>590140254.28930676</v>
      </c>
      <c r="AK53" s="56">
        <v>419085368.01998818</v>
      </c>
      <c r="AL53" s="56">
        <v>344051922.59811604</v>
      </c>
      <c r="AM53" s="56">
        <v>249336128.2246151</v>
      </c>
      <c r="AN53" s="56">
        <v>61624086.120204464</v>
      </c>
      <c r="AO53" s="56">
        <v>157224488.41070569</v>
      </c>
      <c r="AP53" s="56">
        <v>220302537.98323131</v>
      </c>
      <c r="AQ53" s="56">
        <v>207698067.99642453</v>
      </c>
      <c r="AR53" s="56">
        <v>70036568.245956242</v>
      </c>
      <c r="AS53" s="56">
        <v>336382794.10981303</v>
      </c>
      <c r="AT53" s="56">
        <v>16016270834.410656</v>
      </c>
      <c r="AU53" s="64"/>
      <c r="AV53" s="64"/>
      <c r="AW53" s="64"/>
      <c r="AX53" s="64"/>
      <c r="AY53" s="64"/>
      <c r="AZ53" s="64"/>
      <c r="BA53" s="64"/>
      <c r="BB53" s="57"/>
      <c r="BC53" s="64"/>
      <c r="BD53" s="64"/>
      <c r="BE53" s="64"/>
      <c r="BF53" s="64"/>
    </row>
    <row r="56" spans="1:58" x14ac:dyDescent="0.2">
      <c r="D56" s="36" t="s">
        <v>201</v>
      </c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</row>
    <row r="57" spans="1:58" x14ac:dyDescent="0.2">
      <c r="D57" s="36" t="s">
        <v>312</v>
      </c>
    </row>
    <row r="58" spans="1:58" x14ac:dyDescent="0.2">
      <c r="D58" s="36" t="s">
        <v>313</v>
      </c>
    </row>
    <row r="59" spans="1:58" x14ac:dyDescent="0.2">
      <c r="D59" s="36" t="s">
        <v>314</v>
      </c>
    </row>
    <row r="60" spans="1:58" x14ac:dyDescent="0.2">
      <c r="D60" s="36" t="s">
        <v>315</v>
      </c>
    </row>
    <row r="61" spans="1:58" x14ac:dyDescent="0.2">
      <c r="D61" s="36" t="s">
        <v>194</v>
      </c>
    </row>
    <row r="62" spans="1:58" x14ac:dyDescent="0.2">
      <c r="D62" s="36" t="s">
        <v>422</v>
      </c>
    </row>
  </sheetData>
  <mergeCells count="7">
    <mergeCell ref="A5:A47"/>
    <mergeCell ref="A48:A52"/>
    <mergeCell ref="BF2:BF4"/>
    <mergeCell ref="A1:B1"/>
    <mergeCell ref="A2:B3"/>
    <mergeCell ref="C2:C3"/>
    <mergeCell ref="A4:B4"/>
  </mergeCells>
  <conditionalFormatting sqref="D4:AS4">
    <cfRule type="cellIs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6"/>
  <sheetViews>
    <sheetView zoomScale="75" workbookViewId="0">
      <pane xSplit="3" ySplit="4" topLeftCell="AR5" activePane="bottomRight" state="frozen"/>
      <selection pane="topRight" activeCell="D1" sqref="D1"/>
      <selection pane="bottomLeft" activeCell="A5" sqref="A5"/>
      <selection pane="bottomRight" activeCell="AT3" sqref="AT3:AT4"/>
    </sheetView>
  </sheetViews>
  <sheetFormatPr baseColWidth="10" defaultColWidth="8.83203125" defaultRowHeight="15" x14ac:dyDescent="0.2"/>
  <cols>
    <col min="1" max="1" width="3.6640625" bestFit="1" customWidth="1"/>
    <col min="2" max="2" width="30.5" style="26" bestFit="1" customWidth="1"/>
    <col min="3" max="3" width="5" style="26" customWidth="1"/>
    <col min="4" max="4" width="12.6640625" customWidth="1"/>
    <col min="5" max="5" width="10.6640625" customWidth="1"/>
    <col min="6" max="6" width="13.1640625" customWidth="1"/>
    <col min="7" max="7" width="12.5" customWidth="1"/>
    <col min="8" max="8" width="13.33203125" customWidth="1"/>
    <col min="9" max="9" width="12.1640625" customWidth="1"/>
    <col min="10" max="10" width="13" customWidth="1"/>
    <col min="11" max="11" width="11.83203125" customWidth="1"/>
    <col min="12" max="12" width="14.6640625" customWidth="1"/>
    <col min="13" max="13" width="12.83203125" customWidth="1"/>
    <col min="14" max="14" width="10.6640625" style="3" customWidth="1"/>
    <col min="15" max="20" width="10.6640625" customWidth="1"/>
    <col min="21" max="21" width="12.6640625" customWidth="1"/>
    <col min="22" max="24" width="10.6640625" customWidth="1"/>
    <col min="25" max="25" width="12.1640625" customWidth="1"/>
    <col min="26" max="28" width="10.6640625" customWidth="1"/>
    <col min="29" max="29" width="11.83203125" customWidth="1"/>
    <col min="30" max="30" width="11.6640625" customWidth="1"/>
    <col min="31" max="31" width="10.6640625" customWidth="1"/>
    <col min="32" max="32" width="12.6640625" customWidth="1"/>
    <col min="33" max="34" width="10.6640625" style="3" customWidth="1"/>
    <col min="35" max="38" width="10.6640625" customWidth="1"/>
    <col min="39" max="39" width="12.6640625" customWidth="1"/>
    <col min="40" max="40" width="10.6640625" customWidth="1"/>
    <col min="41" max="41" width="13.5" customWidth="1"/>
    <col min="42" max="43" width="10.6640625" style="3" customWidth="1"/>
    <col min="44" max="44" width="12.1640625" style="3" customWidth="1"/>
    <col min="45" max="45" width="13" customWidth="1"/>
    <col min="46" max="46" width="13.33203125" customWidth="1"/>
    <col min="47" max="51" width="13.5" customWidth="1"/>
    <col min="52" max="52" width="10.5" customWidth="1"/>
    <col min="53" max="53" width="12" customWidth="1"/>
    <col min="54" max="55" width="11.6640625" customWidth="1"/>
    <col min="56" max="56" width="12" customWidth="1"/>
    <col min="57" max="57" width="12.6640625" customWidth="1"/>
    <col min="58" max="58" width="10.33203125" customWidth="1"/>
  </cols>
  <sheetData>
    <row r="1" spans="1:60" x14ac:dyDescent="0.2">
      <c r="A1" s="104" t="s">
        <v>0</v>
      </c>
      <c r="B1" s="104"/>
      <c r="C1" s="1"/>
      <c r="D1" s="2" t="s">
        <v>1</v>
      </c>
      <c r="E1" s="2"/>
    </row>
    <row r="2" spans="1:60" x14ac:dyDescent="0.2">
      <c r="A2" s="105" t="s">
        <v>2</v>
      </c>
      <c r="B2" s="105"/>
      <c r="C2" s="106" t="s">
        <v>3</v>
      </c>
      <c r="D2" s="107" t="s">
        <v>271</v>
      </c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9"/>
      <c r="AU2" s="110" t="s">
        <v>4</v>
      </c>
      <c r="AV2" s="111"/>
      <c r="AW2" s="111"/>
      <c r="AX2" s="111"/>
      <c r="AY2" s="111"/>
      <c r="AZ2" s="111"/>
      <c r="BA2" s="111"/>
      <c r="BB2" s="111"/>
      <c r="BC2" s="112"/>
      <c r="BD2" s="99" t="s">
        <v>416</v>
      </c>
      <c r="BE2" s="96" t="s">
        <v>5</v>
      </c>
      <c r="BF2" s="99" t="s">
        <v>421</v>
      </c>
    </row>
    <row r="3" spans="1:60" s="5" customFormat="1" ht="48" customHeight="1" x14ac:dyDescent="0.2">
      <c r="A3" s="105"/>
      <c r="B3" s="105"/>
      <c r="C3" s="106"/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96" t="s">
        <v>48</v>
      </c>
      <c r="AU3" s="102" t="s">
        <v>49</v>
      </c>
      <c r="AV3" s="102" t="s">
        <v>50</v>
      </c>
      <c r="AW3" s="102" t="s">
        <v>51</v>
      </c>
      <c r="AX3" s="96" t="s">
        <v>52</v>
      </c>
      <c r="AY3" s="102" t="s">
        <v>53</v>
      </c>
      <c r="AZ3" s="102" t="s">
        <v>54</v>
      </c>
      <c r="BA3" s="96" t="s">
        <v>55</v>
      </c>
      <c r="BB3" s="102" t="s">
        <v>56</v>
      </c>
      <c r="BC3" s="96" t="s">
        <v>57</v>
      </c>
      <c r="BD3" s="100"/>
      <c r="BE3" s="97"/>
      <c r="BF3" s="100"/>
    </row>
    <row r="4" spans="1:60" x14ac:dyDescent="0.2">
      <c r="A4" s="72" t="s">
        <v>3</v>
      </c>
      <c r="B4" s="72"/>
      <c r="C4" s="6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71</v>
      </c>
      <c r="Q4" s="7" t="s">
        <v>72</v>
      </c>
      <c r="R4" s="7" t="s">
        <v>73</v>
      </c>
      <c r="S4" s="7" t="s">
        <v>74</v>
      </c>
      <c r="T4" s="7" t="s">
        <v>75</v>
      </c>
      <c r="U4" s="7" t="s">
        <v>76</v>
      </c>
      <c r="V4" s="7" t="s">
        <v>77</v>
      </c>
      <c r="W4" s="7" t="s">
        <v>78</v>
      </c>
      <c r="X4" s="7" t="s">
        <v>79</v>
      </c>
      <c r="Y4" s="7" t="s">
        <v>80</v>
      </c>
      <c r="Z4" s="7" t="s">
        <v>81</v>
      </c>
      <c r="AA4" s="7" t="s">
        <v>82</v>
      </c>
      <c r="AB4" s="7" t="s">
        <v>83</v>
      </c>
      <c r="AC4" s="7" t="s">
        <v>84</v>
      </c>
      <c r="AD4" s="7" t="s">
        <v>85</v>
      </c>
      <c r="AE4" s="7" t="s">
        <v>86</v>
      </c>
      <c r="AF4" s="7" t="s">
        <v>87</v>
      </c>
      <c r="AG4" s="7" t="s">
        <v>88</v>
      </c>
      <c r="AH4" s="7" t="s">
        <v>89</v>
      </c>
      <c r="AI4" s="7" t="s">
        <v>90</v>
      </c>
      <c r="AJ4" s="7" t="s">
        <v>91</v>
      </c>
      <c r="AK4" s="7" t="s">
        <v>92</v>
      </c>
      <c r="AL4" s="7" t="s">
        <v>93</v>
      </c>
      <c r="AM4" s="7" t="s">
        <v>94</v>
      </c>
      <c r="AN4" s="7" t="s">
        <v>95</v>
      </c>
      <c r="AO4" s="7" t="s">
        <v>96</v>
      </c>
      <c r="AP4" s="7" t="s">
        <v>97</v>
      </c>
      <c r="AQ4" s="7" t="s">
        <v>98</v>
      </c>
      <c r="AR4" s="7" t="s">
        <v>99</v>
      </c>
      <c r="AS4" s="7" t="s">
        <v>100</v>
      </c>
      <c r="AT4" s="98"/>
      <c r="AU4" s="101"/>
      <c r="AV4" s="101"/>
      <c r="AW4" s="101"/>
      <c r="AX4" s="103"/>
      <c r="AY4" s="101"/>
      <c r="AZ4" s="101"/>
      <c r="BA4" s="98"/>
      <c r="BB4" s="101"/>
      <c r="BC4" s="98"/>
      <c r="BD4" s="101"/>
      <c r="BE4" s="98"/>
      <c r="BF4" s="101"/>
    </row>
    <row r="5" spans="1:60" x14ac:dyDescent="0.2">
      <c r="A5" s="93" t="s">
        <v>101</v>
      </c>
      <c r="B5" s="8" t="s">
        <v>102</v>
      </c>
      <c r="C5" s="9" t="s">
        <v>103</v>
      </c>
      <c r="D5" s="10">
        <v>123205603.45177445</v>
      </c>
      <c r="E5" s="10">
        <v>154356.6029391693</v>
      </c>
      <c r="F5" s="10">
        <v>4046.7886296165998</v>
      </c>
      <c r="G5" s="10">
        <v>43953.478877427944</v>
      </c>
      <c r="H5" s="10">
        <v>47673.343301908091</v>
      </c>
      <c r="I5" s="10">
        <v>318414724.28242129</v>
      </c>
      <c r="J5" s="10">
        <v>64544944.392532885</v>
      </c>
      <c r="K5" s="10">
        <v>8945866.9122427423</v>
      </c>
      <c r="L5" s="10">
        <v>21020755.233784202</v>
      </c>
      <c r="M5" s="10">
        <v>12898293.838945571</v>
      </c>
      <c r="N5" s="10">
        <v>18585.287027427679</v>
      </c>
      <c r="O5" s="10">
        <v>44189444.840223804</v>
      </c>
      <c r="P5" s="10">
        <v>175060.90919642459</v>
      </c>
      <c r="Q5" s="10">
        <v>123070.46203030023</v>
      </c>
      <c r="R5" s="10">
        <v>154122.31198212525</v>
      </c>
      <c r="S5" s="10">
        <v>48149.572065870074</v>
      </c>
      <c r="T5" s="10">
        <v>90688.953894996725</v>
      </c>
      <c r="U5" s="10">
        <v>31773.152148130779</v>
      </c>
      <c r="V5" s="10">
        <v>19562.400278560159</v>
      </c>
      <c r="W5" s="10">
        <v>0</v>
      </c>
      <c r="X5" s="10">
        <v>0</v>
      </c>
      <c r="Y5" s="10">
        <v>1302833.8041103252</v>
      </c>
      <c r="Z5" s="10">
        <v>10435.833689670259</v>
      </c>
      <c r="AA5" s="10">
        <v>0</v>
      </c>
      <c r="AB5" s="10">
        <v>48522.917320902874</v>
      </c>
      <c r="AC5" s="10">
        <v>613.68996354526689</v>
      </c>
      <c r="AD5" s="10">
        <v>7575.9117176217442</v>
      </c>
      <c r="AE5" s="10">
        <v>10930661.378083661</v>
      </c>
      <c r="AF5" s="10">
        <v>141178.9146779466</v>
      </c>
      <c r="AG5" s="10">
        <v>7950149.2120256843</v>
      </c>
      <c r="AH5" s="10">
        <v>25865303.987532482</v>
      </c>
      <c r="AI5" s="10">
        <v>519632.69425724342</v>
      </c>
      <c r="AJ5" s="10">
        <v>6440.623101651754</v>
      </c>
      <c r="AK5" s="10">
        <v>93437.234830842324</v>
      </c>
      <c r="AL5" s="10">
        <v>2419274.834827642</v>
      </c>
      <c r="AM5" s="10">
        <v>2099396.1136216493</v>
      </c>
      <c r="AN5" s="10">
        <v>4228027.9166867491</v>
      </c>
      <c r="AO5" s="10">
        <v>683290.15733482549</v>
      </c>
      <c r="AP5" s="10">
        <v>1189724.856918256</v>
      </c>
      <c r="AQ5" s="10">
        <v>646085.43532531545</v>
      </c>
      <c r="AR5" s="10">
        <v>220366.46566563865</v>
      </c>
      <c r="AS5" s="10">
        <v>4006.8527503048863</v>
      </c>
      <c r="AT5" s="11">
        <v>652497635.04873884</v>
      </c>
      <c r="AU5" s="10">
        <v>80368698.471575871</v>
      </c>
      <c r="AV5" s="10">
        <v>125492145.74846676</v>
      </c>
      <c r="AW5" s="10">
        <v>6076074.4995963397</v>
      </c>
      <c r="AX5" s="11">
        <v>211936918.71963891</v>
      </c>
      <c r="AY5" s="10">
        <v>30944274.390249524</v>
      </c>
      <c r="AZ5" s="10">
        <v>35981552.812514275</v>
      </c>
      <c r="BA5" s="11">
        <v>66925827.202763796</v>
      </c>
      <c r="BB5" s="10">
        <v>7816220.6302178912</v>
      </c>
      <c r="BC5" s="11">
        <v>286678966.55262065</v>
      </c>
      <c r="BD5" s="10">
        <v>51186806.795937493</v>
      </c>
      <c r="BE5" s="11">
        <v>894213473.19152701</v>
      </c>
      <c r="BF5" s="12">
        <v>6223678.3861050941</v>
      </c>
      <c r="BH5" s="13"/>
    </row>
    <row r="6" spans="1:60" x14ac:dyDescent="0.2">
      <c r="A6" s="94"/>
      <c r="B6" s="8" t="s">
        <v>104</v>
      </c>
      <c r="C6" s="9" t="s">
        <v>105</v>
      </c>
      <c r="D6" s="10">
        <v>54131.880221231622</v>
      </c>
      <c r="E6" s="10">
        <v>35955974.043858714</v>
      </c>
      <c r="F6" s="10">
        <v>315733.65451506007</v>
      </c>
      <c r="G6" s="10">
        <v>748491.72801800235</v>
      </c>
      <c r="H6" s="10">
        <v>649335.03535670671</v>
      </c>
      <c r="I6" s="10">
        <v>1839123.9177428556</v>
      </c>
      <c r="J6" s="10">
        <v>1164522.9029186922</v>
      </c>
      <c r="K6" s="10">
        <v>431349.43782870244</v>
      </c>
      <c r="L6" s="10">
        <v>523146.86730458878</v>
      </c>
      <c r="M6" s="10">
        <v>2736766.4251577426</v>
      </c>
      <c r="N6" s="10">
        <v>22964708.224630892</v>
      </c>
      <c r="O6" s="10">
        <v>21684983.474192973</v>
      </c>
      <c r="P6" s="10">
        <v>23688419.820102897</v>
      </c>
      <c r="Q6" s="10">
        <v>29335495.03603667</v>
      </c>
      <c r="R6" s="10">
        <v>1357417.6118403843</v>
      </c>
      <c r="S6" s="10">
        <v>747239.74766406091</v>
      </c>
      <c r="T6" s="10">
        <v>759476.10267039051</v>
      </c>
      <c r="U6" s="10">
        <v>330312.51388617355</v>
      </c>
      <c r="V6" s="10">
        <v>217450.21824011405</v>
      </c>
      <c r="W6" s="10">
        <v>0</v>
      </c>
      <c r="X6" s="10">
        <v>0</v>
      </c>
      <c r="Y6" s="10">
        <v>799051.26630838984</v>
      </c>
      <c r="Z6" s="10">
        <v>97913.137509051827</v>
      </c>
      <c r="AA6" s="10">
        <v>38094.426347686684</v>
      </c>
      <c r="AB6" s="10">
        <v>88525033.917281911</v>
      </c>
      <c r="AC6" s="10">
        <v>2047976.7132053196</v>
      </c>
      <c r="AD6" s="10">
        <v>20559.139168743404</v>
      </c>
      <c r="AE6" s="10">
        <v>365529.92432739574</v>
      </c>
      <c r="AF6" s="10">
        <v>3999.121276476008</v>
      </c>
      <c r="AG6" s="10">
        <v>569817.54517675471</v>
      </c>
      <c r="AH6" s="10">
        <v>35255.531399452972</v>
      </c>
      <c r="AI6" s="10">
        <v>0</v>
      </c>
      <c r="AJ6" s="10">
        <v>0</v>
      </c>
      <c r="AK6" s="10">
        <v>30240.25225931979</v>
      </c>
      <c r="AL6" s="10">
        <v>9574.444185132741</v>
      </c>
      <c r="AM6" s="10">
        <v>128490.60133375952</v>
      </c>
      <c r="AN6" s="10">
        <v>170713.85321857489</v>
      </c>
      <c r="AO6" s="10">
        <v>179529.48470367995</v>
      </c>
      <c r="AP6" s="10">
        <v>291168.59520519222</v>
      </c>
      <c r="AQ6" s="10">
        <v>337291.84943106049</v>
      </c>
      <c r="AR6" s="10">
        <v>64351.3994178469</v>
      </c>
      <c r="AS6" s="10">
        <v>309532.62604604242</v>
      </c>
      <c r="AT6" s="11">
        <v>239528202.46998858</v>
      </c>
      <c r="AU6" s="10">
        <v>992965.99767239683</v>
      </c>
      <c r="AV6" s="10">
        <v>638967.41151004191</v>
      </c>
      <c r="AW6" s="10">
        <v>0</v>
      </c>
      <c r="AX6" s="11">
        <v>1631933.4091824386</v>
      </c>
      <c r="AY6" s="10">
        <v>0</v>
      </c>
      <c r="AZ6" s="10">
        <v>2976956.1961324257</v>
      </c>
      <c r="BA6" s="11">
        <v>2976956.1961324257</v>
      </c>
      <c r="BB6" s="10">
        <v>912685.06259885628</v>
      </c>
      <c r="BC6" s="11">
        <v>5521574.66791372</v>
      </c>
      <c r="BD6" s="10">
        <v>18130507.038806252</v>
      </c>
      <c r="BE6" s="11">
        <v>225082366.20014489</v>
      </c>
      <c r="BF6" s="12">
        <v>-1836903.8989511728</v>
      </c>
      <c r="BH6" s="13"/>
    </row>
    <row r="7" spans="1:60" x14ac:dyDescent="0.2">
      <c r="A7" s="94"/>
      <c r="B7" s="14" t="s">
        <v>106</v>
      </c>
      <c r="C7" s="9" t="s">
        <v>61</v>
      </c>
      <c r="D7" s="10">
        <v>0</v>
      </c>
      <c r="E7" s="10">
        <v>63372.634655820511</v>
      </c>
      <c r="F7" s="10">
        <v>1012993.3074582438</v>
      </c>
      <c r="G7" s="10">
        <v>87490.342890530766</v>
      </c>
      <c r="H7" s="10">
        <v>90972.04594088369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224378023.55461928</v>
      </c>
      <c r="O7" s="10">
        <v>13883990.681555355</v>
      </c>
      <c r="P7" s="10">
        <v>729522.53681263933</v>
      </c>
      <c r="Q7" s="10">
        <v>433116.55895172444</v>
      </c>
      <c r="R7" s="10">
        <v>209026.75837505126</v>
      </c>
      <c r="S7" s="10">
        <v>131621.22956991338</v>
      </c>
      <c r="T7" s="10">
        <v>212172.79231029394</v>
      </c>
      <c r="U7" s="10">
        <v>160653.45661701288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4816480.6842817692</v>
      </c>
      <c r="AC7" s="10">
        <v>14171021.132823918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1">
        <v>260380457.7168625</v>
      </c>
      <c r="AU7" s="10">
        <v>0</v>
      </c>
      <c r="AV7" s="10">
        <v>0</v>
      </c>
      <c r="AW7" s="10">
        <v>0</v>
      </c>
      <c r="AX7" s="11">
        <v>0</v>
      </c>
      <c r="AY7" s="10">
        <v>0</v>
      </c>
      <c r="AZ7" s="10">
        <v>3340161.6918437369</v>
      </c>
      <c r="BA7" s="11">
        <v>3340161.6918437369</v>
      </c>
      <c r="BB7" s="10">
        <v>1873688.6354165832</v>
      </c>
      <c r="BC7" s="11">
        <v>5213850.3272603201</v>
      </c>
      <c r="BD7" s="10">
        <v>142868282.90576249</v>
      </c>
      <c r="BE7" s="11">
        <v>122639211.91300842</v>
      </c>
      <c r="BF7" s="12">
        <v>-86813.225351899862</v>
      </c>
      <c r="BH7" s="13"/>
    </row>
    <row r="8" spans="1:60" x14ac:dyDescent="0.2">
      <c r="A8" s="94"/>
      <c r="B8" s="8" t="s">
        <v>107</v>
      </c>
      <c r="C8" s="9" t="s">
        <v>108</v>
      </c>
      <c r="D8" s="10">
        <v>0</v>
      </c>
      <c r="E8" s="10">
        <v>129045.63275413736</v>
      </c>
      <c r="F8" s="10">
        <v>66.937545673770828</v>
      </c>
      <c r="G8" s="10">
        <v>17824613.207650404</v>
      </c>
      <c r="H8" s="10">
        <v>178421.56977164233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88070.946197586411</v>
      </c>
      <c r="O8" s="10">
        <v>5356067.4362832317</v>
      </c>
      <c r="P8" s="10">
        <v>2504932.9067825503</v>
      </c>
      <c r="Q8" s="10">
        <v>178132046.56066003</v>
      </c>
      <c r="R8" s="10">
        <v>2163852.8715019268</v>
      </c>
      <c r="S8" s="10">
        <v>216755.24772989179</v>
      </c>
      <c r="T8" s="10">
        <v>101941.71347963288</v>
      </c>
      <c r="U8" s="10">
        <v>38216.286166195656</v>
      </c>
      <c r="V8" s="10">
        <v>602290.41930481407</v>
      </c>
      <c r="W8" s="10">
        <v>0</v>
      </c>
      <c r="X8" s="10">
        <v>0</v>
      </c>
      <c r="Y8" s="10">
        <v>11652.363162149128</v>
      </c>
      <c r="Z8" s="10">
        <v>58144.668553172916</v>
      </c>
      <c r="AA8" s="10">
        <v>8871.0501382219991</v>
      </c>
      <c r="AB8" s="10">
        <v>413.25117463259505</v>
      </c>
      <c r="AC8" s="10">
        <v>81139.788150402732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92394.611135125917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1">
        <v>207588937.46814138</v>
      </c>
      <c r="AU8" s="10">
        <v>0</v>
      </c>
      <c r="AV8" s="10">
        <v>0</v>
      </c>
      <c r="AW8" s="10">
        <v>0</v>
      </c>
      <c r="AX8" s="11">
        <v>0</v>
      </c>
      <c r="AY8" s="10">
        <v>0</v>
      </c>
      <c r="AZ8" s="10">
        <v>614967.95454058168</v>
      </c>
      <c r="BA8" s="11">
        <v>614967.95454058168</v>
      </c>
      <c r="BB8" s="10">
        <v>592933.05027551192</v>
      </c>
      <c r="BC8" s="11">
        <v>1207901.0048160935</v>
      </c>
      <c r="BD8" s="10">
        <v>84029759.958875</v>
      </c>
      <c r="BE8" s="11">
        <v>124815554.74433367</v>
      </c>
      <c r="BF8" s="12">
        <v>48476.230251185596</v>
      </c>
      <c r="BH8" s="13"/>
    </row>
    <row r="9" spans="1:60" x14ac:dyDescent="0.2">
      <c r="A9" s="94"/>
      <c r="B9" s="8" t="s">
        <v>109</v>
      </c>
      <c r="C9" s="9" t="s">
        <v>63</v>
      </c>
      <c r="D9" s="10">
        <v>5417.3281594849877</v>
      </c>
      <c r="E9" s="10">
        <v>624612.60477068368</v>
      </c>
      <c r="F9" s="10">
        <v>12749522.850558616</v>
      </c>
      <c r="G9" s="10">
        <v>352473.38852457883</v>
      </c>
      <c r="H9" s="10">
        <v>817157.634384937</v>
      </c>
      <c r="I9" s="10">
        <v>368558.18142263754</v>
      </c>
      <c r="J9" s="10">
        <v>1494.4434694175695</v>
      </c>
      <c r="K9" s="10">
        <v>8505.3697578843476</v>
      </c>
      <c r="L9" s="10">
        <v>33555.953899672684</v>
      </c>
      <c r="M9" s="10">
        <v>503502.66998190252</v>
      </c>
      <c r="N9" s="10">
        <v>230.1333384674279</v>
      </c>
      <c r="O9" s="10">
        <v>8813145.8848466799</v>
      </c>
      <c r="P9" s="10">
        <v>33047335.626472544</v>
      </c>
      <c r="Q9" s="10">
        <v>904439.37159043213</v>
      </c>
      <c r="R9" s="10">
        <v>112340.50846263683</v>
      </c>
      <c r="S9" s="10">
        <v>34678.143940719361</v>
      </c>
      <c r="T9" s="10">
        <v>161467.3773059877</v>
      </c>
      <c r="U9" s="10">
        <v>70898.996165195771</v>
      </c>
      <c r="V9" s="10">
        <v>447850.73695173359</v>
      </c>
      <c r="W9" s="10">
        <v>0.38129797584806019</v>
      </c>
      <c r="X9" s="10">
        <v>0</v>
      </c>
      <c r="Y9" s="10">
        <v>3397.4626125554619</v>
      </c>
      <c r="Z9" s="10">
        <v>1898.2036046460842</v>
      </c>
      <c r="AA9" s="10">
        <v>1134.9221146184491</v>
      </c>
      <c r="AB9" s="10">
        <v>178176.57858275698</v>
      </c>
      <c r="AC9" s="10">
        <v>498.50982235555796</v>
      </c>
      <c r="AD9" s="10">
        <v>213.57474883690642</v>
      </c>
      <c r="AE9" s="10">
        <v>7752477.1938691875</v>
      </c>
      <c r="AF9" s="10">
        <v>0</v>
      </c>
      <c r="AG9" s="10">
        <v>9827.0999625630229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9602.1891584258356</v>
      </c>
      <c r="AN9" s="10">
        <v>1257.8459754405421</v>
      </c>
      <c r="AO9" s="10">
        <v>3336.7328358709742</v>
      </c>
      <c r="AP9" s="10">
        <v>147.16852454616642</v>
      </c>
      <c r="AQ9" s="10">
        <v>264.04600448804962</v>
      </c>
      <c r="AR9" s="10">
        <v>2660.0519630161298</v>
      </c>
      <c r="AS9" s="10">
        <v>15.448262585433513</v>
      </c>
      <c r="AT9" s="11">
        <v>67022094.613344051</v>
      </c>
      <c r="AU9" s="10">
        <v>0</v>
      </c>
      <c r="AV9" s="10">
        <v>0</v>
      </c>
      <c r="AW9" s="10">
        <v>0</v>
      </c>
      <c r="AX9" s="11">
        <v>0</v>
      </c>
      <c r="AY9" s="10">
        <v>0</v>
      </c>
      <c r="AZ9" s="10">
        <v>-756401.88967412198</v>
      </c>
      <c r="BA9" s="11">
        <v>-756401.88967412198</v>
      </c>
      <c r="BB9" s="10">
        <v>1282681.9869265661</v>
      </c>
      <c r="BC9" s="11">
        <v>526280.09725244413</v>
      </c>
      <c r="BD9" s="10">
        <v>3941338.2118625003</v>
      </c>
      <c r="BE9" s="11">
        <v>63443836.143548787</v>
      </c>
      <c r="BF9" s="12">
        <v>-163200.3551852107</v>
      </c>
      <c r="BH9" s="13"/>
    </row>
    <row r="10" spans="1:60" x14ac:dyDescent="0.2">
      <c r="A10" s="94"/>
      <c r="B10" s="8" t="s">
        <v>110</v>
      </c>
      <c r="C10" s="9" t="s">
        <v>111</v>
      </c>
      <c r="D10" s="10">
        <v>94118243.541730121</v>
      </c>
      <c r="E10" s="10">
        <v>748591.55952967959</v>
      </c>
      <c r="F10" s="10">
        <v>510362.20672711212</v>
      </c>
      <c r="G10" s="10">
        <v>710962.2657265506</v>
      </c>
      <c r="H10" s="10">
        <v>366792.82343720103</v>
      </c>
      <c r="I10" s="10">
        <v>200205807.5899789</v>
      </c>
      <c r="J10" s="10">
        <v>1269266.7588028752</v>
      </c>
      <c r="K10" s="10">
        <v>12116067.108471025</v>
      </c>
      <c r="L10" s="10">
        <v>881798.75786764629</v>
      </c>
      <c r="M10" s="10">
        <v>1495090.5817385996</v>
      </c>
      <c r="N10" s="10">
        <v>2318855.0786472214</v>
      </c>
      <c r="O10" s="10">
        <v>28202270.8968536</v>
      </c>
      <c r="P10" s="10">
        <v>2121071.8779939539</v>
      </c>
      <c r="Q10" s="10">
        <v>4253508.0779696871</v>
      </c>
      <c r="R10" s="10">
        <v>1456261.7296482443</v>
      </c>
      <c r="S10" s="10">
        <v>2154402.0936525129</v>
      </c>
      <c r="T10" s="10">
        <v>1260560.1684007642</v>
      </c>
      <c r="U10" s="10">
        <v>1499089.2203785549</v>
      </c>
      <c r="V10" s="10">
        <v>2088792.8029449137</v>
      </c>
      <c r="W10" s="10">
        <v>2587243.9315120168</v>
      </c>
      <c r="X10" s="10">
        <v>274595.49384294712</v>
      </c>
      <c r="Y10" s="10">
        <v>450063.71850065887</v>
      </c>
      <c r="Z10" s="10">
        <v>203742.81239906355</v>
      </c>
      <c r="AA10" s="10">
        <v>15262.287708418849</v>
      </c>
      <c r="AB10" s="10">
        <v>1577821.5199097439</v>
      </c>
      <c r="AC10" s="10">
        <v>101279.69840430855</v>
      </c>
      <c r="AD10" s="10">
        <v>201796.16127269249</v>
      </c>
      <c r="AE10" s="10">
        <v>3471279.2026637434</v>
      </c>
      <c r="AF10" s="10">
        <v>2112515.721218796</v>
      </c>
      <c r="AG10" s="10">
        <v>7842241.8602404874</v>
      </c>
      <c r="AH10" s="10">
        <v>71118701.944456652</v>
      </c>
      <c r="AI10" s="10">
        <v>2018325.9429892236</v>
      </c>
      <c r="AJ10" s="10">
        <v>1558187.3967833705</v>
      </c>
      <c r="AK10" s="10">
        <v>1567391.8700324814</v>
      </c>
      <c r="AL10" s="10">
        <v>4973995.9644353371</v>
      </c>
      <c r="AM10" s="10">
        <v>2152757.5094873128</v>
      </c>
      <c r="AN10" s="10">
        <v>574561.8909564577</v>
      </c>
      <c r="AO10" s="10">
        <v>4098346.6026313794</v>
      </c>
      <c r="AP10" s="10">
        <v>4738469.8654503208</v>
      </c>
      <c r="AQ10" s="10">
        <v>3308522.5539371739</v>
      </c>
      <c r="AR10" s="10">
        <v>4863247.048639101</v>
      </c>
      <c r="AS10" s="10">
        <v>4901195.1917900424</v>
      </c>
      <c r="AT10" s="11">
        <v>482489341.32976085</v>
      </c>
      <c r="AU10" s="10">
        <v>104067822.75911035</v>
      </c>
      <c r="AV10" s="10">
        <v>272142476.27881241</v>
      </c>
      <c r="AW10" s="10">
        <v>0</v>
      </c>
      <c r="AX10" s="11">
        <v>376210299.03792268</v>
      </c>
      <c r="AY10" s="10">
        <v>0</v>
      </c>
      <c r="AZ10" s="10">
        <v>18035235.408429574</v>
      </c>
      <c r="BA10" s="11">
        <v>18035235.408429574</v>
      </c>
      <c r="BB10" s="10">
        <v>28019945.252718266</v>
      </c>
      <c r="BC10" s="11">
        <v>422265479.69907057</v>
      </c>
      <c r="BD10" s="10">
        <v>33809816.603239127</v>
      </c>
      <c r="BE10" s="11">
        <v>879595838.04438627</v>
      </c>
      <c r="BF10" s="12">
        <v>8650833.6187939122</v>
      </c>
      <c r="BH10" s="13"/>
    </row>
    <row r="11" spans="1:60" x14ac:dyDescent="0.2">
      <c r="A11" s="94"/>
      <c r="B11" s="8" t="s">
        <v>112</v>
      </c>
      <c r="C11" s="9" t="s">
        <v>65</v>
      </c>
      <c r="D11" s="10">
        <v>134406.4213065427</v>
      </c>
      <c r="E11" s="10">
        <v>165672.49286328891</v>
      </c>
      <c r="F11" s="10">
        <v>16356.302357950324</v>
      </c>
      <c r="G11" s="10">
        <v>141553.3486992722</v>
      </c>
      <c r="H11" s="10">
        <v>49730.748318670856</v>
      </c>
      <c r="I11" s="10">
        <v>769239.96945467207</v>
      </c>
      <c r="J11" s="10">
        <v>149984387.89663839</v>
      </c>
      <c r="K11" s="10">
        <v>104712919.48893425</v>
      </c>
      <c r="L11" s="10">
        <v>2496218.0631111707</v>
      </c>
      <c r="M11" s="10">
        <v>11373077.451852437</v>
      </c>
      <c r="N11" s="10">
        <v>86741.085107781473</v>
      </c>
      <c r="O11" s="10">
        <v>14585058.852711227</v>
      </c>
      <c r="P11" s="10">
        <v>2013382.9580142165</v>
      </c>
      <c r="Q11" s="10">
        <v>633538.56605602114</v>
      </c>
      <c r="R11" s="10">
        <v>784979.23344144295</v>
      </c>
      <c r="S11" s="10">
        <v>315283.7686058504</v>
      </c>
      <c r="T11" s="10">
        <v>891148.80944455601</v>
      </c>
      <c r="U11" s="10">
        <v>2757634.3716901192</v>
      </c>
      <c r="V11" s="10">
        <v>908866.87462093867</v>
      </c>
      <c r="W11" s="10">
        <v>228029.77771856598</v>
      </c>
      <c r="X11" s="10">
        <v>54321.051530206998</v>
      </c>
      <c r="Y11" s="10">
        <v>2334874.6796672605</v>
      </c>
      <c r="Z11" s="10">
        <v>225456.16982602249</v>
      </c>
      <c r="AA11" s="10">
        <v>23340.272766501388</v>
      </c>
      <c r="AB11" s="10">
        <v>4116.0887492818019</v>
      </c>
      <c r="AC11" s="10">
        <v>553.32532465240274</v>
      </c>
      <c r="AD11" s="10">
        <v>1467.6828448204512</v>
      </c>
      <c r="AE11" s="10">
        <v>632490.07027589821</v>
      </c>
      <c r="AF11" s="10">
        <v>167623.67704535733</v>
      </c>
      <c r="AG11" s="10">
        <v>428028.94422633963</v>
      </c>
      <c r="AH11" s="10">
        <v>1424894.9505464756</v>
      </c>
      <c r="AI11" s="10">
        <v>19640.803483164356</v>
      </c>
      <c r="AJ11" s="10">
        <v>56395.823420485074</v>
      </c>
      <c r="AK11" s="10">
        <v>187621.3203347669</v>
      </c>
      <c r="AL11" s="10">
        <v>313869.73108368047</v>
      </c>
      <c r="AM11" s="10">
        <v>685226.63330491656</v>
      </c>
      <c r="AN11" s="10">
        <v>422044.22534031497</v>
      </c>
      <c r="AO11" s="10">
        <v>703934.54150970851</v>
      </c>
      <c r="AP11" s="10">
        <v>477259.30254860298</v>
      </c>
      <c r="AQ11" s="10">
        <v>3195670.0721840947</v>
      </c>
      <c r="AR11" s="10">
        <v>268706.73809874227</v>
      </c>
      <c r="AS11" s="10">
        <v>3159160.8231482226</v>
      </c>
      <c r="AT11" s="11">
        <v>307834923.408207</v>
      </c>
      <c r="AU11" s="10">
        <v>3144287.6956174783</v>
      </c>
      <c r="AV11" s="10">
        <v>5338524.3008798119</v>
      </c>
      <c r="AW11" s="10">
        <v>0</v>
      </c>
      <c r="AX11" s="11">
        <v>8482811.9964972902</v>
      </c>
      <c r="AY11" s="10">
        <v>0</v>
      </c>
      <c r="AZ11" s="10">
        <v>2273848.5792614906</v>
      </c>
      <c r="BA11" s="11">
        <v>2273848.5792614906</v>
      </c>
      <c r="BB11" s="10">
        <v>51756008.809900247</v>
      </c>
      <c r="BC11" s="11">
        <v>62512669.385659024</v>
      </c>
      <c r="BD11" s="10">
        <v>9397354.4172721859</v>
      </c>
      <c r="BE11" s="11">
        <v>365804812.20245397</v>
      </c>
      <c r="BF11" s="12">
        <v>4854573.8258601092</v>
      </c>
      <c r="BH11" s="13"/>
    </row>
    <row r="12" spans="1:60" x14ac:dyDescent="0.2">
      <c r="A12" s="94"/>
      <c r="B12" s="8" t="s">
        <v>113</v>
      </c>
      <c r="C12" s="9" t="s">
        <v>114</v>
      </c>
      <c r="D12" s="10">
        <v>262708.19187239872</v>
      </c>
      <c r="E12" s="10">
        <v>559135.10953838204</v>
      </c>
      <c r="F12" s="10">
        <v>229467.95748391736</v>
      </c>
      <c r="G12" s="10">
        <v>329104.98457864032</v>
      </c>
      <c r="H12" s="10">
        <v>135910.59508432125</v>
      </c>
      <c r="I12" s="10">
        <v>742764.63970197027</v>
      </c>
      <c r="J12" s="10">
        <v>1396717.0572924502</v>
      </c>
      <c r="K12" s="10">
        <v>39368804.275928497</v>
      </c>
      <c r="L12" s="10">
        <v>2642703.2002348164</v>
      </c>
      <c r="M12" s="10">
        <v>1446707.4907166364</v>
      </c>
      <c r="N12" s="10">
        <v>194150.0200422068</v>
      </c>
      <c r="O12" s="10">
        <v>2794070.22770184</v>
      </c>
      <c r="P12" s="10">
        <v>1960657.9487674099</v>
      </c>
      <c r="Q12" s="10">
        <v>1018298.6367438699</v>
      </c>
      <c r="R12" s="10">
        <v>695153.38251301204</v>
      </c>
      <c r="S12" s="10">
        <v>1033115.1489472731</v>
      </c>
      <c r="T12" s="10">
        <v>1024705.0790872993</v>
      </c>
      <c r="U12" s="10">
        <v>5085907.6209647804</v>
      </c>
      <c r="V12" s="10">
        <v>813030.07921046379</v>
      </c>
      <c r="W12" s="10">
        <v>383068.26172126521</v>
      </c>
      <c r="X12" s="10">
        <v>107647.57774662736</v>
      </c>
      <c r="Y12" s="10">
        <v>140655.57054718424</v>
      </c>
      <c r="Z12" s="10">
        <v>41286.123556821556</v>
      </c>
      <c r="AA12" s="10">
        <v>31970.319657634351</v>
      </c>
      <c r="AB12" s="10">
        <v>284804.37892257172</v>
      </c>
      <c r="AC12" s="10">
        <v>48690.694874611756</v>
      </c>
      <c r="AD12" s="10">
        <v>85676.133882702808</v>
      </c>
      <c r="AE12" s="10">
        <v>5445392.9475652976</v>
      </c>
      <c r="AF12" s="10">
        <v>620739.03064168571</v>
      </c>
      <c r="AG12" s="10">
        <v>2146646.0238346783</v>
      </c>
      <c r="AH12" s="10">
        <v>989980.57343371119</v>
      </c>
      <c r="AI12" s="10">
        <v>275817.68054770731</v>
      </c>
      <c r="AJ12" s="10">
        <v>3285757.7519369042</v>
      </c>
      <c r="AK12" s="10">
        <v>782672.10571404756</v>
      </c>
      <c r="AL12" s="10">
        <v>4514410.4965395918</v>
      </c>
      <c r="AM12" s="10">
        <v>174906.16491166293</v>
      </c>
      <c r="AN12" s="10">
        <v>452146.69566549972</v>
      </c>
      <c r="AO12" s="10">
        <v>768691.61429230322</v>
      </c>
      <c r="AP12" s="10">
        <v>66472.035781259241</v>
      </c>
      <c r="AQ12" s="10">
        <v>1825877.0631519149</v>
      </c>
      <c r="AR12" s="10">
        <v>2036566.9570659196</v>
      </c>
      <c r="AS12" s="10">
        <v>7431004.600614897</v>
      </c>
      <c r="AT12" s="11">
        <v>93673992.44901672</v>
      </c>
      <c r="AU12" s="10">
        <v>19235442.060549624</v>
      </c>
      <c r="AV12" s="10">
        <v>83217907.248031482</v>
      </c>
      <c r="AW12" s="10">
        <v>0</v>
      </c>
      <c r="AX12" s="11">
        <v>102453349.30858111</v>
      </c>
      <c r="AY12" s="10">
        <v>0</v>
      </c>
      <c r="AZ12" s="10">
        <v>1149239.225418926</v>
      </c>
      <c r="BA12" s="11">
        <v>1149239.225418926</v>
      </c>
      <c r="BB12" s="10">
        <v>107608377.26452248</v>
      </c>
      <c r="BC12" s="11">
        <v>211210965.79852253</v>
      </c>
      <c r="BD12" s="10">
        <v>11145840.916542524</v>
      </c>
      <c r="BE12" s="11">
        <v>297015971.56802028</v>
      </c>
      <c r="BF12" s="12">
        <v>3276854.2370235994</v>
      </c>
      <c r="BH12" s="13"/>
    </row>
    <row r="13" spans="1:60" x14ac:dyDescent="0.2">
      <c r="A13" s="94"/>
      <c r="B13" s="8" t="s">
        <v>115</v>
      </c>
      <c r="C13" s="9" t="s">
        <v>67</v>
      </c>
      <c r="D13" s="10">
        <v>209702.60892730646</v>
      </c>
      <c r="E13" s="10">
        <v>4045374.458126199</v>
      </c>
      <c r="F13" s="10">
        <v>14572.367099041634</v>
      </c>
      <c r="G13" s="10">
        <v>190963.71702334075</v>
      </c>
      <c r="H13" s="10">
        <v>71487.745877204739</v>
      </c>
      <c r="I13" s="10">
        <v>364631.67056767613</v>
      </c>
      <c r="J13" s="10">
        <v>538849.40223122656</v>
      </c>
      <c r="K13" s="10">
        <v>298344.61997238378</v>
      </c>
      <c r="L13" s="10">
        <v>64461214.990026608</v>
      </c>
      <c r="M13" s="10">
        <v>5022959.5375032052</v>
      </c>
      <c r="N13" s="10">
        <v>100267.48483135065</v>
      </c>
      <c r="O13" s="10">
        <v>1365774.327124896</v>
      </c>
      <c r="P13" s="10">
        <v>1826508.5472098168</v>
      </c>
      <c r="Q13" s="10">
        <v>748984.1125730502</v>
      </c>
      <c r="R13" s="10">
        <v>2428793.2236456294</v>
      </c>
      <c r="S13" s="10">
        <v>1886471.9320997777</v>
      </c>
      <c r="T13" s="10">
        <v>1085455.58964528</v>
      </c>
      <c r="U13" s="10">
        <v>4067860.2752614929</v>
      </c>
      <c r="V13" s="10">
        <v>842755.1191986053</v>
      </c>
      <c r="W13" s="10">
        <v>336926.34137839894</v>
      </c>
      <c r="X13" s="10">
        <v>78014.393977201646</v>
      </c>
      <c r="Y13" s="10">
        <v>718898.79340452503</v>
      </c>
      <c r="Z13" s="10">
        <v>21052.551816505791</v>
      </c>
      <c r="AA13" s="10">
        <v>33041.901086296908</v>
      </c>
      <c r="AB13" s="10">
        <v>11293.288348144464</v>
      </c>
      <c r="AC13" s="10">
        <v>3669.9936714574155</v>
      </c>
      <c r="AD13" s="10">
        <v>1935.0996339892224</v>
      </c>
      <c r="AE13" s="10">
        <v>32925216.002906397</v>
      </c>
      <c r="AF13" s="10">
        <v>236327.85312515957</v>
      </c>
      <c r="AG13" s="10">
        <v>416508.49095602345</v>
      </c>
      <c r="AH13" s="10">
        <v>201354.43472127081</v>
      </c>
      <c r="AI13" s="10">
        <v>107888.39029273434</v>
      </c>
      <c r="AJ13" s="10">
        <v>445050.02478100982</v>
      </c>
      <c r="AK13" s="10">
        <v>214506.03804507919</v>
      </c>
      <c r="AL13" s="10">
        <v>176579.41967010341</v>
      </c>
      <c r="AM13" s="10">
        <v>84279.772032837951</v>
      </c>
      <c r="AN13" s="10">
        <v>167218.7315716554</v>
      </c>
      <c r="AO13" s="10">
        <v>271043.90777744766</v>
      </c>
      <c r="AP13" s="10">
        <v>612.17889464773077</v>
      </c>
      <c r="AQ13" s="10">
        <v>4575.9719409201671</v>
      </c>
      <c r="AR13" s="10">
        <v>259047.55451540454</v>
      </c>
      <c r="AS13" s="10">
        <v>1461264.7910720247</v>
      </c>
      <c r="AT13" s="11">
        <v>127747277.65456334</v>
      </c>
      <c r="AU13" s="10">
        <v>2528416.195146339</v>
      </c>
      <c r="AV13" s="10">
        <v>9054911.1840714626</v>
      </c>
      <c r="AW13" s="10">
        <v>0</v>
      </c>
      <c r="AX13" s="11">
        <v>11583327.3792178</v>
      </c>
      <c r="AY13" s="10">
        <v>14912181.499355976</v>
      </c>
      <c r="AZ13" s="10">
        <v>1094346.9148727795</v>
      </c>
      <c r="BA13" s="11">
        <v>16006528.414228754</v>
      </c>
      <c r="BB13" s="10">
        <v>36167610.881330796</v>
      </c>
      <c r="BC13" s="11">
        <v>63757466.674777351</v>
      </c>
      <c r="BD13" s="10">
        <v>5069474.5517803496</v>
      </c>
      <c r="BE13" s="11">
        <v>187488755.09041238</v>
      </c>
      <c r="BF13" s="12">
        <v>1053485.3128520288</v>
      </c>
      <c r="BH13" s="13"/>
    </row>
    <row r="14" spans="1:60" x14ac:dyDescent="0.2">
      <c r="A14" s="94"/>
      <c r="B14" s="8" t="s">
        <v>116</v>
      </c>
      <c r="C14" s="9" t="s">
        <v>117</v>
      </c>
      <c r="D14" s="10">
        <v>142530.66400640403</v>
      </c>
      <c r="E14" s="10">
        <v>246206.69038105052</v>
      </c>
      <c r="F14" s="10">
        <v>69963.190425613488</v>
      </c>
      <c r="G14" s="10">
        <v>514058.24394939316</v>
      </c>
      <c r="H14" s="10">
        <v>86728.659813215621</v>
      </c>
      <c r="I14" s="10">
        <v>10972037.874742972</v>
      </c>
      <c r="J14" s="10">
        <v>1262803.6103214151</v>
      </c>
      <c r="K14" s="10">
        <v>2450467.2760946183</v>
      </c>
      <c r="L14" s="10">
        <v>1781089.1978993439</v>
      </c>
      <c r="M14" s="10">
        <v>76522829.231752962</v>
      </c>
      <c r="N14" s="10">
        <v>150678.30026463879</v>
      </c>
      <c r="O14" s="10">
        <v>7962635.2680711308</v>
      </c>
      <c r="P14" s="10">
        <v>7023200.1824558685</v>
      </c>
      <c r="Q14" s="10">
        <v>773727.06683438073</v>
      </c>
      <c r="R14" s="10">
        <v>1688998.3810152896</v>
      </c>
      <c r="S14" s="10">
        <v>2902723.0099251075</v>
      </c>
      <c r="T14" s="10">
        <v>1217543.0029766704</v>
      </c>
      <c r="U14" s="10">
        <v>1462795.3558165294</v>
      </c>
      <c r="V14" s="10">
        <v>5583363.0149152288</v>
      </c>
      <c r="W14" s="10">
        <v>4755578.0059650671</v>
      </c>
      <c r="X14" s="10">
        <v>532637.45930460142</v>
      </c>
      <c r="Y14" s="10">
        <v>374477.5222265214</v>
      </c>
      <c r="Z14" s="10">
        <v>90680.553130714252</v>
      </c>
      <c r="AA14" s="10">
        <v>60384.39494469863</v>
      </c>
      <c r="AB14" s="10">
        <v>679864.8011825704</v>
      </c>
      <c r="AC14" s="10">
        <v>27387.332968005263</v>
      </c>
      <c r="AD14" s="10">
        <v>42472.416273907387</v>
      </c>
      <c r="AE14" s="10">
        <v>3506128.2068130537</v>
      </c>
      <c r="AF14" s="10">
        <v>7386395.3984650569</v>
      </c>
      <c r="AG14" s="10">
        <v>2543282.1907362938</v>
      </c>
      <c r="AH14" s="10">
        <v>893395.15157240035</v>
      </c>
      <c r="AI14" s="10">
        <v>7965850.5115410639</v>
      </c>
      <c r="AJ14" s="10">
        <v>18879083.339377332</v>
      </c>
      <c r="AK14" s="10">
        <v>2138703.5694756592</v>
      </c>
      <c r="AL14" s="10">
        <v>27695489.663798984</v>
      </c>
      <c r="AM14" s="10">
        <v>2776310.3133031176</v>
      </c>
      <c r="AN14" s="10">
        <v>689959.08665211557</v>
      </c>
      <c r="AO14" s="10">
        <v>1891121.7093042538</v>
      </c>
      <c r="AP14" s="10">
        <v>4965819.446514748</v>
      </c>
      <c r="AQ14" s="10">
        <v>723664.86569413776</v>
      </c>
      <c r="AR14" s="10">
        <v>5534248.5195135558</v>
      </c>
      <c r="AS14" s="10">
        <v>8157713.5366935609</v>
      </c>
      <c r="AT14" s="11">
        <v>225125026.2171132</v>
      </c>
      <c r="AU14" s="10">
        <v>3584008.3821074916</v>
      </c>
      <c r="AV14" s="10">
        <v>14939493.372364216</v>
      </c>
      <c r="AW14" s="10">
        <v>0</v>
      </c>
      <c r="AX14" s="11">
        <v>18523501.754471708</v>
      </c>
      <c r="AY14" s="10">
        <v>2732945.8062940016</v>
      </c>
      <c r="AZ14" s="10">
        <v>5736757.054089671</v>
      </c>
      <c r="BA14" s="11">
        <v>8469702.8603836726</v>
      </c>
      <c r="BB14" s="10">
        <v>55912140.993824705</v>
      </c>
      <c r="BC14" s="11">
        <v>82905345.608680099</v>
      </c>
      <c r="BD14" s="10">
        <v>14717321.984032815</v>
      </c>
      <c r="BE14" s="11">
        <v>293529369.66489643</v>
      </c>
      <c r="BF14" s="12">
        <v>216319.82313599437</v>
      </c>
      <c r="BH14" s="13"/>
    </row>
    <row r="15" spans="1:60" x14ac:dyDescent="0.2">
      <c r="A15" s="94"/>
      <c r="B15" s="8" t="s">
        <v>118</v>
      </c>
      <c r="C15" s="9" t="s">
        <v>119</v>
      </c>
      <c r="D15" s="10">
        <v>14491311.559646923</v>
      </c>
      <c r="E15" s="10">
        <v>1492135.2319580144</v>
      </c>
      <c r="F15" s="10">
        <v>3890554.6269930485</v>
      </c>
      <c r="G15" s="10">
        <v>6318008.1155458074</v>
      </c>
      <c r="H15" s="10">
        <v>3704545.779207428</v>
      </c>
      <c r="I15" s="10">
        <v>1379489.778196688</v>
      </c>
      <c r="J15" s="10">
        <v>430901.25238134852</v>
      </c>
      <c r="K15" s="10">
        <v>513460.92927323608</v>
      </c>
      <c r="L15" s="10">
        <v>949117.06308472704</v>
      </c>
      <c r="M15" s="10">
        <v>988991.30991521198</v>
      </c>
      <c r="N15" s="10">
        <v>28380279.247258931</v>
      </c>
      <c r="O15" s="10">
        <v>74379901.175356433</v>
      </c>
      <c r="P15" s="10">
        <v>17690502.993164152</v>
      </c>
      <c r="Q15" s="10">
        <v>50824464.94965855</v>
      </c>
      <c r="R15" s="10">
        <v>2251324.7414141381</v>
      </c>
      <c r="S15" s="10">
        <v>2278642.1541856816</v>
      </c>
      <c r="T15" s="10">
        <v>1363122.3562869024</v>
      </c>
      <c r="U15" s="10">
        <v>2217122.2600359917</v>
      </c>
      <c r="V15" s="10">
        <v>1697206.1512698059</v>
      </c>
      <c r="W15" s="10">
        <v>1383560.9908358303</v>
      </c>
      <c r="X15" s="10">
        <v>185759.70706010534</v>
      </c>
      <c r="Y15" s="10">
        <v>236052.66292982377</v>
      </c>
      <c r="Z15" s="10">
        <v>223773.45262915903</v>
      </c>
      <c r="AA15" s="10">
        <v>115578.9813542114</v>
      </c>
      <c r="AB15" s="10">
        <v>19206750.044574194</v>
      </c>
      <c r="AC15" s="10">
        <v>458925.34005473997</v>
      </c>
      <c r="AD15" s="10">
        <v>37819.134080532764</v>
      </c>
      <c r="AE15" s="10">
        <v>17571931.969457906</v>
      </c>
      <c r="AF15" s="10">
        <v>2115434.8830075678</v>
      </c>
      <c r="AG15" s="10">
        <v>90555737.724490166</v>
      </c>
      <c r="AH15" s="10">
        <v>734797.26350836013</v>
      </c>
      <c r="AI15" s="10">
        <v>466578.26804980903</v>
      </c>
      <c r="AJ15" s="10">
        <v>2444785.546062544</v>
      </c>
      <c r="AK15" s="10">
        <v>691579.56354221131</v>
      </c>
      <c r="AL15" s="10">
        <v>20450054.280025493</v>
      </c>
      <c r="AM15" s="10">
        <v>7276628.6651063599</v>
      </c>
      <c r="AN15" s="10">
        <v>1234692.0742495051</v>
      </c>
      <c r="AO15" s="10">
        <v>1135938.1564642899</v>
      </c>
      <c r="AP15" s="10">
        <v>1501544.5489006399</v>
      </c>
      <c r="AQ15" s="10">
        <v>402945.80815831642</v>
      </c>
      <c r="AR15" s="10">
        <v>269684.44563046889</v>
      </c>
      <c r="AS15" s="10">
        <v>6102443.9579556733</v>
      </c>
      <c r="AT15" s="11">
        <v>390044079.14296091</v>
      </c>
      <c r="AU15" s="10">
        <v>2012473.1639541632</v>
      </c>
      <c r="AV15" s="10">
        <v>21169282.323290966</v>
      </c>
      <c r="AW15" s="10">
        <v>0</v>
      </c>
      <c r="AX15" s="11">
        <v>23181755.487245131</v>
      </c>
      <c r="AY15" s="10">
        <v>0</v>
      </c>
      <c r="AZ15" s="10">
        <v>4407939.5098715564</v>
      </c>
      <c r="BA15" s="11">
        <v>4407939.5098715564</v>
      </c>
      <c r="BB15" s="10">
        <v>11744437.648458503</v>
      </c>
      <c r="BC15" s="11">
        <v>39334132.645575196</v>
      </c>
      <c r="BD15" s="10">
        <v>28816782.686943751</v>
      </c>
      <c r="BE15" s="11">
        <v>400131722.54845536</v>
      </c>
      <c r="BF15" s="12">
        <v>-429706.55313702673</v>
      </c>
      <c r="BH15" s="13"/>
    </row>
    <row r="16" spans="1:60" x14ac:dyDescent="0.2">
      <c r="A16" s="94"/>
      <c r="B16" s="8" t="s">
        <v>120</v>
      </c>
      <c r="C16" s="9" t="s">
        <v>121</v>
      </c>
      <c r="D16" s="10">
        <v>75796652.033848673</v>
      </c>
      <c r="E16" s="10">
        <v>4800497.9561695829</v>
      </c>
      <c r="F16" s="10">
        <v>3088877.2819654723</v>
      </c>
      <c r="G16" s="10">
        <v>6329175.3477598503</v>
      </c>
      <c r="H16" s="10">
        <v>4844395.8837066051</v>
      </c>
      <c r="I16" s="10">
        <v>17482243.052267794</v>
      </c>
      <c r="J16" s="10">
        <v>36169235.092517331</v>
      </c>
      <c r="K16" s="10">
        <v>19676614.804663189</v>
      </c>
      <c r="L16" s="10">
        <v>15045714.718080819</v>
      </c>
      <c r="M16" s="10">
        <v>36412825.719432637</v>
      </c>
      <c r="N16" s="10">
        <v>9944238.9705173802</v>
      </c>
      <c r="O16" s="10">
        <v>523624408.03136754</v>
      </c>
      <c r="P16" s="10">
        <v>36538017.032895304</v>
      </c>
      <c r="Q16" s="10">
        <v>16313232.967061765</v>
      </c>
      <c r="R16" s="10">
        <v>17531423.733004205</v>
      </c>
      <c r="S16" s="10">
        <v>14933741.191572843</v>
      </c>
      <c r="T16" s="10">
        <v>15856373.620036231</v>
      </c>
      <c r="U16" s="10">
        <v>32621214.719388142</v>
      </c>
      <c r="V16" s="10">
        <v>46381071.939265244</v>
      </c>
      <c r="W16" s="10">
        <v>36708181.641316824</v>
      </c>
      <c r="X16" s="10">
        <v>2270470.1560261687</v>
      </c>
      <c r="Y16" s="10">
        <v>4559027.7235802878</v>
      </c>
      <c r="Z16" s="10">
        <v>1457103.8405654132</v>
      </c>
      <c r="AA16" s="10">
        <v>323873.76805916853</v>
      </c>
      <c r="AB16" s="10">
        <v>573992.78665180772</v>
      </c>
      <c r="AC16" s="10">
        <v>144334.59843547098</v>
      </c>
      <c r="AD16" s="10">
        <v>1159842.5324271172</v>
      </c>
      <c r="AE16" s="10">
        <v>60657770.679049805</v>
      </c>
      <c r="AF16" s="10">
        <v>1401608.9176961146</v>
      </c>
      <c r="AG16" s="10">
        <v>8192077.689333328</v>
      </c>
      <c r="AH16" s="10">
        <v>2131360.2620235798</v>
      </c>
      <c r="AI16" s="10">
        <v>1675328.749556843</v>
      </c>
      <c r="AJ16" s="10">
        <v>516472.7284761577</v>
      </c>
      <c r="AK16" s="10">
        <v>562989.54276952078</v>
      </c>
      <c r="AL16" s="10">
        <v>6920388.2050054651</v>
      </c>
      <c r="AM16" s="10">
        <v>15349810.595649293</v>
      </c>
      <c r="AN16" s="10">
        <v>4331326.5958218351</v>
      </c>
      <c r="AO16" s="10">
        <v>10616746.17560029</v>
      </c>
      <c r="AP16" s="10">
        <v>4101937.6690499233</v>
      </c>
      <c r="AQ16" s="10">
        <v>73532953.864680186</v>
      </c>
      <c r="AR16" s="10">
        <v>1336364.0497431776</v>
      </c>
      <c r="AS16" s="10">
        <v>2775736.84626554</v>
      </c>
      <c r="AT16" s="11">
        <v>1174689653.7133043</v>
      </c>
      <c r="AU16" s="10">
        <v>10841058.489187384</v>
      </c>
      <c r="AV16" s="10">
        <v>48761881.582738332</v>
      </c>
      <c r="AW16" s="10">
        <v>0</v>
      </c>
      <c r="AX16" s="11">
        <v>59602940.071925707</v>
      </c>
      <c r="AY16" s="10">
        <v>0</v>
      </c>
      <c r="AZ16" s="10">
        <v>2298943.2162298947</v>
      </c>
      <c r="BA16" s="11">
        <v>2298943.2162298947</v>
      </c>
      <c r="BB16" s="10">
        <v>98856503.205364808</v>
      </c>
      <c r="BC16" s="11">
        <v>160758386.49352044</v>
      </c>
      <c r="BD16" s="10">
        <v>123067057.24849349</v>
      </c>
      <c r="BE16" s="11">
        <v>1210245787.8755066</v>
      </c>
      <c r="BF16" s="12">
        <v>-2135195.0828245468</v>
      </c>
      <c r="BH16" s="13"/>
    </row>
    <row r="17" spans="1:60" x14ac:dyDescent="0.2">
      <c r="A17" s="94"/>
      <c r="B17" s="8" t="s">
        <v>122</v>
      </c>
      <c r="C17" s="9" t="s">
        <v>123</v>
      </c>
      <c r="D17" s="10">
        <v>289937.83272760926</v>
      </c>
      <c r="E17" s="10">
        <v>980436.859200123</v>
      </c>
      <c r="F17" s="10">
        <v>97287.466958630044</v>
      </c>
      <c r="G17" s="10">
        <v>628452.82386224507</v>
      </c>
      <c r="H17" s="10">
        <v>1632597.1260198597</v>
      </c>
      <c r="I17" s="10">
        <v>3967006.0477841296</v>
      </c>
      <c r="J17" s="10">
        <v>330256.21759293473</v>
      </c>
      <c r="K17" s="10">
        <v>162586.05385736233</v>
      </c>
      <c r="L17" s="10">
        <v>1260465.5560903067</v>
      </c>
      <c r="M17" s="10">
        <v>829418.33834612835</v>
      </c>
      <c r="N17" s="10">
        <v>2891877.9712097147</v>
      </c>
      <c r="O17" s="10">
        <v>7451888.1710247602</v>
      </c>
      <c r="P17" s="10">
        <v>92477446.839065298</v>
      </c>
      <c r="Q17" s="10">
        <v>17705229.777396973</v>
      </c>
      <c r="R17" s="10">
        <v>3424973.0680612973</v>
      </c>
      <c r="S17" s="10">
        <v>3415511.0169850681</v>
      </c>
      <c r="T17" s="10">
        <v>1584854.9009641528</v>
      </c>
      <c r="U17" s="10">
        <v>6975035.9213967808</v>
      </c>
      <c r="V17" s="10">
        <v>13502686.806412153</v>
      </c>
      <c r="W17" s="10">
        <v>7230912.9699041676</v>
      </c>
      <c r="X17" s="10">
        <v>1635497.329142316</v>
      </c>
      <c r="Y17" s="10">
        <v>411274.62034940836</v>
      </c>
      <c r="Z17" s="10">
        <v>127865.65400972558</v>
      </c>
      <c r="AA17" s="10">
        <v>50036.90239839381</v>
      </c>
      <c r="AB17" s="10">
        <v>358173.16658541723</v>
      </c>
      <c r="AC17" s="10">
        <v>9017.1432828079523</v>
      </c>
      <c r="AD17" s="10">
        <v>15149.013893552257</v>
      </c>
      <c r="AE17" s="10">
        <v>269633355.95359617</v>
      </c>
      <c r="AF17" s="10">
        <v>45360.485051681426</v>
      </c>
      <c r="AG17" s="10">
        <v>837133.88327153469</v>
      </c>
      <c r="AH17" s="10">
        <v>102923.7992267162</v>
      </c>
      <c r="AI17" s="10">
        <v>122524.35768314093</v>
      </c>
      <c r="AJ17" s="10">
        <v>50870.178086595392</v>
      </c>
      <c r="AK17" s="10">
        <v>45718.957712025891</v>
      </c>
      <c r="AL17" s="10">
        <v>180496.90091466749</v>
      </c>
      <c r="AM17" s="10">
        <v>760060.63732000347</v>
      </c>
      <c r="AN17" s="10">
        <v>939167.76808189088</v>
      </c>
      <c r="AO17" s="10">
        <v>195428.96307777191</v>
      </c>
      <c r="AP17" s="10">
        <v>517123.54483201844</v>
      </c>
      <c r="AQ17" s="10">
        <v>188989.53166237377</v>
      </c>
      <c r="AR17" s="10">
        <v>317418.92533751519</v>
      </c>
      <c r="AS17" s="10">
        <v>1224994.6382004477</v>
      </c>
      <c r="AT17" s="11">
        <v>444607444.11857593</v>
      </c>
      <c r="AU17" s="10">
        <v>1493455.3704127579</v>
      </c>
      <c r="AV17" s="10">
        <v>3567737.3962884457</v>
      </c>
      <c r="AW17" s="10">
        <v>0</v>
      </c>
      <c r="AX17" s="11">
        <v>5061192.7667012047</v>
      </c>
      <c r="AY17" s="10">
        <v>0</v>
      </c>
      <c r="AZ17" s="10">
        <v>-681010.32412904035</v>
      </c>
      <c r="BA17" s="11">
        <v>-681010.32412904035</v>
      </c>
      <c r="BB17" s="10">
        <v>26733885.158071809</v>
      </c>
      <c r="BC17" s="11">
        <v>31114067.60064397</v>
      </c>
      <c r="BD17" s="10">
        <v>7026282.1733845323</v>
      </c>
      <c r="BE17" s="11">
        <v>466046232.05735624</v>
      </c>
      <c r="BF17" s="12">
        <v>-2648997.4884790778</v>
      </c>
      <c r="BH17" s="13"/>
    </row>
    <row r="18" spans="1:60" x14ac:dyDescent="0.2">
      <c r="A18" s="94"/>
      <c r="B18" s="8" t="s">
        <v>124</v>
      </c>
      <c r="C18" s="9" t="s">
        <v>125</v>
      </c>
      <c r="D18" s="10">
        <v>21668.860095575124</v>
      </c>
      <c r="E18" s="10">
        <v>9828925.5897304472</v>
      </c>
      <c r="F18" s="10">
        <v>4689283.8228917774</v>
      </c>
      <c r="G18" s="10">
        <v>2006043.367612794</v>
      </c>
      <c r="H18" s="10">
        <v>1205966.5012088027</v>
      </c>
      <c r="I18" s="10">
        <v>168617.85814550956</v>
      </c>
      <c r="J18" s="10">
        <v>150660.54150660199</v>
      </c>
      <c r="K18" s="10">
        <v>150173.2909161156</v>
      </c>
      <c r="L18" s="10">
        <v>2127903.161248873</v>
      </c>
      <c r="M18" s="10">
        <v>19294523.197798882</v>
      </c>
      <c r="N18" s="10">
        <v>74390.881902375608</v>
      </c>
      <c r="O18" s="10">
        <v>8896544.8822953701</v>
      </c>
      <c r="P18" s="10">
        <v>11151376.610999899</v>
      </c>
      <c r="Q18" s="10">
        <v>389378504.94668871</v>
      </c>
      <c r="R18" s="10">
        <v>111472264.64677307</v>
      </c>
      <c r="S18" s="10">
        <v>78955247.852120817</v>
      </c>
      <c r="T18" s="10">
        <v>51804278.919918351</v>
      </c>
      <c r="U18" s="10">
        <v>78315670.645247579</v>
      </c>
      <c r="V18" s="10">
        <v>130103072.52695388</v>
      </c>
      <c r="W18" s="10">
        <v>20859403.791126613</v>
      </c>
      <c r="X18" s="10">
        <v>3540816.3332009027</v>
      </c>
      <c r="Y18" s="10">
        <v>1972139.8018291511</v>
      </c>
      <c r="Z18" s="10">
        <v>982799.05459748639</v>
      </c>
      <c r="AA18" s="10">
        <v>1421844.0261657608</v>
      </c>
      <c r="AB18" s="10">
        <v>234721.45380539255</v>
      </c>
      <c r="AC18" s="10">
        <v>63315.522105311487</v>
      </c>
      <c r="AD18" s="10">
        <v>26575.558199807536</v>
      </c>
      <c r="AE18" s="10">
        <v>219216731.42590791</v>
      </c>
      <c r="AF18" s="10">
        <v>45752.20717969448</v>
      </c>
      <c r="AG18" s="10">
        <v>1858463.9422210935</v>
      </c>
      <c r="AH18" s="10">
        <v>1411.1799393636684</v>
      </c>
      <c r="AI18" s="10">
        <v>119.67448856002622</v>
      </c>
      <c r="AJ18" s="10">
        <v>0</v>
      </c>
      <c r="AK18" s="10">
        <v>1629.7214532512126</v>
      </c>
      <c r="AL18" s="10">
        <v>856.31679367866809</v>
      </c>
      <c r="AM18" s="10">
        <v>552740.62538355484</v>
      </c>
      <c r="AN18" s="10">
        <v>99060.416905381819</v>
      </c>
      <c r="AO18" s="10">
        <v>329297.08590718696</v>
      </c>
      <c r="AP18" s="10">
        <v>30446.607129902266</v>
      </c>
      <c r="AQ18" s="10">
        <v>9.0111729058887935</v>
      </c>
      <c r="AR18" s="10">
        <v>14696.050094111355</v>
      </c>
      <c r="AS18" s="10">
        <v>33.535157516717327</v>
      </c>
      <c r="AT18" s="11">
        <v>1151047981.4448197</v>
      </c>
      <c r="AU18" s="10">
        <v>0</v>
      </c>
      <c r="AV18" s="10">
        <v>0</v>
      </c>
      <c r="AW18" s="10">
        <v>0</v>
      </c>
      <c r="AX18" s="11">
        <v>0</v>
      </c>
      <c r="AY18" s="10">
        <v>0</v>
      </c>
      <c r="AZ18" s="10">
        <v>1839245.4376021891</v>
      </c>
      <c r="BA18" s="11">
        <v>1839245.4376021891</v>
      </c>
      <c r="BB18" s="10">
        <v>44572691.626663536</v>
      </c>
      <c r="BC18" s="11">
        <v>46411937.064265713</v>
      </c>
      <c r="BD18" s="10">
        <v>89528365.591615617</v>
      </c>
      <c r="BE18" s="11">
        <v>1101133073.9967933</v>
      </c>
      <c r="BF18" s="12">
        <v>-6798478.9206764363</v>
      </c>
      <c r="BH18" s="13"/>
    </row>
    <row r="19" spans="1:60" x14ac:dyDescent="0.2">
      <c r="A19" s="94"/>
      <c r="B19" s="8" t="s">
        <v>126</v>
      </c>
      <c r="C19" s="9" t="s">
        <v>127</v>
      </c>
      <c r="D19" s="10">
        <v>407956.50950282475</v>
      </c>
      <c r="E19" s="10">
        <v>4496662.0448134048</v>
      </c>
      <c r="F19" s="10">
        <v>626904.71375233296</v>
      </c>
      <c r="G19" s="10">
        <v>2839535.9885079619</v>
      </c>
      <c r="H19" s="10">
        <v>1760132.8258103761</v>
      </c>
      <c r="I19" s="10">
        <v>2602550.834461119</v>
      </c>
      <c r="J19" s="10">
        <v>208375.20431963244</v>
      </c>
      <c r="K19" s="10">
        <v>590854.59999184066</v>
      </c>
      <c r="L19" s="10">
        <v>6565349.3022888042</v>
      </c>
      <c r="M19" s="10">
        <v>2119091.719140267</v>
      </c>
      <c r="N19" s="10">
        <v>220082.03690680009</v>
      </c>
      <c r="O19" s="10">
        <v>7556854.4144666269</v>
      </c>
      <c r="P19" s="10">
        <v>12539873.985818971</v>
      </c>
      <c r="Q19" s="10">
        <v>6514937.7012888938</v>
      </c>
      <c r="R19" s="10">
        <v>42757937.104030468</v>
      </c>
      <c r="S19" s="10">
        <v>18033212.882644631</v>
      </c>
      <c r="T19" s="10">
        <v>13351794.52526021</v>
      </c>
      <c r="U19" s="10">
        <v>13146180.962940862</v>
      </c>
      <c r="V19" s="10">
        <v>19693985.916138474</v>
      </c>
      <c r="W19" s="10">
        <v>9317660.8927159607</v>
      </c>
      <c r="X19" s="10">
        <v>1913730.5321411607</v>
      </c>
      <c r="Y19" s="10">
        <v>659177.44327658555</v>
      </c>
      <c r="Z19" s="10">
        <v>105592.19347871753</v>
      </c>
      <c r="AA19" s="10">
        <v>742449.4472935783</v>
      </c>
      <c r="AB19" s="10">
        <v>147917.00870820435</v>
      </c>
      <c r="AC19" s="10">
        <v>21681.343958623933</v>
      </c>
      <c r="AD19" s="10">
        <v>403344.6711404018</v>
      </c>
      <c r="AE19" s="10">
        <v>57754955.130043142</v>
      </c>
      <c r="AF19" s="10">
        <v>161271.58304672688</v>
      </c>
      <c r="AG19" s="10">
        <v>2512706.4738542382</v>
      </c>
      <c r="AH19" s="10">
        <v>183981.59545437992</v>
      </c>
      <c r="AI19" s="10">
        <v>43920.497415543796</v>
      </c>
      <c r="AJ19" s="10">
        <v>79606.258254715605</v>
      </c>
      <c r="AK19" s="10">
        <v>652556.60056736285</v>
      </c>
      <c r="AL19" s="10">
        <v>9917931.0629723109</v>
      </c>
      <c r="AM19" s="10">
        <v>10053593.824064616</v>
      </c>
      <c r="AN19" s="10">
        <v>323965.96498269716</v>
      </c>
      <c r="AO19" s="10">
        <v>1402253.181824493</v>
      </c>
      <c r="AP19" s="10">
        <v>441992.86610664881</v>
      </c>
      <c r="AQ19" s="10">
        <v>56224.714959685152</v>
      </c>
      <c r="AR19" s="10">
        <v>62816.18992181807</v>
      </c>
      <c r="AS19" s="10">
        <v>718477.40130472893</v>
      </c>
      <c r="AT19" s="11">
        <v>253710080.14957073</v>
      </c>
      <c r="AU19" s="10">
        <v>876818.78669999284</v>
      </c>
      <c r="AV19" s="10">
        <v>4031789.9906398961</v>
      </c>
      <c r="AW19" s="10">
        <v>0</v>
      </c>
      <c r="AX19" s="11">
        <v>4908608.7773398887</v>
      </c>
      <c r="AY19" s="10">
        <v>28568213.060352948</v>
      </c>
      <c r="AZ19" s="10">
        <v>769834.5121020237</v>
      </c>
      <c r="BA19" s="11">
        <v>29338047.57245497</v>
      </c>
      <c r="BB19" s="10">
        <v>42881562.818411991</v>
      </c>
      <c r="BC19" s="11">
        <v>77128219.168206841</v>
      </c>
      <c r="BD19" s="10">
        <v>8121475.9085869193</v>
      </c>
      <c r="BE19" s="11">
        <v>322264920.82231975</v>
      </c>
      <c r="BF19" s="12">
        <v>-451902.58687090874</v>
      </c>
      <c r="BH19" s="13"/>
    </row>
    <row r="20" spans="1:60" x14ac:dyDescent="0.2">
      <c r="A20" s="94"/>
      <c r="B20" s="8" t="s">
        <v>128</v>
      </c>
      <c r="C20" s="9" t="s">
        <v>129</v>
      </c>
      <c r="D20" s="10">
        <v>98983.570422008692</v>
      </c>
      <c r="E20" s="10">
        <v>4327141.5012977924</v>
      </c>
      <c r="F20" s="10">
        <v>1461245.3793238201</v>
      </c>
      <c r="G20" s="10">
        <v>3099223.3595319511</v>
      </c>
      <c r="H20" s="10">
        <v>1387672.2906468618</v>
      </c>
      <c r="I20" s="10">
        <v>1306746.2431926767</v>
      </c>
      <c r="J20" s="10">
        <v>861106.80408582231</v>
      </c>
      <c r="K20" s="10">
        <v>490493.72741363209</v>
      </c>
      <c r="L20" s="10">
        <v>1532818.9827013738</v>
      </c>
      <c r="M20" s="10">
        <v>897949.38746813661</v>
      </c>
      <c r="N20" s="10">
        <v>2547661.4771146495</v>
      </c>
      <c r="O20" s="10">
        <v>7212624.8504520189</v>
      </c>
      <c r="P20" s="10">
        <v>10064650.98346263</v>
      </c>
      <c r="Q20" s="10">
        <v>20044055.627293363</v>
      </c>
      <c r="R20" s="10">
        <v>9034919.0837251022</v>
      </c>
      <c r="S20" s="10">
        <v>86858152.398485869</v>
      </c>
      <c r="T20" s="10">
        <v>33191224.039183252</v>
      </c>
      <c r="U20" s="10">
        <v>34861049.117030747</v>
      </c>
      <c r="V20" s="10">
        <v>19296947.448221054</v>
      </c>
      <c r="W20" s="10">
        <v>3178482.9436805774</v>
      </c>
      <c r="X20" s="10">
        <v>1601633.8737680619</v>
      </c>
      <c r="Y20" s="10">
        <v>559094.72369112982</v>
      </c>
      <c r="Z20" s="10">
        <v>107426.14390799883</v>
      </c>
      <c r="AA20" s="10">
        <v>549185.21437894914</v>
      </c>
      <c r="AB20" s="10">
        <v>1629526.9212845461</v>
      </c>
      <c r="AC20" s="10">
        <v>58754.117068802181</v>
      </c>
      <c r="AD20" s="10">
        <v>91690.192602632305</v>
      </c>
      <c r="AE20" s="10">
        <v>7070388.6382391853</v>
      </c>
      <c r="AF20" s="10">
        <v>177431.49375478178</v>
      </c>
      <c r="AG20" s="10">
        <v>7594537.6337755881</v>
      </c>
      <c r="AH20" s="10">
        <v>86935.402727613575</v>
      </c>
      <c r="AI20" s="10">
        <v>50050.755890788423</v>
      </c>
      <c r="AJ20" s="10">
        <v>525219.53260554106</v>
      </c>
      <c r="AK20" s="10">
        <v>119195.85723757416</v>
      </c>
      <c r="AL20" s="10">
        <v>224253.39809635366</v>
      </c>
      <c r="AM20" s="10">
        <v>394830.69319939247</v>
      </c>
      <c r="AN20" s="10">
        <v>205932.89438429422</v>
      </c>
      <c r="AO20" s="10">
        <v>199264.02117150833</v>
      </c>
      <c r="AP20" s="10">
        <v>224951.16652883418</v>
      </c>
      <c r="AQ20" s="10">
        <v>24484.265200248323</v>
      </c>
      <c r="AR20" s="10">
        <v>30339.410767769412</v>
      </c>
      <c r="AS20" s="10">
        <v>141348.61242643581</v>
      </c>
      <c r="AT20" s="11">
        <v>263419624.17744136</v>
      </c>
      <c r="AU20" s="10">
        <v>487112.74987743946</v>
      </c>
      <c r="AV20" s="10">
        <v>1156816.3733685254</v>
      </c>
      <c r="AW20" s="10">
        <v>0</v>
      </c>
      <c r="AX20" s="11">
        <v>1643929.1232459648</v>
      </c>
      <c r="AY20" s="10">
        <v>138884619.60589162</v>
      </c>
      <c r="AZ20" s="10">
        <v>-1168877.7930602541</v>
      </c>
      <c r="BA20" s="11">
        <v>137715741.81283137</v>
      </c>
      <c r="BB20" s="10">
        <v>70573245.515017182</v>
      </c>
      <c r="BC20" s="11">
        <v>209932916.45109451</v>
      </c>
      <c r="BD20" s="10">
        <v>51121111.622637272</v>
      </c>
      <c r="BE20" s="11">
        <v>422163048.53886783</v>
      </c>
      <c r="BF20" s="12">
        <v>-68380.467030796688</v>
      </c>
      <c r="BH20" s="13"/>
    </row>
    <row r="21" spans="1:60" x14ac:dyDescent="0.2">
      <c r="A21" s="94"/>
      <c r="B21" s="8" t="s">
        <v>130</v>
      </c>
      <c r="C21" s="9" t="s">
        <v>131</v>
      </c>
      <c r="D21" s="10">
        <v>5840699.6089281961</v>
      </c>
      <c r="E21" s="10">
        <v>4426571.1652730592</v>
      </c>
      <c r="F21" s="10">
        <v>3582471.7707719663</v>
      </c>
      <c r="G21" s="10">
        <v>3492982.8493701899</v>
      </c>
      <c r="H21" s="10">
        <v>3230928.4226128021</v>
      </c>
      <c r="I21" s="10">
        <v>1171858.4464705554</v>
      </c>
      <c r="J21" s="10">
        <v>1403993.2795684549</v>
      </c>
      <c r="K21" s="10">
        <v>1495271.0921140173</v>
      </c>
      <c r="L21" s="10">
        <v>785179.47068413498</v>
      </c>
      <c r="M21" s="10">
        <v>1669521.6530834811</v>
      </c>
      <c r="N21" s="10">
        <v>964490.14719437598</v>
      </c>
      <c r="O21" s="10">
        <v>3779773.2532207035</v>
      </c>
      <c r="P21" s="10">
        <v>3639863.0520516876</v>
      </c>
      <c r="Q21" s="10">
        <v>3260936.9879854848</v>
      </c>
      <c r="R21" s="10">
        <v>3888587.546816783</v>
      </c>
      <c r="S21" s="10">
        <v>2413679.9110202482</v>
      </c>
      <c r="T21" s="10">
        <v>39574149.498557895</v>
      </c>
      <c r="U21" s="10">
        <v>1466054.1681837165</v>
      </c>
      <c r="V21" s="10">
        <v>2169196.5921093426</v>
      </c>
      <c r="W21" s="10">
        <v>2822994.1130751288</v>
      </c>
      <c r="X21" s="10">
        <v>980568.71138604556</v>
      </c>
      <c r="Y21" s="10">
        <v>103755.80115319081</v>
      </c>
      <c r="Z21" s="10">
        <v>86711.344028339023</v>
      </c>
      <c r="AA21" s="10">
        <v>168648.6775981473</v>
      </c>
      <c r="AB21" s="10">
        <v>226114.7136481989</v>
      </c>
      <c r="AC21" s="10">
        <v>34552.07239566707</v>
      </c>
      <c r="AD21" s="10">
        <v>35099.91865860371</v>
      </c>
      <c r="AE21" s="10">
        <v>6629710.4752913592</v>
      </c>
      <c r="AF21" s="10">
        <v>7529.7293473048976</v>
      </c>
      <c r="AG21" s="10">
        <v>1741526.1778485223</v>
      </c>
      <c r="AH21" s="10">
        <v>42139.373097099247</v>
      </c>
      <c r="AI21" s="10">
        <v>15106.173112628447</v>
      </c>
      <c r="AJ21" s="10">
        <v>857571.70003995555</v>
      </c>
      <c r="AK21" s="10">
        <v>166807.52291624973</v>
      </c>
      <c r="AL21" s="10">
        <v>1428.0244912188921</v>
      </c>
      <c r="AM21" s="10">
        <v>44162.18672497799</v>
      </c>
      <c r="AN21" s="10">
        <v>49792.317582609357</v>
      </c>
      <c r="AO21" s="10">
        <v>100451.01036663874</v>
      </c>
      <c r="AP21" s="10">
        <v>6725.2087745793187</v>
      </c>
      <c r="AQ21" s="10">
        <v>7265388.5697348006</v>
      </c>
      <c r="AR21" s="10">
        <v>5834.779334492122</v>
      </c>
      <c r="AS21" s="10">
        <v>16401.947539114197</v>
      </c>
      <c r="AT21" s="11">
        <v>109665229.46416196</v>
      </c>
      <c r="AU21" s="10">
        <v>129258.74603507375</v>
      </c>
      <c r="AV21" s="10">
        <v>1193796.2928301734</v>
      </c>
      <c r="AW21" s="10">
        <v>0</v>
      </c>
      <c r="AX21" s="11">
        <v>1323055.038865247</v>
      </c>
      <c r="AY21" s="10">
        <v>200061154.54687411</v>
      </c>
      <c r="AZ21" s="10">
        <v>877979.3251069641</v>
      </c>
      <c r="BA21" s="11">
        <v>200939133.87198108</v>
      </c>
      <c r="BB21" s="10">
        <v>35902561.47336524</v>
      </c>
      <c r="BC21" s="11">
        <v>238164750.38421157</v>
      </c>
      <c r="BD21" s="10">
        <v>38187437.253150001</v>
      </c>
      <c r="BE21" s="11">
        <v>311926366.79105228</v>
      </c>
      <c r="BF21" s="12">
        <v>2283824.1958287302</v>
      </c>
      <c r="BH21" s="13"/>
    </row>
    <row r="22" spans="1:60" x14ac:dyDescent="0.2">
      <c r="A22" s="94"/>
      <c r="B22" s="8" t="s">
        <v>132</v>
      </c>
      <c r="C22" s="9" t="s">
        <v>133</v>
      </c>
      <c r="D22" s="10">
        <v>1114632.3173656431</v>
      </c>
      <c r="E22" s="10">
        <v>165719.20685945993</v>
      </c>
      <c r="F22" s="10">
        <v>105168.61054444393</v>
      </c>
      <c r="G22" s="10">
        <v>474964.99245116074</v>
      </c>
      <c r="H22" s="10">
        <v>552988.90459318191</v>
      </c>
      <c r="I22" s="10">
        <v>101231.07151747457</v>
      </c>
      <c r="J22" s="10">
        <v>14518.334403439303</v>
      </c>
      <c r="K22" s="10">
        <v>32473.561495823982</v>
      </c>
      <c r="L22" s="10">
        <v>16905.421208812098</v>
      </c>
      <c r="M22" s="10">
        <v>64279.485011642559</v>
      </c>
      <c r="N22" s="10">
        <v>119291.10012130119</v>
      </c>
      <c r="O22" s="10">
        <v>195587.17973251845</v>
      </c>
      <c r="P22" s="10">
        <v>2018486.6086415807</v>
      </c>
      <c r="Q22" s="10">
        <v>341849.17558986822</v>
      </c>
      <c r="R22" s="10">
        <v>425031.84225136973</v>
      </c>
      <c r="S22" s="10">
        <v>4954625.0680967765</v>
      </c>
      <c r="T22" s="10">
        <v>8373672.5383756505</v>
      </c>
      <c r="U22" s="10">
        <v>203335981.45927319</v>
      </c>
      <c r="V22" s="10">
        <v>139015.05393154704</v>
      </c>
      <c r="W22" s="10">
        <v>308100.97579978366</v>
      </c>
      <c r="X22" s="10">
        <v>104778.86150564789</v>
      </c>
      <c r="Y22" s="10">
        <v>22332.032534290836</v>
      </c>
      <c r="Z22" s="10">
        <v>41109.622135144033</v>
      </c>
      <c r="AA22" s="10">
        <v>970013.23523997189</v>
      </c>
      <c r="AB22" s="10">
        <v>29412.579413291267</v>
      </c>
      <c r="AC22" s="10">
        <v>5318.5999134419799</v>
      </c>
      <c r="AD22" s="10">
        <v>3331.6347328251618</v>
      </c>
      <c r="AE22" s="10">
        <v>1234589.5778857572</v>
      </c>
      <c r="AF22" s="10">
        <v>1745683.9206277553</v>
      </c>
      <c r="AG22" s="10">
        <v>43130147.280603535</v>
      </c>
      <c r="AH22" s="10">
        <v>287210.34229874739</v>
      </c>
      <c r="AI22" s="10">
        <v>1357304.909976121</v>
      </c>
      <c r="AJ22" s="10">
        <v>621294.20004783745</v>
      </c>
      <c r="AK22" s="10">
        <v>58346.408845916681</v>
      </c>
      <c r="AL22" s="10">
        <v>15067280.263933403</v>
      </c>
      <c r="AM22" s="10">
        <v>2449076.8080656449</v>
      </c>
      <c r="AN22" s="10">
        <v>1650992.4453108504</v>
      </c>
      <c r="AO22" s="10">
        <v>7292766.0956875784</v>
      </c>
      <c r="AP22" s="10">
        <v>2121.1976571812111</v>
      </c>
      <c r="AQ22" s="10">
        <v>254553.21203009458</v>
      </c>
      <c r="AR22" s="10">
        <v>163433.8380465318</v>
      </c>
      <c r="AS22" s="10">
        <v>5153345.2460784763</v>
      </c>
      <c r="AT22" s="11">
        <v>304498965.21983486</v>
      </c>
      <c r="AU22" s="10">
        <v>8773873.4694947675</v>
      </c>
      <c r="AV22" s="10">
        <v>61057876.566318199</v>
      </c>
      <c r="AW22" s="10">
        <v>0</v>
      </c>
      <c r="AX22" s="11">
        <v>69831750.035812959</v>
      </c>
      <c r="AY22" s="10">
        <v>269958672.7581476</v>
      </c>
      <c r="AZ22" s="10">
        <v>1663946.4383086266</v>
      </c>
      <c r="BA22" s="11">
        <v>271622619.19645625</v>
      </c>
      <c r="BB22" s="10">
        <v>58430796.437531762</v>
      </c>
      <c r="BC22" s="11">
        <v>399885165.66980094</v>
      </c>
      <c r="BD22" s="10">
        <v>60203495.624731258</v>
      </c>
      <c r="BE22" s="11">
        <v>646565009.92085087</v>
      </c>
      <c r="BF22" s="12">
        <v>2384374.6559464335</v>
      </c>
      <c r="BH22" s="13"/>
    </row>
    <row r="23" spans="1:60" x14ac:dyDescent="0.2">
      <c r="A23" s="94"/>
      <c r="B23" s="8" t="s">
        <v>134</v>
      </c>
      <c r="C23" s="9" t="s">
        <v>135</v>
      </c>
      <c r="D23" s="10">
        <v>125342.37181158726</v>
      </c>
      <c r="E23" s="10">
        <v>1181568.0596158833</v>
      </c>
      <c r="F23" s="10">
        <v>424830.73495799373</v>
      </c>
      <c r="G23" s="10">
        <v>800009.78929380514</v>
      </c>
      <c r="H23" s="10">
        <v>645193.58933307335</v>
      </c>
      <c r="I23" s="10">
        <v>401523.15357268514</v>
      </c>
      <c r="J23" s="10">
        <v>189116.76476640301</v>
      </c>
      <c r="K23" s="10">
        <v>202065.64207662339</v>
      </c>
      <c r="L23" s="10">
        <v>210623.75109281909</v>
      </c>
      <c r="M23" s="10">
        <v>636951.35223228578</v>
      </c>
      <c r="N23" s="10">
        <v>516553.06670613034</v>
      </c>
      <c r="O23" s="10">
        <v>1921214.8847529232</v>
      </c>
      <c r="P23" s="10">
        <v>1040333.753986751</v>
      </c>
      <c r="Q23" s="10">
        <v>1243912.8778860008</v>
      </c>
      <c r="R23" s="10">
        <v>1343095.5719439995</v>
      </c>
      <c r="S23" s="10">
        <v>25516936.887929231</v>
      </c>
      <c r="T23" s="10">
        <v>13115120.39422093</v>
      </c>
      <c r="U23" s="10">
        <v>20269310.446386982</v>
      </c>
      <c r="V23" s="10">
        <v>79448034.490549162</v>
      </c>
      <c r="W23" s="10">
        <v>29756699.15371469</v>
      </c>
      <c r="X23" s="10">
        <v>3077871.2942206194</v>
      </c>
      <c r="Y23" s="10">
        <v>404733.80072259466</v>
      </c>
      <c r="Z23" s="10">
        <v>952698.01474634872</v>
      </c>
      <c r="AA23" s="10">
        <v>854201.66830656771</v>
      </c>
      <c r="AB23" s="10">
        <v>22246136.023473434</v>
      </c>
      <c r="AC23" s="10">
        <v>21975.131412838469</v>
      </c>
      <c r="AD23" s="10">
        <v>17864.095251493476</v>
      </c>
      <c r="AE23" s="10">
        <v>51562176.466073975</v>
      </c>
      <c r="AF23" s="10">
        <v>6820597.3748600241</v>
      </c>
      <c r="AG23" s="10">
        <v>805767.33996246883</v>
      </c>
      <c r="AH23" s="10">
        <v>81875.407523254471</v>
      </c>
      <c r="AI23" s="10">
        <v>14299990.462233419</v>
      </c>
      <c r="AJ23" s="10">
        <v>96434.913259441877</v>
      </c>
      <c r="AK23" s="10">
        <v>458339.21097131842</v>
      </c>
      <c r="AL23" s="10">
        <v>15942560.315954154</v>
      </c>
      <c r="AM23" s="10">
        <v>7870554.7939567287</v>
      </c>
      <c r="AN23" s="10">
        <v>1110627.6140080825</v>
      </c>
      <c r="AO23" s="10">
        <v>2830923.77673312</v>
      </c>
      <c r="AP23" s="10">
        <v>8630.2557186649356</v>
      </c>
      <c r="AQ23" s="10">
        <v>555554.31439579558</v>
      </c>
      <c r="AR23" s="10">
        <v>232604.98909205862</v>
      </c>
      <c r="AS23" s="10">
        <v>922798.01652805042</v>
      </c>
      <c r="AT23" s="11">
        <v>310163352.0162344</v>
      </c>
      <c r="AU23" s="10">
        <v>8478834.8307061363</v>
      </c>
      <c r="AV23" s="10">
        <v>26264134.908807382</v>
      </c>
      <c r="AW23" s="10">
        <v>0</v>
      </c>
      <c r="AX23" s="11">
        <v>34742969.739513516</v>
      </c>
      <c r="AY23" s="10">
        <v>83336414.86431998</v>
      </c>
      <c r="AZ23" s="10">
        <v>4013879.3024362344</v>
      </c>
      <c r="BA23" s="11">
        <v>87350294.166756213</v>
      </c>
      <c r="BB23" s="10">
        <v>107262424.53836353</v>
      </c>
      <c r="BC23" s="11">
        <v>229355688.44463322</v>
      </c>
      <c r="BD23" s="10">
        <v>39881487.299107164</v>
      </c>
      <c r="BE23" s="11">
        <v>500046676.11999822</v>
      </c>
      <c r="BF23" s="12">
        <v>409122.95823775046</v>
      </c>
      <c r="BH23" s="13"/>
    </row>
    <row r="24" spans="1:60" x14ac:dyDescent="0.2">
      <c r="A24" s="94"/>
      <c r="B24" s="8" t="s">
        <v>136</v>
      </c>
      <c r="C24" s="9" t="s">
        <v>137</v>
      </c>
      <c r="D24" s="10">
        <v>28501.17381447618</v>
      </c>
      <c r="E24" s="10">
        <v>824045.41939703748</v>
      </c>
      <c r="F24" s="10">
        <v>141343.7620824789</v>
      </c>
      <c r="G24" s="10">
        <v>171532.47322713159</v>
      </c>
      <c r="H24" s="10">
        <v>85350.377393116098</v>
      </c>
      <c r="I24" s="10">
        <v>94129.142414528513</v>
      </c>
      <c r="J24" s="10">
        <v>44246.375342230211</v>
      </c>
      <c r="K24" s="10">
        <v>101377.68670369014</v>
      </c>
      <c r="L24" s="10">
        <v>91111.785818752425</v>
      </c>
      <c r="M24" s="10">
        <v>1257454.4942214289</v>
      </c>
      <c r="N24" s="10">
        <v>495532.31450535415</v>
      </c>
      <c r="O24" s="10">
        <v>1202867.978903492</v>
      </c>
      <c r="P24" s="10">
        <v>245389.65092710793</v>
      </c>
      <c r="Q24" s="10">
        <v>331954.67037441628</v>
      </c>
      <c r="R24" s="10">
        <v>360027.25276330835</v>
      </c>
      <c r="S24" s="10">
        <v>22187800.665860623</v>
      </c>
      <c r="T24" s="10">
        <v>11487695.81233458</v>
      </c>
      <c r="U24" s="10">
        <v>10898603.517351627</v>
      </c>
      <c r="V24" s="10">
        <v>26628358.053183563</v>
      </c>
      <c r="W24" s="10">
        <v>324798501.11931264</v>
      </c>
      <c r="X24" s="10">
        <v>10371253.347064754</v>
      </c>
      <c r="Y24" s="10">
        <v>385533.51818166114</v>
      </c>
      <c r="Z24" s="10">
        <v>9290.5433037514485</v>
      </c>
      <c r="AA24" s="10">
        <v>288874.81302487798</v>
      </c>
      <c r="AB24" s="10">
        <v>232286.45166541525</v>
      </c>
      <c r="AC24" s="10">
        <v>23654.65502073208</v>
      </c>
      <c r="AD24" s="10">
        <v>10574.363300778086</v>
      </c>
      <c r="AE24" s="10">
        <v>3229504.602204069</v>
      </c>
      <c r="AF24" s="10">
        <v>3489651.0254118377</v>
      </c>
      <c r="AG24" s="10">
        <v>762348.38554162148</v>
      </c>
      <c r="AH24" s="10">
        <v>95690.558249093301</v>
      </c>
      <c r="AI24" s="10">
        <v>23468128.868601356</v>
      </c>
      <c r="AJ24" s="10">
        <v>781877.43266357039</v>
      </c>
      <c r="AK24" s="10">
        <v>348519.24332990521</v>
      </c>
      <c r="AL24" s="10">
        <v>14973479.475741923</v>
      </c>
      <c r="AM24" s="10">
        <v>16735977.198648173</v>
      </c>
      <c r="AN24" s="10">
        <v>201237.59959389165</v>
      </c>
      <c r="AO24" s="10">
        <v>6582472.7159347478</v>
      </c>
      <c r="AP24" s="10">
        <v>448655.28626935359</v>
      </c>
      <c r="AQ24" s="10">
        <v>219523.83077373088</v>
      </c>
      <c r="AR24" s="10">
        <v>130200.82135223603</v>
      </c>
      <c r="AS24" s="10">
        <v>1134372.0352863017</v>
      </c>
      <c r="AT24" s="11">
        <v>485398930.49709517</v>
      </c>
      <c r="AU24" s="10">
        <v>7981822.8820318487</v>
      </c>
      <c r="AV24" s="10">
        <v>28965853.16616679</v>
      </c>
      <c r="AW24" s="10">
        <v>0</v>
      </c>
      <c r="AX24" s="11">
        <v>36947676.04819864</v>
      </c>
      <c r="AY24" s="10">
        <v>56861394.358801521</v>
      </c>
      <c r="AZ24" s="10">
        <v>7526252.2456927262</v>
      </c>
      <c r="BA24" s="11">
        <v>64387646.604494236</v>
      </c>
      <c r="BB24" s="10">
        <v>300892429.52861512</v>
      </c>
      <c r="BC24" s="11">
        <v>402227752.18130797</v>
      </c>
      <c r="BD24" s="10">
        <v>240100109.65727329</v>
      </c>
      <c r="BE24" s="11">
        <v>648011833.33361304</v>
      </c>
      <c r="BF24" s="12">
        <v>485260.31248314399</v>
      </c>
      <c r="BH24" s="13"/>
    </row>
    <row r="25" spans="1:60" x14ac:dyDescent="0.2">
      <c r="A25" s="94"/>
      <c r="B25" s="8" t="s">
        <v>138</v>
      </c>
      <c r="C25" s="9" t="s">
        <v>139</v>
      </c>
      <c r="D25" s="10">
        <v>101222.88889183963</v>
      </c>
      <c r="E25" s="10">
        <v>58522.896690882451</v>
      </c>
      <c r="F25" s="10">
        <v>1438673.6421354311</v>
      </c>
      <c r="G25" s="10">
        <v>71195.764202779421</v>
      </c>
      <c r="H25" s="10">
        <v>184417.83663476104</v>
      </c>
      <c r="I25" s="10">
        <v>102322.28890850626</v>
      </c>
      <c r="J25" s="10">
        <v>16973.25271078277</v>
      </c>
      <c r="K25" s="10">
        <v>3564.1963700524561</v>
      </c>
      <c r="L25" s="10">
        <v>51548.949992160829</v>
      </c>
      <c r="M25" s="10">
        <v>65096.825662956428</v>
      </c>
      <c r="N25" s="10">
        <v>654263.39623781538</v>
      </c>
      <c r="O25" s="10">
        <v>503093.56929482252</v>
      </c>
      <c r="P25" s="10">
        <v>338743.90855899686</v>
      </c>
      <c r="Q25" s="10">
        <v>475729.22186747461</v>
      </c>
      <c r="R25" s="10">
        <v>480055.39161442983</v>
      </c>
      <c r="S25" s="10">
        <v>2580739.42297717</v>
      </c>
      <c r="T25" s="10">
        <v>2014929.9604820905</v>
      </c>
      <c r="U25" s="10">
        <v>5530542.7333012782</v>
      </c>
      <c r="V25" s="10">
        <v>2733778.4034480229</v>
      </c>
      <c r="W25" s="10">
        <v>2266065.8034384483</v>
      </c>
      <c r="X25" s="10">
        <v>7597872.3279500082</v>
      </c>
      <c r="Y25" s="10">
        <v>84912.623199367838</v>
      </c>
      <c r="Z25" s="10">
        <v>271.6848028682482</v>
      </c>
      <c r="AA25" s="10">
        <v>123277.58401427367</v>
      </c>
      <c r="AB25" s="10">
        <v>11740642.007182801</v>
      </c>
      <c r="AC25" s="10">
        <v>50780.534946275562</v>
      </c>
      <c r="AD25" s="10">
        <v>73604.610348564689</v>
      </c>
      <c r="AE25" s="10">
        <v>884677.90228126792</v>
      </c>
      <c r="AF25" s="10">
        <v>17520.98553562296</v>
      </c>
      <c r="AG25" s="10">
        <v>132808.38538497474</v>
      </c>
      <c r="AH25" s="10">
        <v>3662.4521542481957</v>
      </c>
      <c r="AI25" s="10">
        <v>796775.19546211744</v>
      </c>
      <c r="AJ25" s="10">
        <v>13922.241434898135</v>
      </c>
      <c r="AK25" s="10">
        <v>21887.850645223527</v>
      </c>
      <c r="AL25" s="10">
        <v>40782.217651166909</v>
      </c>
      <c r="AM25" s="10">
        <v>7150982.3281397242</v>
      </c>
      <c r="AN25" s="10">
        <v>340051.9295227917</v>
      </c>
      <c r="AO25" s="10">
        <v>575316.98964728508</v>
      </c>
      <c r="AP25" s="10">
        <v>1971067.6903914241</v>
      </c>
      <c r="AQ25" s="10">
        <v>138740.20667174371</v>
      </c>
      <c r="AR25" s="10">
        <v>196040.97907166119</v>
      </c>
      <c r="AS25" s="10">
        <v>593537.85018366424</v>
      </c>
      <c r="AT25" s="11">
        <v>52220616.930042669</v>
      </c>
      <c r="AU25" s="10">
        <v>553477.98490495351</v>
      </c>
      <c r="AV25" s="10">
        <v>1415253.1951009321</v>
      </c>
      <c r="AW25" s="10">
        <v>0</v>
      </c>
      <c r="AX25" s="11">
        <v>1968731.1800058857</v>
      </c>
      <c r="AY25" s="10">
        <v>11491136.264902843</v>
      </c>
      <c r="AZ25" s="10">
        <v>412286.37745993002</v>
      </c>
      <c r="BA25" s="11">
        <v>11903422.642362773</v>
      </c>
      <c r="BB25" s="10">
        <v>17664776.151277088</v>
      </c>
      <c r="BC25" s="11">
        <v>31536929.973645747</v>
      </c>
      <c r="BD25" s="10">
        <v>29039767.777977291</v>
      </c>
      <c r="BE25" s="11">
        <v>54723552.775503367</v>
      </c>
      <c r="BF25" s="12">
        <v>5773.6497922390699</v>
      </c>
      <c r="BH25" s="13"/>
    </row>
    <row r="26" spans="1:60" x14ac:dyDescent="0.2">
      <c r="A26" s="94"/>
      <c r="B26" s="8" t="s">
        <v>140</v>
      </c>
      <c r="C26" s="9" t="s">
        <v>141</v>
      </c>
      <c r="D26" s="10">
        <v>111940.60443468449</v>
      </c>
      <c r="E26" s="10">
        <v>401368.06588656566</v>
      </c>
      <c r="F26" s="10">
        <v>21686.042530538947</v>
      </c>
      <c r="G26" s="10">
        <v>19248.960550933291</v>
      </c>
      <c r="H26" s="10">
        <v>62460.695498273541</v>
      </c>
      <c r="I26" s="10">
        <v>56588.013675505877</v>
      </c>
      <c r="J26" s="10">
        <v>36402.01377207035</v>
      </c>
      <c r="K26" s="10">
        <v>1108579.4469467225</v>
      </c>
      <c r="L26" s="10">
        <v>17148.723975939341</v>
      </c>
      <c r="M26" s="10">
        <v>401632.93661729438</v>
      </c>
      <c r="N26" s="10">
        <v>90766.790171659246</v>
      </c>
      <c r="O26" s="10">
        <v>123977.89871189924</v>
      </c>
      <c r="P26" s="10">
        <v>99781.263874549797</v>
      </c>
      <c r="Q26" s="10">
        <v>161688.59581997854</v>
      </c>
      <c r="R26" s="10">
        <v>152072.9568979484</v>
      </c>
      <c r="S26" s="10">
        <v>175200.49723229618</v>
      </c>
      <c r="T26" s="10">
        <v>249503.3318548192</v>
      </c>
      <c r="U26" s="10">
        <v>289597.6188181183</v>
      </c>
      <c r="V26" s="10">
        <v>173905.4867527202</v>
      </c>
      <c r="W26" s="10">
        <v>824390.16823065816</v>
      </c>
      <c r="X26" s="10">
        <v>11747.623055206172</v>
      </c>
      <c r="Y26" s="10">
        <v>685714.00578945852</v>
      </c>
      <c r="Z26" s="10">
        <v>463.59749662109107</v>
      </c>
      <c r="AA26" s="10">
        <v>2813.537330211786</v>
      </c>
      <c r="AB26" s="10">
        <v>20741.538537879813</v>
      </c>
      <c r="AC26" s="10">
        <v>792.94550780962288</v>
      </c>
      <c r="AD26" s="10">
        <v>238.31584299372207</v>
      </c>
      <c r="AE26" s="10">
        <v>872767.27347230236</v>
      </c>
      <c r="AF26" s="10">
        <v>16642.971042270095</v>
      </c>
      <c r="AG26" s="10">
        <v>142919.56909722721</v>
      </c>
      <c r="AH26" s="10">
        <v>70783.887363582588</v>
      </c>
      <c r="AI26" s="10">
        <v>20558.221748787546</v>
      </c>
      <c r="AJ26" s="10">
        <v>301062.7401359725</v>
      </c>
      <c r="AK26" s="10">
        <v>498257.09493329335</v>
      </c>
      <c r="AL26" s="10">
        <v>5264357.1725367047</v>
      </c>
      <c r="AM26" s="10">
        <v>1778498.5886364924</v>
      </c>
      <c r="AN26" s="10">
        <v>364547.36424913449</v>
      </c>
      <c r="AO26" s="10">
        <v>1244918.8933426044</v>
      </c>
      <c r="AP26" s="10">
        <v>80.875262041432521</v>
      </c>
      <c r="AQ26" s="10">
        <v>46348.765942210302</v>
      </c>
      <c r="AR26" s="10">
        <v>221288.69537855047</v>
      </c>
      <c r="AS26" s="10">
        <v>2687.9704084694699</v>
      </c>
      <c r="AT26" s="11">
        <v>16146171.759362997</v>
      </c>
      <c r="AU26" s="10">
        <v>735265.15296580282</v>
      </c>
      <c r="AV26" s="10">
        <v>1690740.0972797838</v>
      </c>
      <c r="AW26" s="10">
        <v>0</v>
      </c>
      <c r="AX26" s="11">
        <v>2426005.2502455865</v>
      </c>
      <c r="AY26" s="10">
        <v>0</v>
      </c>
      <c r="AZ26" s="10">
        <v>1505483.1739402788</v>
      </c>
      <c r="BA26" s="11">
        <v>1505483.1739402788</v>
      </c>
      <c r="BB26" s="10">
        <v>4932955.9868044658</v>
      </c>
      <c r="BC26" s="11">
        <v>8864444.4109903313</v>
      </c>
      <c r="BD26" s="10">
        <v>344852.52960625</v>
      </c>
      <c r="BE26" s="11">
        <v>25130652.328436177</v>
      </c>
      <c r="BF26" s="12">
        <v>464888.6876890976</v>
      </c>
      <c r="BH26" s="13"/>
    </row>
    <row r="27" spans="1:60" x14ac:dyDescent="0.2">
      <c r="A27" s="94"/>
      <c r="B27" s="8" t="s">
        <v>142</v>
      </c>
      <c r="C27" s="9" t="s">
        <v>143</v>
      </c>
      <c r="D27" s="10">
        <v>2338.7476985360972</v>
      </c>
      <c r="E27" s="10">
        <v>48851.217531771057</v>
      </c>
      <c r="F27" s="10">
        <v>4105.6970821911991</v>
      </c>
      <c r="G27" s="10">
        <v>5596.180316759478</v>
      </c>
      <c r="H27" s="10">
        <v>20727.042766283466</v>
      </c>
      <c r="I27" s="10">
        <v>122750.10990207741</v>
      </c>
      <c r="J27" s="10">
        <v>8093.7201930371066</v>
      </c>
      <c r="K27" s="10">
        <v>21401.648045218884</v>
      </c>
      <c r="L27" s="10">
        <v>13038.213574092093</v>
      </c>
      <c r="M27" s="10">
        <v>6925719.826452326</v>
      </c>
      <c r="N27" s="10">
        <v>11943.75094486592</v>
      </c>
      <c r="O27" s="10">
        <v>1653444.8509788355</v>
      </c>
      <c r="P27" s="10">
        <v>2150501.2804862373</v>
      </c>
      <c r="Q27" s="10">
        <v>46589893.327161767</v>
      </c>
      <c r="R27" s="10">
        <v>4025081.1969238883</v>
      </c>
      <c r="S27" s="10">
        <v>691421.68988127669</v>
      </c>
      <c r="T27" s="10">
        <v>90702.115169648896</v>
      </c>
      <c r="U27" s="10">
        <v>308537.00068805116</v>
      </c>
      <c r="V27" s="10">
        <v>13943.561809295659</v>
      </c>
      <c r="W27" s="10">
        <v>67840.321779101869</v>
      </c>
      <c r="X27" s="10">
        <v>34766.633336635874</v>
      </c>
      <c r="Y27" s="10">
        <v>2862.3416616028512</v>
      </c>
      <c r="Z27" s="10">
        <v>1922627.6842271434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1">
        <v>64736188.158610672</v>
      </c>
      <c r="AU27" s="10">
        <v>0</v>
      </c>
      <c r="AV27" s="10">
        <v>0</v>
      </c>
      <c r="AW27" s="10">
        <v>0</v>
      </c>
      <c r="AX27" s="11">
        <v>0</v>
      </c>
      <c r="AY27" s="10">
        <v>0</v>
      </c>
      <c r="AZ27" s="10">
        <v>93286.733791039165</v>
      </c>
      <c r="BA27" s="11">
        <v>93286.733791039165</v>
      </c>
      <c r="BB27" s="10">
        <v>478931.59098219278</v>
      </c>
      <c r="BC27" s="11">
        <v>572218.32477323199</v>
      </c>
      <c r="BD27" s="10">
        <v>23000940.994996876</v>
      </c>
      <c r="BE27" s="11">
        <v>42225883.456364095</v>
      </c>
      <c r="BF27" s="12">
        <v>-81582.032022930682</v>
      </c>
      <c r="BH27" s="13"/>
    </row>
    <row r="28" spans="1:60" x14ac:dyDescent="0.2">
      <c r="A28" s="94"/>
      <c r="B28" s="8" t="s">
        <v>144</v>
      </c>
      <c r="C28" s="9" t="s">
        <v>145</v>
      </c>
      <c r="D28" s="10">
        <v>202823.56476380685</v>
      </c>
      <c r="E28" s="10">
        <v>138499.810573233</v>
      </c>
      <c r="F28" s="10">
        <v>174790.477623274</v>
      </c>
      <c r="G28" s="10">
        <v>156201.84908891079</v>
      </c>
      <c r="H28" s="10">
        <v>146432.4875272908</v>
      </c>
      <c r="I28" s="10">
        <v>261330.79696694424</v>
      </c>
      <c r="J28" s="10">
        <v>199980.52671801861</v>
      </c>
      <c r="K28" s="10">
        <v>120380.88236256463</v>
      </c>
      <c r="L28" s="10">
        <v>125976.99082129408</v>
      </c>
      <c r="M28" s="10">
        <v>152612.08529019845</v>
      </c>
      <c r="N28" s="10">
        <v>194524.54912037097</v>
      </c>
      <c r="O28" s="10">
        <v>775051.3281114042</v>
      </c>
      <c r="P28" s="10">
        <v>875975.74698902527</v>
      </c>
      <c r="Q28" s="10">
        <v>878273.62823382532</v>
      </c>
      <c r="R28" s="10">
        <v>292722.05350506178</v>
      </c>
      <c r="S28" s="10">
        <v>398064.71818957583</v>
      </c>
      <c r="T28" s="10">
        <v>310233.73223434325</v>
      </c>
      <c r="U28" s="10">
        <v>405270.09972241352</v>
      </c>
      <c r="V28" s="10">
        <v>283320.31914587459</v>
      </c>
      <c r="W28" s="10">
        <v>251504.54836046844</v>
      </c>
      <c r="X28" s="10">
        <v>27921.060883258335</v>
      </c>
      <c r="Y28" s="10">
        <v>22446.225545358964</v>
      </c>
      <c r="Z28" s="10">
        <v>15274.105527640217</v>
      </c>
      <c r="AA28" s="10">
        <v>41675.711682159861</v>
      </c>
      <c r="AB28" s="10">
        <v>1295030.3965044899</v>
      </c>
      <c r="AC28" s="10">
        <v>31330.986093907748</v>
      </c>
      <c r="AD28" s="10">
        <v>29327.56580704407</v>
      </c>
      <c r="AE28" s="10">
        <v>247196.99909195158</v>
      </c>
      <c r="AF28" s="10">
        <v>29452.117925264945</v>
      </c>
      <c r="AG28" s="10">
        <v>893035.87415257387</v>
      </c>
      <c r="AH28" s="10">
        <v>12931.106380257936</v>
      </c>
      <c r="AI28" s="10">
        <v>116030.6297448402</v>
      </c>
      <c r="AJ28" s="10">
        <v>23252.563785082621</v>
      </c>
      <c r="AK28" s="10">
        <v>75647.186174016213</v>
      </c>
      <c r="AL28" s="10">
        <v>21718.719468437408</v>
      </c>
      <c r="AM28" s="10">
        <v>48502.474751451082</v>
      </c>
      <c r="AN28" s="10">
        <v>48027.619717977141</v>
      </c>
      <c r="AO28" s="10">
        <v>205354.84732784471</v>
      </c>
      <c r="AP28" s="10">
        <v>38529.824356702069</v>
      </c>
      <c r="AQ28" s="10">
        <v>35246.82164684833</v>
      </c>
      <c r="AR28" s="10">
        <v>15017.280656783489</v>
      </c>
      <c r="AS28" s="10">
        <v>21519.936188407868</v>
      </c>
      <c r="AT28" s="11">
        <v>9638440.2487601973</v>
      </c>
      <c r="AU28" s="10">
        <v>0</v>
      </c>
      <c r="AV28" s="10">
        <v>0</v>
      </c>
      <c r="AW28" s="10">
        <v>0</v>
      </c>
      <c r="AX28" s="11">
        <v>0</v>
      </c>
      <c r="AY28" s="10">
        <v>0</v>
      </c>
      <c r="AZ28" s="10">
        <v>0</v>
      </c>
      <c r="BA28" s="11">
        <v>0</v>
      </c>
      <c r="BB28" s="10">
        <v>0</v>
      </c>
      <c r="BC28" s="11">
        <v>0</v>
      </c>
      <c r="BD28" s="10">
        <v>0</v>
      </c>
      <c r="BE28" s="11">
        <v>9430062.6970661785</v>
      </c>
      <c r="BF28" s="12">
        <v>-208377.55169401877</v>
      </c>
      <c r="BH28" s="13"/>
    </row>
    <row r="29" spans="1:60" x14ac:dyDescent="0.2">
      <c r="A29" s="94"/>
      <c r="B29" s="8" t="s">
        <v>146</v>
      </c>
      <c r="C29" s="9" t="s">
        <v>147</v>
      </c>
      <c r="D29" s="10">
        <v>8886566.4108718242</v>
      </c>
      <c r="E29" s="10">
        <v>8905198.4482638501</v>
      </c>
      <c r="F29" s="10">
        <v>5547195.6222323999</v>
      </c>
      <c r="G29" s="10">
        <v>12243395.190852741</v>
      </c>
      <c r="H29" s="10">
        <v>4227027.2609093431</v>
      </c>
      <c r="I29" s="10">
        <v>7214973.8219237849</v>
      </c>
      <c r="J29" s="10">
        <v>7084650.0534988865</v>
      </c>
      <c r="K29" s="10">
        <v>2232234.6734330459</v>
      </c>
      <c r="L29" s="10">
        <v>3735162.7967760623</v>
      </c>
      <c r="M29" s="10">
        <v>5589226.596303368</v>
      </c>
      <c r="N29" s="10">
        <v>6465142.6617697002</v>
      </c>
      <c r="O29" s="10">
        <v>50737902.567911677</v>
      </c>
      <c r="P29" s="10">
        <v>26532453.857669324</v>
      </c>
      <c r="Q29" s="10">
        <v>46743651.936779514</v>
      </c>
      <c r="R29" s="10">
        <v>14603827.290570401</v>
      </c>
      <c r="S29" s="10">
        <v>7107750.896893654</v>
      </c>
      <c r="T29" s="10">
        <v>5033161.1430945732</v>
      </c>
      <c r="U29" s="10">
        <v>5782851.9010860641</v>
      </c>
      <c r="V29" s="10">
        <v>5948479.6321732067</v>
      </c>
      <c r="W29" s="10">
        <v>5634675.3289909372</v>
      </c>
      <c r="X29" s="10">
        <v>552916.50227757823</v>
      </c>
      <c r="Y29" s="10">
        <v>290908.75548767817</v>
      </c>
      <c r="Z29" s="10">
        <v>438025.85967802152</v>
      </c>
      <c r="AA29" s="10">
        <v>420261.32742738206</v>
      </c>
      <c r="AB29" s="10">
        <v>158927697.13609701</v>
      </c>
      <c r="AC29" s="10">
        <v>680702.86987696402</v>
      </c>
      <c r="AD29" s="10">
        <v>2680919.9432034367</v>
      </c>
      <c r="AE29" s="10">
        <v>17964130.86774081</v>
      </c>
      <c r="AF29" s="10">
        <v>7668030.2972416701</v>
      </c>
      <c r="AG29" s="10">
        <v>6285517.3917442886</v>
      </c>
      <c r="AH29" s="10">
        <v>1864470.734619539</v>
      </c>
      <c r="AI29" s="10">
        <v>3069148.3010578444</v>
      </c>
      <c r="AJ29" s="10">
        <v>3282657.3110890691</v>
      </c>
      <c r="AK29" s="10">
        <v>2025573.98166136</v>
      </c>
      <c r="AL29" s="10">
        <v>779322.87648850726</v>
      </c>
      <c r="AM29" s="10">
        <v>1377335.7962335793</v>
      </c>
      <c r="AN29" s="10">
        <v>1755094.7418869622</v>
      </c>
      <c r="AO29" s="10">
        <v>2193046.196091813</v>
      </c>
      <c r="AP29" s="10">
        <v>1237915.4905101601</v>
      </c>
      <c r="AQ29" s="10">
        <v>1368148.9266785271</v>
      </c>
      <c r="AR29" s="10">
        <v>479576.27945508511</v>
      </c>
      <c r="AS29" s="10">
        <v>2964172.1529187481</v>
      </c>
      <c r="AT29" s="11">
        <v>458561101.83147037</v>
      </c>
      <c r="AU29" s="10">
        <v>6454218.4234540304</v>
      </c>
      <c r="AV29" s="10">
        <v>22067950.740030501</v>
      </c>
      <c r="AW29" s="10">
        <v>0</v>
      </c>
      <c r="AX29" s="11">
        <v>28522169.163484532</v>
      </c>
      <c r="AY29" s="10">
        <v>0</v>
      </c>
      <c r="AZ29" s="10">
        <v>0</v>
      </c>
      <c r="BA29" s="11">
        <v>0</v>
      </c>
      <c r="BB29" s="10">
        <v>778107.42642499995</v>
      </c>
      <c r="BC29" s="11">
        <v>29300276.589909531</v>
      </c>
      <c r="BD29" s="10">
        <v>221872.46899374999</v>
      </c>
      <c r="BE29" s="11">
        <v>486933590.64727044</v>
      </c>
      <c r="BF29" s="12">
        <v>-705915.30511575937</v>
      </c>
      <c r="BH29" s="13"/>
    </row>
    <row r="30" spans="1:60" x14ac:dyDescent="0.2">
      <c r="A30" s="94"/>
      <c r="B30" s="8" t="s">
        <v>148</v>
      </c>
      <c r="C30" s="9" t="s">
        <v>149</v>
      </c>
      <c r="D30" s="10">
        <v>7776.3834026577451</v>
      </c>
      <c r="E30" s="10">
        <v>3752.6864091474868</v>
      </c>
      <c r="F30" s="10">
        <v>14003.641129053283</v>
      </c>
      <c r="G30" s="10">
        <v>1006.3210105595102</v>
      </c>
      <c r="H30" s="10">
        <v>1884.6228182281634</v>
      </c>
      <c r="I30" s="10">
        <v>31139.914067413258</v>
      </c>
      <c r="J30" s="10">
        <v>4369.6222289387506</v>
      </c>
      <c r="K30" s="10">
        <v>6711.1373953016018</v>
      </c>
      <c r="L30" s="10">
        <v>1136.4796580965283</v>
      </c>
      <c r="M30" s="10">
        <v>19685.205288312172</v>
      </c>
      <c r="N30" s="10">
        <v>361015.17162916798</v>
      </c>
      <c r="O30" s="10">
        <v>1273260.2313098526</v>
      </c>
      <c r="P30" s="10">
        <v>78600.935862472965</v>
      </c>
      <c r="Q30" s="10">
        <v>312217.1337710598</v>
      </c>
      <c r="R30" s="10">
        <v>214119.84438180679</v>
      </c>
      <c r="S30" s="10">
        <v>473779.6338596025</v>
      </c>
      <c r="T30" s="10">
        <v>27029.135503453836</v>
      </c>
      <c r="U30" s="10">
        <v>4619.7077873313028</v>
      </c>
      <c r="V30" s="10">
        <v>27111.264080239525</v>
      </c>
      <c r="W30" s="10">
        <v>52442.307005105853</v>
      </c>
      <c r="X30" s="10">
        <v>1345.1264799110252</v>
      </c>
      <c r="Y30" s="10">
        <v>60901.284424389756</v>
      </c>
      <c r="Z30" s="10">
        <v>4483.0626925799152</v>
      </c>
      <c r="AA30" s="10">
        <v>437.02121017227165</v>
      </c>
      <c r="AB30" s="10">
        <v>626334.96448221861</v>
      </c>
      <c r="AC30" s="10">
        <v>3243775.8333195606</v>
      </c>
      <c r="AD30" s="10">
        <v>2862.3308671833593</v>
      </c>
      <c r="AE30" s="10">
        <v>10532.718399532518</v>
      </c>
      <c r="AF30" s="10">
        <v>14108.371645373712</v>
      </c>
      <c r="AG30" s="10">
        <v>6790547.4143314958</v>
      </c>
      <c r="AH30" s="10">
        <v>708928.22868229297</v>
      </c>
      <c r="AI30" s="10">
        <v>7371.8328730308367</v>
      </c>
      <c r="AJ30" s="10">
        <v>23662.425965197795</v>
      </c>
      <c r="AK30" s="10">
        <v>772004.89749820647</v>
      </c>
      <c r="AL30" s="10">
        <v>74479.982554556758</v>
      </c>
      <c r="AM30" s="10">
        <v>44977.725575295437</v>
      </c>
      <c r="AN30" s="10">
        <v>176895.24327599301</v>
      </c>
      <c r="AO30" s="10">
        <v>662290.70344166399</v>
      </c>
      <c r="AP30" s="10">
        <v>234842.81678317071</v>
      </c>
      <c r="AQ30" s="10">
        <v>104569.02246741143</v>
      </c>
      <c r="AR30" s="10">
        <v>79739.818116032897</v>
      </c>
      <c r="AS30" s="10">
        <v>93731.109374243475</v>
      </c>
      <c r="AT30" s="11">
        <v>16654483.313057316</v>
      </c>
      <c r="AU30" s="10">
        <v>708758.86893661844</v>
      </c>
      <c r="AV30" s="10">
        <v>13043486.679490637</v>
      </c>
      <c r="AW30" s="10">
        <v>0</v>
      </c>
      <c r="AX30" s="11">
        <v>13752245.548427256</v>
      </c>
      <c r="AY30" s="10">
        <v>0</v>
      </c>
      <c r="AZ30" s="10">
        <v>627488.61562571628</v>
      </c>
      <c r="BA30" s="11">
        <v>627488.61562571628</v>
      </c>
      <c r="BB30" s="10">
        <v>0</v>
      </c>
      <c r="BC30" s="11">
        <v>14379734.164052973</v>
      </c>
      <c r="BD30" s="10">
        <v>0.14834375</v>
      </c>
      <c r="BE30" s="11">
        <v>31228469.782568976</v>
      </c>
      <c r="BF30" s="12">
        <v>194252.45380243845</v>
      </c>
      <c r="BH30" s="13"/>
    </row>
    <row r="31" spans="1:60" x14ac:dyDescent="0.2">
      <c r="A31" s="94"/>
      <c r="B31" s="8" t="s">
        <v>150</v>
      </c>
      <c r="C31" s="9" t="s">
        <v>151</v>
      </c>
      <c r="D31" s="10">
        <v>33769.299570158895</v>
      </c>
      <c r="E31" s="10">
        <v>107429.19092896474</v>
      </c>
      <c r="F31" s="10">
        <v>24599.189035078707</v>
      </c>
      <c r="G31" s="10">
        <v>162384.46392920223</v>
      </c>
      <c r="H31" s="10">
        <v>71066.154991507152</v>
      </c>
      <c r="I31" s="10">
        <v>616274.15490700048</v>
      </c>
      <c r="J31" s="10">
        <v>163480.18852512719</v>
      </c>
      <c r="K31" s="10">
        <v>81265.084636756816</v>
      </c>
      <c r="L31" s="10">
        <v>106788.6002940274</v>
      </c>
      <c r="M31" s="10">
        <v>177441.53934845343</v>
      </c>
      <c r="N31" s="10">
        <v>46047.864346266535</v>
      </c>
      <c r="O31" s="10">
        <v>761156.57755209343</v>
      </c>
      <c r="P31" s="10">
        <v>417804.72626578726</v>
      </c>
      <c r="Q31" s="10">
        <v>366959.09019489563</v>
      </c>
      <c r="R31" s="10">
        <v>160633.47244294558</v>
      </c>
      <c r="S31" s="10">
        <v>233131.4855253498</v>
      </c>
      <c r="T31" s="10">
        <v>98787.415244306292</v>
      </c>
      <c r="U31" s="10">
        <v>132571.4702449168</v>
      </c>
      <c r="V31" s="10">
        <v>178539.89170006794</v>
      </c>
      <c r="W31" s="10">
        <v>207591.76078372594</v>
      </c>
      <c r="X31" s="10">
        <v>23331.05886097021</v>
      </c>
      <c r="Y31" s="10">
        <v>110713.04485851058</v>
      </c>
      <c r="Z31" s="10">
        <v>59444.578837959605</v>
      </c>
      <c r="AA31" s="10">
        <v>8944.4473645328453</v>
      </c>
      <c r="AB31" s="10">
        <v>722306.52205013449</v>
      </c>
      <c r="AC31" s="10">
        <v>9532.2460736819557</v>
      </c>
      <c r="AD31" s="10">
        <v>744592.30717555014</v>
      </c>
      <c r="AE31" s="10">
        <v>1005964.2599792202</v>
      </c>
      <c r="AF31" s="10">
        <v>147654.23667750176</v>
      </c>
      <c r="AG31" s="10">
        <v>204295.74932364054</v>
      </c>
      <c r="AH31" s="10">
        <v>426702.18146412354</v>
      </c>
      <c r="AI31" s="10">
        <v>30271.999037346715</v>
      </c>
      <c r="AJ31" s="10">
        <v>257445.88148654893</v>
      </c>
      <c r="AK31" s="10">
        <v>221482.41518116684</v>
      </c>
      <c r="AL31" s="10">
        <v>30207.307459098422</v>
      </c>
      <c r="AM31" s="10">
        <v>150646.05060701165</v>
      </c>
      <c r="AN31" s="10">
        <v>224219.45829237773</v>
      </c>
      <c r="AO31" s="10">
        <v>440143.8935230872</v>
      </c>
      <c r="AP31" s="10">
        <v>228814.67546445309</v>
      </c>
      <c r="AQ31" s="10">
        <v>179117.13185648838</v>
      </c>
      <c r="AR31" s="10">
        <v>37807.07035099715</v>
      </c>
      <c r="AS31" s="10">
        <v>242814.87389070369</v>
      </c>
      <c r="AT31" s="11">
        <v>9654173.0102817379</v>
      </c>
      <c r="AU31" s="10">
        <v>760071.40550694254</v>
      </c>
      <c r="AV31" s="10">
        <v>6655916.1225737641</v>
      </c>
      <c r="AW31" s="10">
        <v>0</v>
      </c>
      <c r="AX31" s="11">
        <v>7415987.5280807065</v>
      </c>
      <c r="AY31" s="10">
        <v>0</v>
      </c>
      <c r="AZ31" s="10">
        <v>0</v>
      </c>
      <c r="BA31" s="11">
        <v>0</v>
      </c>
      <c r="BB31" s="10">
        <v>0</v>
      </c>
      <c r="BC31" s="11">
        <v>7415987.5280807065</v>
      </c>
      <c r="BD31" s="10">
        <v>0</v>
      </c>
      <c r="BE31" s="11">
        <v>17010861.734165065</v>
      </c>
      <c r="BF31" s="12">
        <v>-59298.804197378457</v>
      </c>
      <c r="BH31" s="13"/>
    </row>
    <row r="32" spans="1:60" x14ac:dyDescent="0.2">
      <c r="A32" s="94"/>
      <c r="B32" s="8" t="s">
        <v>152</v>
      </c>
      <c r="C32" s="9" t="s">
        <v>153</v>
      </c>
      <c r="D32" s="10">
        <v>81428.089974201386</v>
      </c>
      <c r="E32" s="10">
        <v>580945.13098319201</v>
      </c>
      <c r="F32" s="10">
        <v>196308.7216264804</v>
      </c>
      <c r="G32" s="10">
        <v>251966.65491569723</v>
      </c>
      <c r="H32" s="10">
        <v>224805.6071225304</v>
      </c>
      <c r="I32" s="10">
        <v>953145.05100249744</v>
      </c>
      <c r="J32" s="10">
        <v>276166.29941606912</v>
      </c>
      <c r="K32" s="10">
        <v>382038.0650915372</v>
      </c>
      <c r="L32" s="10">
        <v>314551.91134894313</v>
      </c>
      <c r="M32" s="10">
        <v>518547.09408256953</v>
      </c>
      <c r="N32" s="10">
        <v>525533.49258590955</v>
      </c>
      <c r="O32" s="10">
        <v>1413199.1413820044</v>
      </c>
      <c r="P32" s="10">
        <v>900479.69609169883</v>
      </c>
      <c r="Q32" s="10">
        <v>1036062.6867774202</v>
      </c>
      <c r="R32" s="10">
        <v>695986.04897325416</v>
      </c>
      <c r="S32" s="10">
        <v>742504.82178820367</v>
      </c>
      <c r="T32" s="10">
        <v>395613.36335900484</v>
      </c>
      <c r="U32" s="10">
        <v>827879.19008239626</v>
      </c>
      <c r="V32" s="10">
        <v>611078.258950155</v>
      </c>
      <c r="W32" s="10">
        <v>1199777.4347469292</v>
      </c>
      <c r="X32" s="10">
        <v>83507.618217601295</v>
      </c>
      <c r="Y32" s="10">
        <v>60986.274342411714</v>
      </c>
      <c r="Z32" s="10">
        <v>72608.312880352227</v>
      </c>
      <c r="AA32" s="10">
        <v>26346.708088426047</v>
      </c>
      <c r="AB32" s="10">
        <v>1947866.05097181</v>
      </c>
      <c r="AC32" s="10">
        <v>44917.627363378953</v>
      </c>
      <c r="AD32" s="10">
        <v>113387.92476740647</v>
      </c>
      <c r="AE32" s="10">
        <v>37351140.566247515</v>
      </c>
      <c r="AF32" s="10">
        <v>1861198.5866537879</v>
      </c>
      <c r="AG32" s="10">
        <v>4876173.7155600898</v>
      </c>
      <c r="AH32" s="10">
        <v>914447.66225093626</v>
      </c>
      <c r="AI32" s="10">
        <v>1095558.7648447787</v>
      </c>
      <c r="AJ32" s="10">
        <v>5071291.0161016434</v>
      </c>
      <c r="AK32" s="10">
        <v>10053556.591243569</v>
      </c>
      <c r="AL32" s="10">
        <v>728375.2134342558</v>
      </c>
      <c r="AM32" s="10">
        <v>1245669.9484054716</v>
      </c>
      <c r="AN32" s="10">
        <v>1305936.4868790256</v>
      </c>
      <c r="AO32" s="10">
        <v>984033.30349247938</v>
      </c>
      <c r="AP32" s="10">
        <v>1123418.4534134138</v>
      </c>
      <c r="AQ32" s="10">
        <v>623231.00402355799</v>
      </c>
      <c r="AR32" s="10">
        <v>652782.27020828065</v>
      </c>
      <c r="AS32" s="10">
        <v>4247092.5953913173</v>
      </c>
      <c r="AT32" s="11">
        <v>86611543.455082208</v>
      </c>
      <c r="AU32" s="10">
        <v>0</v>
      </c>
      <c r="AV32" s="10">
        <v>0</v>
      </c>
      <c r="AW32" s="10">
        <v>0</v>
      </c>
      <c r="AX32" s="11">
        <v>0</v>
      </c>
      <c r="AY32" s="10">
        <v>1289122577.6188259</v>
      </c>
      <c r="AZ32" s="10">
        <v>0</v>
      </c>
      <c r="BA32" s="11">
        <v>1289122577.6188259</v>
      </c>
      <c r="BB32" s="10">
        <v>7730236.3188812509</v>
      </c>
      <c r="BC32" s="11">
        <v>1296852813.9377074</v>
      </c>
      <c r="BD32" s="10">
        <v>2284306.8103625006</v>
      </c>
      <c r="BE32" s="11">
        <v>1386125871.7476614</v>
      </c>
      <c r="BF32" s="12">
        <v>4945821.1652342696</v>
      </c>
      <c r="BH32" s="13"/>
    </row>
    <row r="33" spans="1:60" x14ac:dyDescent="0.2">
      <c r="A33" s="94"/>
      <c r="B33" s="8" t="s">
        <v>154</v>
      </c>
      <c r="C33" s="9" t="s">
        <v>155</v>
      </c>
      <c r="D33" s="10">
        <v>13186514.815130783</v>
      </c>
      <c r="E33" s="10">
        <v>3117414.1758564776</v>
      </c>
      <c r="F33" s="10">
        <v>1077753.2261821546</v>
      </c>
      <c r="G33" s="10">
        <v>1916306.0277785379</v>
      </c>
      <c r="H33" s="10">
        <v>1279272.9640546732</v>
      </c>
      <c r="I33" s="10">
        <v>42347103.855237171</v>
      </c>
      <c r="J33" s="10">
        <v>13630979.573647568</v>
      </c>
      <c r="K33" s="10">
        <v>21453830.744525544</v>
      </c>
      <c r="L33" s="10">
        <v>4666538.0953673618</v>
      </c>
      <c r="M33" s="10">
        <v>9860389.0143951364</v>
      </c>
      <c r="N33" s="10">
        <v>4717289.2265008092</v>
      </c>
      <c r="O33" s="10">
        <v>34774570.431619942</v>
      </c>
      <c r="P33" s="10">
        <v>10255076.897553738</v>
      </c>
      <c r="Q33" s="10">
        <v>9337117.0153414421</v>
      </c>
      <c r="R33" s="10">
        <v>7722950.3903716607</v>
      </c>
      <c r="S33" s="10">
        <v>12684463.017644525</v>
      </c>
      <c r="T33" s="10">
        <v>9481773.245473234</v>
      </c>
      <c r="U33" s="10">
        <v>29365621.397063471</v>
      </c>
      <c r="V33" s="10">
        <v>16080845.098123884</v>
      </c>
      <c r="W33" s="10">
        <v>26753230.734562933</v>
      </c>
      <c r="X33" s="10">
        <v>1776771.3504445942</v>
      </c>
      <c r="Y33" s="10">
        <v>1120620.6300644379</v>
      </c>
      <c r="Z33" s="10">
        <v>341945.12856809486</v>
      </c>
      <c r="AA33" s="10">
        <v>300194.51104064763</v>
      </c>
      <c r="AB33" s="10">
        <v>5550674.7166446932</v>
      </c>
      <c r="AC33" s="10">
        <v>236492.57513177971</v>
      </c>
      <c r="AD33" s="10">
        <v>249858.75513767518</v>
      </c>
      <c r="AE33" s="10">
        <v>27229552.43584314</v>
      </c>
      <c r="AF33" s="10">
        <v>20307047.121681385</v>
      </c>
      <c r="AG33" s="10">
        <v>13165198.005977862</v>
      </c>
      <c r="AH33" s="10">
        <v>14130377.93007494</v>
      </c>
      <c r="AI33" s="10">
        <v>6697587.8555594943</v>
      </c>
      <c r="AJ33" s="10">
        <v>7021187.134014206</v>
      </c>
      <c r="AK33" s="10">
        <v>1733872.9322375229</v>
      </c>
      <c r="AL33" s="10">
        <v>15187833.492710359</v>
      </c>
      <c r="AM33" s="10">
        <v>7448760.8902910855</v>
      </c>
      <c r="AN33" s="10">
        <v>1451194.9872410498</v>
      </c>
      <c r="AO33" s="10">
        <v>4995741.0525313411</v>
      </c>
      <c r="AP33" s="10">
        <v>2336355.877695418</v>
      </c>
      <c r="AQ33" s="10">
        <v>7864969.9262066251</v>
      </c>
      <c r="AR33" s="10">
        <v>3462636.7805678244</v>
      </c>
      <c r="AS33" s="10">
        <v>7114116.5483852345</v>
      </c>
      <c r="AT33" s="11">
        <v>423432030.58448052</v>
      </c>
      <c r="AU33" s="10">
        <v>29294677.800262697</v>
      </c>
      <c r="AV33" s="10">
        <v>95990152.560788155</v>
      </c>
      <c r="AW33" s="10">
        <v>0</v>
      </c>
      <c r="AX33" s="11">
        <v>125284830.36105084</v>
      </c>
      <c r="AY33" s="10">
        <v>46661633.396582328</v>
      </c>
      <c r="AZ33" s="10">
        <v>8760285.2770044375</v>
      </c>
      <c r="BA33" s="11">
        <v>55421918.673586763</v>
      </c>
      <c r="BB33" s="10">
        <v>117731419.22936919</v>
      </c>
      <c r="BC33" s="11">
        <v>298438168.26400679</v>
      </c>
      <c r="BD33" s="10">
        <v>0</v>
      </c>
      <c r="BE33" s="11">
        <v>721553392.03252411</v>
      </c>
      <c r="BF33" s="12">
        <v>-316806.81596320868</v>
      </c>
      <c r="BH33" s="13"/>
    </row>
    <row r="34" spans="1:60" x14ac:dyDescent="0.2">
      <c r="A34" s="94"/>
      <c r="B34" s="8" t="s">
        <v>156</v>
      </c>
      <c r="C34" s="9" t="s">
        <v>157</v>
      </c>
      <c r="D34" s="10">
        <v>10845115.481837459</v>
      </c>
      <c r="E34" s="10">
        <v>5247797.4196630288</v>
      </c>
      <c r="F34" s="10">
        <v>890320.51459356386</v>
      </c>
      <c r="G34" s="10">
        <v>4490630.0131894778</v>
      </c>
      <c r="H34" s="10">
        <v>2336502.4344965839</v>
      </c>
      <c r="I34" s="10">
        <v>27956861.450019248</v>
      </c>
      <c r="J34" s="10">
        <v>6754899.470465228</v>
      </c>
      <c r="K34" s="10">
        <v>6738024.7365334239</v>
      </c>
      <c r="L34" s="10">
        <v>6040828.4522146434</v>
      </c>
      <c r="M34" s="10">
        <v>8272773.9561038185</v>
      </c>
      <c r="N34" s="10">
        <v>7114835.3426066227</v>
      </c>
      <c r="O34" s="10">
        <v>34034747.003203385</v>
      </c>
      <c r="P34" s="10">
        <v>18693853.186472606</v>
      </c>
      <c r="Q34" s="10">
        <v>23621986.015862674</v>
      </c>
      <c r="R34" s="10">
        <v>9608110.1251519695</v>
      </c>
      <c r="S34" s="10">
        <v>12316753.59465754</v>
      </c>
      <c r="T34" s="10">
        <v>8989280.7675086111</v>
      </c>
      <c r="U34" s="10">
        <v>19039056.023019392</v>
      </c>
      <c r="V34" s="10">
        <v>12787853.762890738</v>
      </c>
      <c r="W34" s="10">
        <v>10527521.324678732</v>
      </c>
      <c r="X34" s="10">
        <v>1417136.5151488713</v>
      </c>
      <c r="Y34" s="10">
        <v>750519.66218970472</v>
      </c>
      <c r="Z34" s="10">
        <v>769685.68795307202</v>
      </c>
      <c r="AA34" s="10">
        <v>256609.6785894488</v>
      </c>
      <c r="AB34" s="10">
        <v>6365984.0847734343</v>
      </c>
      <c r="AC34" s="10">
        <v>900884.16590805619</v>
      </c>
      <c r="AD34" s="10">
        <v>201460.19557692739</v>
      </c>
      <c r="AE34" s="10">
        <v>43498086.703206286</v>
      </c>
      <c r="AF34" s="10">
        <v>24717848.348868437</v>
      </c>
      <c r="AG34" s="10">
        <v>88028964.726170301</v>
      </c>
      <c r="AH34" s="10">
        <v>4489449.8883459652</v>
      </c>
      <c r="AI34" s="10">
        <v>3148717.6019000467</v>
      </c>
      <c r="AJ34" s="10">
        <v>12337776.520245574</v>
      </c>
      <c r="AK34" s="10">
        <v>2485937.6359778191</v>
      </c>
      <c r="AL34" s="10">
        <v>17636534.204384625</v>
      </c>
      <c r="AM34" s="10">
        <v>7971014.8559987685</v>
      </c>
      <c r="AN34" s="10">
        <v>2308387.0933930483</v>
      </c>
      <c r="AO34" s="10">
        <v>4068584.5989385936</v>
      </c>
      <c r="AP34" s="10">
        <v>5693246.9919639584</v>
      </c>
      <c r="AQ34" s="10">
        <v>2999369.3005034905</v>
      </c>
      <c r="AR34" s="10">
        <v>3127258.1140278885</v>
      </c>
      <c r="AS34" s="10">
        <v>19265804.459633857</v>
      </c>
      <c r="AT34" s="11">
        <v>488747012.10886693</v>
      </c>
      <c r="AU34" s="10">
        <v>12400802.067046717</v>
      </c>
      <c r="AV34" s="10">
        <v>51950797.640913419</v>
      </c>
      <c r="AW34" s="10">
        <v>19730147.955221977</v>
      </c>
      <c r="AX34" s="11">
        <v>84081747.66318211</v>
      </c>
      <c r="AY34" s="10">
        <v>19236981.829400994</v>
      </c>
      <c r="AZ34" s="10">
        <v>2999267.9748246111</v>
      </c>
      <c r="BA34" s="11">
        <v>22236249.804225598</v>
      </c>
      <c r="BB34" s="10">
        <v>56946262.227432273</v>
      </c>
      <c r="BC34" s="11">
        <v>163264259.69484001</v>
      </c>
      <c r="BD34" s="10">
        <v>32662159.277314287</v>
      </c>
      <c r="BE34" s="11">
        <v>619666563.11026168</v>
      </c>
      <c r="BF34" s="12">
        <v>317450.58386919834</v>
      </c>
      <c r="BH34" s="13"/>
    </row>
    <row r="35" spans="1:60" x14ac:dyDescent="0.2">
      <c r="A35" s="94"/>
      <c r="B35" s="8" t="s">
        <v>158</v>
      </c>
      <c r="C35" s="9" t="s">
        <v>159</v>
      </c>
      <c r="D35" s="10">
        <v>792682.89630780683</v>
      </c>
      <c r="E35" s="10">
        <v>834777.37496085814</v>
      </c>
      <c r="F35" s="10">
        <v>173680.6954152422</v>
      </c>
      <c r="G35" s="10">
        <v>812975.63734855538</v>
      </c>
      <c r="H35" s="10">
        <v>325444.34938407276</v>
      </c>
      <c r="I35" s="10">
        <v>3198179.091799302</v>
      </c>
      <c r="J35" s="10">
        <v>726498.78145246091</v>
      </c>
      <c r="K35" s="10">
        <v>789207.8604512848</v>
      </c>
      <c r="L35" s="10">
        <v>721694.75212325319</v>
      </c>
      <c r="M35" s="10">
        <v>1081384.5723393396</v>
      </c>
      <c r="N35" s="10">
        <v>339970.30738182378</v>
      </c>
      <c r="O35" s="10">
        <v>5622859.5912802666</v>
      </c>
      <c r="P35" s="10">
        <v>2459093.7175298105</v>
      </c>
      <c r="Q35" s="10">
        <v>1693096.7697823527</v>
      </c>
      <c r="R35" s="10">
        <v>1726472.6385707771</v>
      </c>
      <c r="S35" s="10">
        <v>2462375.6741621261</v>
      </c>
      <c r="T35" s="10">
        <v>2334647.2457946143</v>
      </c>
      <c r="U35" s="10">
        <v>1978569.8074930436</v>
      </c>
      <c r="V35" s="10">
        <v>2450786.5829031831</v>
      </c>
      <c r="W35" s="10">
        <v>1921841.671742965</v>
      </c>
      <c r="X35" s="10">
        <v>561812.97954014293</v>
      </c>
      <c r="Y35" s="10">
        <v>122905.15107005861</v>
      </c>
      <c r="Z35" s="10">
        <v>109430.69563894413</v>
      </c>
      <c r="AA35" s="10">
        <v>75757.09862465359</v>
      </c>
      <c r="AB35" s="10">
        <v>842962.813353871</v>
      </c>
      <c r="AC35" s="10">
        <v>99127.146896912571</v>
      </c>
      <c r="AD35" s="10">
        <v>97798.161379215278</v>
      </c>
      <c r="AE35" s="10">
        <v>6667813.8832565565</v>
      </c>
      <c r="AF35" s="10">
        <v>3895913.3690671581</v>
      </c>
      <c r="AG35" s="10">
        <v>8382137.6538706664</v>
      </c>
      <c r="AH35" s="10">
        <v>419397.55956126959</v>
      </c>
      <c r="AI35" s="10">
        <v>1647337.8591357023</v>
      </c>
      <c r="AJ35" s="10">
        <v>20587682.58755675</v>
      </c>
      <c r="AK35" s="10">
        <v>1964960.1175781842</v>
      </c>
      <c r="AL35" s="10">
        <v>13294337.84782985</v>
      </c>
      <c r="AM35" s="10">
        <v>7328043.603474196</v>
      </c>
      <c r="AN35" s="10">
        <v>827252.26940562914</v>
      </c>
      <c r="AO35" s="10">
        <v>2038305.7605989443</v>
      </c>
      <c r="AP35" s="10">
        <v>4109016.6107408348</v>
      </c>
      <c r="AQ35" s="10">
        <v>1102588.6629416936</v>
      </c>
      <c r="AR35" s="10">
        <v>1889969.7750686756</v>
      </c>
      <c r="AS35" s="10">
        <v>13137614.628912335</v>
      </c>
      <c r="AT35" s="11">
        <v>121648406.25372538</v>
      </c>
      <c r="AU35" s="10">
        <v>16839228.741573803</v>
      </c>
      <c r="AV35" s="10">
        <v>100301836.67</v>
      </c>
      <c r="AW35" s="10">
        <v>0</v>
      </c>
      <c r="AX35" s="11">
        <v>117141065.41157381</v>
      </c>
      <c r="AY35" s="10">
        <v>0</v>
      </c>
      <c r="AZ35" s="10">
        <v>0</v>
      </c>
      <c r="BA35" s="11">
        <v>0</v>
      </c>
      <c r="BB35" s="10">
        <v>5654921.8309785053</v>
      </c>
      <c r="BC35" s="11">
        <v>122795987.24255233</v>
      </c>
      <c r="BD35" s="10">
        <v>11526917.376016593</v>
      </c>
      <c r="BE35" s="11">
        <v>233344905.17001033</v>
      </c>
      <c r="BF35" s="12">
        <v>427429.04974922538</v>
      </c>
      <c r="BH35" s="13"/>
    </row>
    <row r="36" spans="1:60" x14ac:dyDescent="0.2">
      <c r="A36" s="94"/>
      <c r="B36" s="8" t="s">
        <v>160</v>
      </c>
      <c r="C36" s="9" t="s">
        <v>161</v>
      </c>
      <c r="D36" s="10">
        <v>879314.51884418051</v>
      </c>
      <c r="E36" s="10">
        <v>236128.73273536167</v>
      </c>
      <c r="F36" s="10">
        <v>109965.44082088173</v>
      </c>
      <c r="G36" s="10">
        <v>405906.43862346519</v>
      </c>
      <c r="H36" s="10">
        <v>165732.16492413933</v>
      </c>
      <c r="I36" s="10">
        <v>844819.85089715279</v>
      </c>
      <c r="J36" s="10">
        <v>382546.23286306579</v>
      </c>
      <c r="K36" s="10">
        <v>580754.01693421765</v>
      </c>
      <c r="L36" s="10">
        <v>329158.39488642954</v>
      </c>
      <c r="M36" s="10">
        <v>501609.2651398108</v>
      </c>
      <c r="N36" s="10">
        <v>123873.18544320737</v>
      </c>
      <c r="O36" s="10">
        <v>1523222.2709256334</v>
      </c>
      <c r="P36" s="10">
        <v>979123.84193058417</v>
      </c>
      <c r="Q36" s="10">
        <v>746557.65275039652</v>
      </c>
      <c r="R36" s="10">
        <v>706518.76776698092</v>
      </c>
      <c r="S36" s="10">
        <v>1162397.6140308953</v>
      </c>
      <c r="T36" s="10">
        <v>765883.73615574278</v>
      </c>
      <c r="U36" s="10">
        <v>521176.10094058019</v>
      </c>
      <c r="V36" s="10">
        <v>808439.80877560517</v>
      </c>
      <c r="W36" s="10">
        <v>3661567.0773297101</v>
      </c>
      <c r="X36" s="10">
        <v>180608.38644934539</v>
      </c>
      <c r="Y36" s="10">
        <v>39115.241425731219</v>
      </c>
      <c r="Z36" s="10">
        <v>47011.721362948039</v>
      </c>
      <c r="AA36" s="10">
        <v>27175.771971188828</v>
      </c>
      <c r="AB36" s="10">
        <v>1490953.5814653561</v>
      </c>
      <c r="AC36" s="10">
        <v>44363.04610984186</v>
      </c>
      <c r="AD36" s="10">
        <v>147169.72244044978</v>
      </c>
      <c r="AE36" s="10">
        <v>15555564.097424472</v>
      </c>
      <c r="AF36" s="10">
        <v>2238752.939687815</v>
      </c>
      <c r="AG36" s="10">
        <v>5762115.9728714731</v>
      </c>
      <c r="AH36" s="10">
        <v>971345.14054358797</v>
      </c>
      <c r="AI36" s="10">
        <v>31029586.901712529</v>
      </c>
      <c r="AJ36" s="10">
        <v>15758325.624721482</v>
      </c>
      <c r="AK36" s="10">
        <v>1755171.1817709415</v>
      </c>
      <c r="AL36" s="10">
        <v>1769922.7070736222</v>
      </c>
      <c r="AM36" s="10">
        <v>1148201.0238967065</v>
      </c>
      <c r="AN36" s="10">
        <v>608465.42205446959</v>
      </c>
      <c r="AO36" s="10">
        <v>705466.47375572694</v>
      </c>
      <c r="AP36" s="10">
        <v>3099228.8377993242</v>
      </c>
      <c r="AQ36" s="10">
        <v>2720700.8496888629</v>
      </c>
      <c r="AR36" s="10">
        <v>848909.90000622289</v>
      </c>
      <c r="AS36" s="10">
        <v>9285813.8420812041</v>
      </c>
      <c r="AT36" s="11">
        <v>110668663.49903132</v>
      </c>
      <c r="AU36" s="10">
        <v>11478758.338432962</v>
      </c>
      <c r="AV36" s="10">
        <v>47495803.747068748</v>
      </c>
      <c r="AW36" s="10">
        <v>0</v>
      </c>
      <c r="AX36" s="11">
        <v>58974562.085501708</v>
      </c>
      <c r="AY36" s="10">
        <v>78572400</v>
      </c>
      <c r="AZ36" s="10">
        <v>0</v>
      </c>
      <c r="BA36" s="11">
        <v>78572400</v>
      </c>
      <c r="BB36" s="10">
        <v>9977396.5548435189</v>
      </c>
      <c r="BC36" s="11">
        <v>147524358.64034522</v>
      </c>
      <c r="BD36" s="10">
        <v>7389509.3253127718</v>
      </c>
      <c r="BE36" s="11">
        <v>250850952.16291547</v>
      </c>
      <c r="BF36" s="12">
        <v>47439.348851710558</v>
      </c>
      <c r="BH36" s="13"/>
    </row>
    <row r="37" spans="1:60" x14ac:dyDescent="0.2">
      <c r="A37" s="94"/>
      <c r="B37" s="8" t="s">
        <v>162</v>
      </c>
      <c r="C37" s="9" t="s">
        <v>163</v>
      </c>
      <c r="D37" s="10">
        <v>11048752.167109462</v>
      </c>
      <c r="E37" s="10">
        <v>10603857.558156952</v>
      </c>
      <c r="F37" s="10">
        <v>1951431.0560770843</v>
      </c>
      <c r="G37" s="10">
        <v>3854580.2668374507</v>
      </c>
      <c r="H37" s="10">
        <v>2027916.3225979896</v>
      </c>
      <c r="I37" s="10">
        <v>9663331.7275346275</v>
      </c>
      <c r="J37" s="10">
        <v>3976365.3946321206</v>
      </c>
      <c r="K37" s="10">
        <v>3043638.8522234308</v>
      </c>
      <c r="L37" s="10">
        <v>3097463.2339569344</v>
      </c>
      <c r="M37" s="10">
        <v>5577539.6867923234</v>
      </c>
      <c r="N37" s="10">
        <v>4779680.3339904454</v>
      </c>
      <c r="O37" s="10">
        <v>23104551.169829853</v>
      </c>
      <c r="P37" s="10">
        <v>11468895.093566906</v>
      </c>
      <c r="Q37" s="10">
        <v>32380356.325142883</v>
      </c>
      <c r="R37" s="10">
        <v>6545967.7305845385</v>
      </c>
      <c r="S37" s="10">
        <v>7866615.3938904814</v>
      </c>
      <c r="T37" s="10">
        <v>6806591.7250925638</v>
      </c>
      <c r="U37" s="10">
        <v>9429737.9584281892</v>
      </c>
      <c r="V37" s="10">
        <v>8698548.5902017541</v>
      </c>
      <c r="W37" s="10">
        <v>16791319.600273628</v>
      </c>
      <c r="X37" s="10">
        <v>1370714.8217668275</v>
      </c>
      <c r="Y37" s="10">
        <v>654613.38143486844</v>
      </c>
      <c r="Z37" s="10">
        <v>549541.058086748</v>
      </c>
      <c r="AA37" s="10">
        <v>178745.13556902562</v>
      </c>
      <c r="AB37" s="10">
        <v>23339278.953933578</v>
      </c>
      <c r="AC37" s="10">
        <v>1406110.4136114819</v>
      </c>
      <c r="AD37" s="10">
        <v>1213867.329843703</v>
      </c>
      <c r="AE37" s="10">
        <v>38561060.349515572</v>
      </c>
      <c r="AF37" s="10">
        <v>28354633.476319287</v>
      </c>
      <c r="AG37" s="10">
        <v>51499556.676930554</v>
      </c>
      <c r="AH37" s="10">
        <v>3235776.4910540292</v>
      </c>
      <c r="AI37" s="10">
        <v>9992927.7324788645</v>
      </c>
      <c r="AJ37" s="10">
        <v>36484766.390960976</v>
      </c>
      <c r="AK37" s="10">
        <v>44100292.974903047</v>
      </c>
      <c r="AL37" s="10">
        <v>23397764.181721561</v>
      </c>
      <c r="AM37" s="10">
        <v>9485734.887885958</v>
      </c>
      <c r="AN37" s="10">
        <v>4048589.5877092481</v>
      </c>
      <c r="AO37" s="10">
        <v>3380519.480333399</v>
      </c>
      <c r="AP37" s="10">
        <v>7910108.9590014871</v>
      </c>
      <c r="AQ37" s="10">
        <v>2899082.0711707217</v>
      </c>
      <c r="AR37" s="10">
        <v>1553040.3518390083</v>
      </c>
      <c r="AS37" s="10">
        <v>9392247.9040359408</v>
      </c>
      <c r="AT37" s="11">
        <v>485726112.7970255</v>
      </c>
      <c r="AU37" s="10">
        <v>14231498.768442169</v>
      </c>
      <c r="AV37" s="10">
        <v>81652800.237987906</v>
      </c>
      <c r="AW37" s="10">
        <v>9360490.055557074</v>
      </c>
      <c r="AX37" s="11">
        <v>105244789.06198713</v>
      </c>
      <c r="AY37" s="10">
        <v>0</v>
      </c>
      <c r="AZ37" s="10">
        <v>0</v>
      </c>
      <c r="BA37" s="11">
        <v>0</v>
      </c>
      <c r="BB37" s="10">
        <v>4148021.8876089272</v>
      </c>
      <c r="BC37" s="11">
        <v>109392810.94959606</v>
      </c>
      <c r="BD37" s="10">
        <v>4433606.8817855269</v>
      </c>
      <c r="BE37" s="11">
        <v>590140254.28930676</v>
      </c>
      <c r="BF37" s="12">
        <v>-545062.57552932948</v>
      </c>
      <c r="BH37" s="13"/>
    </row>
    <row r="38" spans="1:60" x14ac:dyDescent="0.2">
      <c r="A38" s="94"/>
      <c r="B38" s="8" t="s">
        <v>164</v>
      </c>
      <c r="C38" s="9" t="s">
        <v>165</v>
      </c>
      <c r="D38" s="10">
        <v>12124.148281268117</v>
      </c>
      <c r="E38" s="10">
        <v>53664.54232499683</v>
      </c>
      <c r="F38" s="10">
        <v>22733.34907662074</v>
      </c>
      <c r="G38" s="10">
        <v>10806.766501544727</v>
      </c>
      <c r="H38" s="10">
        <v>22249.419274764481</v>
      </c>
      <c r="I38" s="10">
        <v>207206.02877167941</v>
      </c>
      <c r="J38" s="10">
        <v>97278.130060284981</v>
      </c>
      <c r="K38" s="10">
        <v>215783.71469789429</v>
      </c>
      <c r="L38" s="10">
        <v>141017.39826010648</v>
      </c>
      <c r="M38" s="10">
        <v>266457.54751198</v>
      </c>
      <c r="N38" s="10">
        <v>57632.401722558228</v>
      </c>
      <c r="O38" s="10">
        <v>428228.48349313415</v>
      </c>
      <c r="P38" s="10">
        <v>285732.22814245819</v>
      </c>
      <c r="Q38" s="10">
        <v>180609.19512326107</v>
      </c>
      <c r="R38" s="10">
        <v>247561.61836553767</v>
      </c>
      <c r="S38" s="10">
        <v>307341.86083909334</v>
      </c>
      <c r="T38" s="10">
        <v>234667.82449565243</v>
      </c>
      <c r="U38" s="10">
        <v>187021.79808878922</v>
      </c>
      <c r="V38" s="10">
        <v>314311.89420972596</v>
      </c>
      <c r="W38" s="10">
        <v>474403.53970569465</v>
      </c>
      <c r="X38" s="10">
        <v>105790.54193233626</v>
      </c>
      <c r="Y38" s="10">
        <v>20624.293841040017</v>
      </c>
      <c r="Z38" s="10">
        <v>22290.621707064169</v>
      </c>
      <c r="AA38" s="10">
        <v>4388.3269345489962</v>
      </c>
      <c r="AB38" s="10">
        <v>27382.039275543619</v>
      </c>
      <c r="AC38" s="10">
        <v>40452.331078571515</v>
      </c>
      <c r="AD38" s="10">
        <v>2254.7736242973706</v>
      </c>
      <c r="AE38" s="10">
        <v>107550.9278944151</v>
      </c>
      <c r="AF38" s="10">
        <v>33159670.331123114</v>
      </c>
      <c r="AG38" s="10">
        <v>2240987.9223474567</v>
      </c>
      <c r="AH38" s="10">
        <v>2342783.5061140689</v>
      </c>
      <c r="AI38" s="10">
        <v>5374177.1034951303</v>
      </c>
      <c r="AJ38" s="10">
        <v>37288889.342139028</v>
      </c>
      <c r="AK38" s="10">
        <v>13472788.470533011</v>
      </c>
      <c r="AL38" s="10">
        <v>3033828.131886458</v>
      </c>
      <c r="AM38" s="10">
        <v>1323372.1050849718</v>
      </c>
      <c r="AN38" s="10">
        <v>248606.53663714021</v>
      </c>
      <c r="AO38" s="10">
        <v>7809690.2403179519</v>
      </c>
      <c r="AP38" s="10">
        <v>1877823.73270651</v>
      </c>
      <c r="AQ38" s="10">
        <v>1273786.4402601586</v>
      </c>
      <c r="AR38" s="10">
        <v>950998.5206366179</v>
      </c>
      <c r="AS38" s="10">
        <v>3319562.2119009756</v>
      </c>
      <c r="AT38" s="11">
        <v>117814530.34041746</v>
      </c>
      <c r="AU38" s="10">
        <v>46580010.060303003</v>
      </c>
      <c r="AV38" s="10">
        <v>160102379.63352799</v>
      </c>
      <c r="AW38" s="10">
        <v>0</v>
      </c>
      <c r="AX38" s="11">
        <v>206682389.693831</v>
      </c>
      <c r="AY38" s="10">
        <v>94064000</v>
      </c>
      <c r="AZ38" s="10">
        <v>0</v>
      </c>
      <c r="BA38" s="11">
        <v>94064000</v>
      </c>
      <c r="BB38" s="10">
        <v>0</v>
      </c>
      <c r="BC38" s="11">
        <v>300746389.69383097</v>
      </c>
      <c r="BD38" s="10">
        <v>0</v>
      </c>
      <c r="BE38" s="11">
        <v>419085368.01998818</v>
      </c>
      <c r="BF38" s="12">
        <v>524447.98573975265</v>
      </c>
      <c r="BH38" s="13"/>
    </row>
    <row r="39" spans="1:60" x14ac:dyDescent="0.2">
      <c r="A39" s="94"/>
      <c r="B39" s="8" t="s">
        <v>166</v>
      </c>
      <c r="C39" s="9" t="s">
        <v>167</v>
      </c>
      <c r="D39" s="10">
        <v>308011.01637644356</v>
      </c>
      <c r="E39" s="10">
        <v>4741395.5767216124</v>
      </c>
      <c r="F39" s="10">
        <v>789446.86425612599</v>
      </c>
      <c r="G39" s="10">
        <v>2564565.425368567</v>
      </c>
      <c r="H39" s="10">
        <v>1119519.269668502</v>
      </c>
      <c r="I39" s="10">
        <v>11132409.137800118</v>
      </c>
      <c r="J39" s="10">
        <v>1366296.204217619</v>
      </c>
      <c r="K39" s="10">
        <v>3135881.1350160004</v>
      </c>
      <c r="L39" s="10">
        <v>1600028.2365306518</v>
      </c>
      <c r="M39" s="10">
        <v>4985371.0275409594</v>
      </c>
      <c r="N39" s="10">
        <v>2244391.8580464935</v>
      </c>
      <c r="O39" s="10">
        <v>18538141.56067688</v>
      </c>
      <c r="P39" s="10">
        <v>5163162.705275733</v>
      </c>
      <c r="Q39" s="10">
        <v>5387160.8536013914</v>
      </c>
      <c r="R39" s="10">
        <v>3589688.2085288148</v>
      </c>
      <c r="S39" s="10">
        <v>6175017.757873686</v>
      </c>
      <c r="T39" s="10">
        <v>4654435.4057285693</v>
      </c>
      <c r="U39" s="10">
        <v>8761782.7433872223</v>
      </c>
      <c r="V39" s="10">
        <v>7215518.474707392</v>
      </c>
      <c r="W39" s="10">
        <v>8153619.9788482375</v>
      </c>
      <c r="X39" s="10">
        <v>566413.24245429877</v>
      </c>
      <c r="Y39" s="10">
        <v>172475.99720396605</v>
      </c>
      <c r="Z39" s="10">
        <v>213165.99241308431</v>
      </c>
      <c r="AA39" s="10">
        <v>194771.99363902418</v>
      </c>
      <c r="AB39" s="10">
        <v>1796231.6337105001</v>
      </c>
      <c r="AC39" s="10">
        <v>150063.62219901412</v>
      </c>
      <c r="AD39" s="10">
        <v>54468.697283594767</v>
      </c>
      <c r="AE39" s="10">
        <v>9373158.5068669524</v>
      </c>
      <c r="AF39" s="10">
        <v>64298446.350809306</v>
      </c>
      <c r="AG39" s="10">
        <v>7819508.6789928423</v>
      </c>
      <c r="AH39" s="10">
        <v>2416045.6051151422</v>
      </c>
      <c r="AI39" s="10">
        <v>11432821.866243435</v>
      </c>
      <c r="AJ39" s="10">
        <v>54193017.016981296</v>
      </c>
      <c r="AK39" s="10">
        <v>16746984.997497093</v>
      </c>
      <c r="AL39" s="10">
        <v>19618145.073799506</v>
      </c>
      <c r="AM39" s="10">
        <v>5539868.2090866482</v>
      </c>
      <c r="AN39" s="10">
        <v>1082350.3029038929</v>
      </c>
      <c r="AO39" s="10">
        <v>2976599.4691576157</v>
      </c>
      <c r="AP39" s="10">
        <v>1239534.0101803511</v>
      </c>
      <c r="AQ39" s="10">
        <v>258891.54567473245</v>
      </c>
      <c r="AR39" s="10">
        <v>1335061.4851731067</v>
      </c>
      <c r="AS39" s="10">
        <v>5352099.9791564727</v>
      </c>
      <c r="AT39" s="11">
        <v>308455967.71671283</v>
      </c>
      <c r="AU39" s="10">
        <v>547046.62911315006</v>
      </c>
      <c r="AV39" s="10">
        <v>10396350.45482867</v>
      </c>
      <c r="AW39" s="10">
        <v>11370816.96870615</v>
      </c>
      <c r="AX39" s="11">
        <v>22314214.052647971</v>
      </c>
      <c r="AY39" s="10">
        <v>0</v>
      </c>
      <c r="AZ39" s="10">
        <v>0</v>
      </c>
      <c r="BA39" s="11">
        <v>0</v>
      </c>
      <c r="BB39" s="10">
        <v>41329287.485519841</v>
      </c>
      <c r="BC39" s="11">
        <v>63643501.538167812</v>
      </c>
      <c r="BD39" s="10">
        <v>27953887.481145654</v>
      </c>
      <c r="BE39" s="11">
        <v>344051922.59811604</v>
      </c>
      <c r="BF39" s="12">
        <v>-93659.175618890673</v>
      </c>
      <c r="BH39" s="13"/>
    </row>
    <row r="40" spans="1:60" x14ac:dyDescent="0.2">
      <c r="A40" s="94"/>
      <c r="B40" s="8" t="s">
        <v>168</v>
      </c>
      <c r="C40" s="9" t="s">
        <v>169</v>
      </c>
      <c r="D40" s="10">
        <v>5160072.0789315496</v>
      </c>
      <c r="E40" s="10">
        <v>1844465.5229882733</v>
      </c>
      <c r="F40" s="10">
        <v>1704946.3614706767</v>
      </c>
      <c r="G40" s="10">
        <v>1280890.3302737535</v>
      </c>
      <c r="H40" s="10">
        <v>1011881.6787746473</v>
      </c>
      <c r="I40" s="10">
        <v>2304488.8560920744</v>
      </c>
      <c r="J40" s="10">
        <v>470829.25672720902</v>
      </c>
      <c r="K40" s="10">
        <v>874181.99169867055</v>
      </c>
      <c r="L40" s="10">
        <v>774047.43816968834</v>
      </c>
      <c r="M40" s="10">
        <v>1229729.5074973558</v>
      </c>
      <c r="N40" s="10">
        <v>362055.69476634631</v>
      </c>
      <c r="O40" s="10">
        <v>11145701.344615176</v>
      </c>
      <c r="P40" s="10">
        <v>2150238.221391263</v>
      </c>
      <c r="Q40" s="10">
        <v>6239142.7262628619</v>
      </c>
      <c r="R40" s="10">
        <v>1811032.4813411837</v>
      </c>
      <c r="S40" s="10">
        <v>5103102.6316583659</v>
      </c>
      <c r="T40" s="10">
        <v>4592499.0402020272</v>
      </c>
      <c r="U40" s="10">
        <v>10585023.253597077</v>
      </c>
      <c r="V40" s="10">
        <v>4826704.9004532527</v>
      </c>
      <c r="W40" s="10">
        <v>11149489.792323543</v>
      </c>
      <c r="X40" s="10">
        <v>967904.64508828404</v>
      </c>
      <c r="Y40" s="10">
        <v>104305.16811041374</v>
      </c>
      <c r="Z40" s="10">
        <v>41609.658910097445</v>
      </c>
      <c r="AA40" s="10">
        <v>26152.177731388678</v>
      </c>
      <c r="AB40" s="10">
        <v>2065808.1424044862</v>
      </c>
      <c r="AC40" s="10">
        <v>26601.698812593488</v>
      </c>
      <c r="AD40" s="10">
        <v>35257.526185382769</v>
      </c>
      <c r="AE40" s="10">
        <v>49888005.938319266</v>
      </c>
      <c r="AF40" s="10">
        <v>2795116.1318674819</v>
      </c>
      <c r="AG40" s="10">
        <v>910566.97364254761</v>
      </c>
      <c r="AH40" s="10">
        <v>7163.1008945032836</v>
      </c>
      <c r="AI40" s="10">
        <v>3566154.6215131124</v>
      </c>
      <c r="AJ40" s="10">
        <v>1047045.1497121366</v>
      </c>
      <c r="AK40" s="10">
        <v>93328.249029016064</v>
      </c>
      <c r="AL40" s="10">
        <v>182107.78424767099</v>
      </c>
      <c r="AM40" s="10">
        <v>31727042.892771892</v>
      </c>
      <c r="AN40" s="10">
        <v>207241.62164993581</v>
      </c>
      <c r="AO40" s="10">
        <v>12667.057280295279</v>
      </c>
      <c r="AP40" s="10">
        <v>1635942.9853159159</v>
      </c>
      <c r="AQ40" s="10">
        <v>164717.3383754039</v>
      </c>
      <c r="AR40" s="10">
        <v>92609.351580145798</v>
      </c>
      <c r="AS40" s="10">
        <v>132157.00688860752</v>
      </c>
      <c r="AT40" s="11">
        <v>170350028.32956564</v>
      </c>
      <c r="AU40" s="10">
        <v>310541.88890290284</v>
      </c>
      <c r="AV40" s="10">
        <v>2036792.28721753</v>
      </c>
      <c r="AW40" s="10">
        <v>67178516.697866097</v>
      </c>
      <c r="AX40" s="11">
        <v>69525850.873986527</v>
      </c>
      <c r="AY40" s="10">
        <v>12097459.989629269</v>
      </c>
      <c r="AZ40" s="10">
        <v>0</v>
      </c>
      <c r="BA40" s="11">
        <v>12097459.989629269</v>
      </c>
      <c r="BB40" s="10">
        <v>265504.08670874999</v>
      </c>
      <c r="BC40" s="11">
        <v>81888814.95032455</v>
      </c>
      <c r="BD40" s="10">
        <v>2245559.1239025001</v>
      </c>
      <c r="BE40" s="11">
        <v>249336128.2246151</v>
      </c>
      <c r="BF40" s="12">
        <v>-657155.93137263134</v>
      </c>
      <c r="BH40" s="13"/>
    </row>
    <row r="41" spans="1:60" x14ac:dyDescent="0.2">
      <c r="A41" s="94"/>
      <c r="B41" s="8" t="s">
        <v>170</v>
      </c>
      <c r="C41" s="9" t="s">
        <v>171</v>
      </c>
      <c r="D41" s="10">
        <v>1286354.3970332975</v>
      </c>
      <c r="E41" s="10">
        <v>95820.923758054792</v>
      </c>
      <c r="F41" s="10">
        <v>77923.12415748059</v>
      </c>
      <c r="G41" s="10">
        <v>175443.73329227237</v>
      </c>
      <c r="H41" s="10">
        <v>159568.87351083482</v>
      </c>
      <c r="I41" s="10">
        <v>349060.02648080321</v>
      </c>
      <c r="J41" s="10">
        <v>593135.31942975929</v>
      </c>
      <c r="K41" s="10">
        <v>61689.7967016154</v>
      </c>
      <c r="L41" s="10">
        <v>46847.238006662708</v>
      </c>
      <c r="M41" s="10">
        <v>507727.63110606832</v>
      </c>
      <c r="N41" s="10">
        <v>188636.53264132692</v>
      </c>
      <c r="O41" s="10">
        <v>1796669.5611802684</v>
      </c>
      <c r="P41" s="10">
        <v>258133.84747398234</v>
      </c>
      <c r="Q41" s="10">
        <v>833117.97260065784</v>
      </c>
      <c r="R41" s="10">
        <v>93148.566998095543</v>
      </c>
      <c r="S41" s="10">
        <v>257780.43982503959</v>
      </c>
      <c r="T41" s="10">
        <v>86622.692488731118</v>
      </c>
      <c r="U41" s="10">
        <v>233970.67123836765</v>
      </c>
      <c r="V41" s="10">
        <v>170387.56576561666</v>
      </c>
      <c r="W41" s="10">
        <v>136432.58580131829</v>
      </c>
      <c r="X41" s="10">
        <v>15055.441963805008</v>
      </c>
      <c r="Y41" s="10">
        <v>28768.368575895365</v>
      </c>
      <c r="Z41" s="10">
        <v>10119.192001564601</v>
      </c>
      <c r="AA41" s="10">
        <v>1006.9246873328219</v>
      </c>
      <c r="AB41" s="10">
        <v>1637751.9195914217</v>
      </c>
      <c r="AC41" s="10">
        <v>30589.146638672202</v>
      </c>
      <c r="AD41" s="10">
        <v>1181397.49117429</v>
      </c>
      <c r="AE41" s="10">
        <v>183093.68157145451</v>
      </c>
      <c r="AF41" s="10">
        <v>384830.24468793487</v>
      </c>
      <c r="AG41" s="10">
        <v>289805.40185539669</v>
      </c>
      <c r="AH41" s="10">
        <v>63883.681018222356</v>
      </c>
      <c r="AI41" s="10">
        <v>130061.60341403552</v>
      </c>
      <c r="AJ41" s="10">
        <v>652672.55932348629</v>
      </c>
      <c r="AK41" s="10">
        <v>120243.5938011945</v>
      </c>
      <c r="AL41" s="10">
        <v>1262253.3370363975</v>
      </c>
      <c r="AM41" s="10">
        <v>67811.967763051682</v>
      </c>
      <c r="AN41" s="10">
        <v>1023249.4321593526</v>
      </c>
      <c r="AO41" s="10">
        <v>157779.45614388544</v>
      </c>
      <c r="AP41" s="10">
        <v>106246.91411935502</v>
      </c>
      <c r="AQ41" s="10">
        <v>95161.069809386332</v>
      </c>
      <c r="AR41" s="10">
        <v>99991.260789328589</v>
      </c>
      <c r="AS41" s="10">
        <v>639684.61973944562</v>
      </c>
      <c r="AT41" s="11">
        <v>15589928.807355162</v>
      </c>
      <c r="AU41" s="10">
        <v>709716.42229999998</v>
      </c>
      <c r="AV41" s="10">
        <v>4224850.9428801024</v>
      </c>
      <c r="AW41" s="10">
        <v>42354260.718490884</v>
      </c>
      <c r="AX41" s="11">
        <v>47288828.083670981</v>
      </c>
      <c r="AY41" s="10">
        <v>0</v>
      </c>
      <c r="AZ41" s="10">
        <v>0</v>
      </c>
      <c r="BA41" s="11">
        <v>0</v>
      </c>
      <c r="BB41" s="10">
        <v>1075367.9140000555</v>
      </c>
      <c r="BC41" s="11">
        <v>48364195.997671038</v>
      </c>
      <c r="BD41" s="10">
        <v>2192015.6394722532</v>
      </c>
      <c r="BE41" s="11">
        <v>61624086.120204464</v>
      </c>
      <c r="BF41" s="12">
        <v>-138023.04534948198</v>
      </c>
      <c r="BH41" s="13"/>
    </row>
    <row r="42" spans="1:60" x14ac:dyDescent="0.2">
      <c r="A42" s="94"/>
      <c r="B42" s="8" t="s">
        <v>172</v>
      </c>
      <c r="C42" s="9" t="s">
        <v>173</v>
      </c>
      <c r="D42" s="10">
        <v>764822.83141908899</v>
      </c>
      <c r="E42" s="10">
        <v>1363473.8458462367</v>
      </c>
      <c r="F42" s="10">
        <v>317186.31895682932</v>
      </c>
      <c r="G42" s="10">
        <v>225616.91242819134</v>
      </c>
      <c r="H42" s="10">
        <v>362887.66360341216</v>
      </c>
      <c r="I42" s="10">
        <v>1831168.1671002978</v>
      </c>
      <c r="J42" s="10">
        <v>352394.86709377385</v>
      </c>
      <c r="K42" s="10">
        <v>478592.11635326926</v>
      </c>
      <c r="L42" s="10">
        <v>386459.70852841565</v>
      </c>
      <c r="M42" s="10">
        <v>893995.05409158091</v>
      </c>
      <c r="N42" s="10">
        <v>588728.20288439153</v>
      </c>
      <c r="O42" s="10">
        <v>3032795.8327689935</v>
      </c>
      <c r="P42" s="10">
        <v>1605584.3760676724</v>
      </c>
      <c r="Q42" s="10">
        <v>2076698.8809540153</v>
      </c>
      <c r="R42" s="10">
        <v>1391245.416022076</v>
      </c>
      <c r="S42" s="10">
        <v>1805281.0211285101</v>
      </c>
      <c r="T42" s="10">
        <v>1303075.7878363673</v>
      </c>
      <c r="U42" s="10">
        <v>3500229.0554283094</v>
      </c>
      <c r="V42" s="10">
        <v>1876219.3959677808</v>
      </c>
      <c r="W42" s="10">
        <v>1656973.6889237433</v>
      </c>
      <c r="X42" s="10">
        <v>192700.44410851711</v>
      </c>
      <c r="Y42" s="10">
        <v>69305.662617856491</v>
      </c>
      <c r="Z42" s="10">
        <v>65094.354138620671</v>
      </c>
      <c r="AA42" s="10">
        <v>28490.80774065078</v>
      </c>
      <c r="AB42" s="10">
        <v>934797.60088522441</v>
      </c>
      <c r="AC42" s="10">
        <v>74624.569641816081</v>
      </c>
      <c r="AD42" s="10">
        <v>118842.92038467459</v>
      </c>
      <c r="AE42" s="10">
        <v>6166222.4307471961</v>
      </c>
      <c r="AF42" s="10">
        <v>5100857.75966263</v>
      </c>
      <c r="AG42" s="10">
        <v>11011824.309973568</v>
      </c>
      <c r="AH42" s="10">
        <v>962385.15829940117</v>
      </c>
      <c r="AI42" s="10">
        <v>789125.67098355351</v>
      </c>
      <c r="AJ42" s="10">
        <v>3491228.302872079</v>
      </c>
      <c r="AK42" s="10">
        <v>818278.36170128128</v>
      </c>
      <c r="AL42" s="10">
        <v>2521629.2254465702</v>
      </c>
      <c r="AM42" s="10">
        <v>2799577.7459129989</v>
      </c>
      <c r="AN42" s="10">
        <v>2713753.3702090494</v>
      </c>
      <c r="AO42" s="10">
        <v>3015609.3016587025</v>
      </c>
      <c r="AP42" s="10">
        <v>2500251.1535030776</v>
      </c>
      <c r="AQ42" s="10">
        <v>1569733.1508933767</v>
      </c>
      <c r="AR42" s="10">
        <v>904990.68916823191</v>
      </c>
      <c r="AS42" s="10">
        <v>6745403.5898952009</v>
      </c>
      <c r="AT42" s="11">
        <v>78408155.72384724</v>
      </c>
      <c r="AU42" s="10">
        <v>12913001.20371064</v>
      </c>
      <c r="AV42" s="10">
        <v>64589167.23892992</v>
      </c>
      <c r="AW42" s="10">
        <v>0</v>
      </c>
      <c r="AX42" s="11">
        <v>77502168.442640558</v>
      </c>
      <c r="AY42" s="10">
        <v>0</v>
      </c>
      <c r="AZ42" s="10">
        <v>0</v>
      </c>
      <c r="BA42" s="11">
        <v>0</v>
      </c>
      <c r="BB42" s="10">
        <v>1171171.8778811875</v>
      </c>
      <c r="BC42" s="11">
        <v>78673340.320521757</v>
      </c>
      <c r="BD42" s="10">
        <v>1364308.2777913359</v>
      </c>
      <c r="BE42" s="11">
        <v>157224488.41070569</v>
      </c>
      <c r="BF42" s="12">
        <v>1507300.6441280134</v>
      </c>
      <c r="BH42" s="13"/>
    </row>
    <row r="43" spans="1:60" x14ac:dyDescent="0.2">
      <c r="A43" s="94"/>
      <c r="B43" s="8" t="s">
        <v>174</v>
      </c>
      <c r="C43" s="9" t="s">
        <v>175</v>
      </c>
      <c r="D43" s="10">
        <v>114015.49392132107</v>
      </c>
      <c r="E43" s="10">
        <v>162690.18666299366</v>
      </c>
      <c r="F43" s="10">
        <v>16371.959700247251</v>
      </c>
      <c r="G43" s="10">
        <v>60081.84171417178</v>
      </c>
      <c r="H43" s="10">
        <v>17546.110087524561</v>
      </c>
      <c r="I43" s="10">
        <v>144324.218282318</v>
      </c>
      <c r="J43" s="10">
        <v>33458.019013944002</v>
      </c>
      <c r="K43" s="10">
        <v>59267.922280515559</v>
      </c>
      <c r="L43" s="10">
        <v>39353.137272259672</v>
      </c>
      <c r="M43" s="10">
        <v>68678.198517024255</v>
      </c>
      <c r="N43" s="10">
        <v>33790.544679185325</v>
      </c>
      <c r="O43" s="10">
        <v>234710.67703235056</v>
      </c>
      <c r="P43" s="10">
        <v>130380.07907893376</v>
      </c>
      <c r="Q43" s="10">
        <v>85643.263211674624</v>
      </c>
      <c r="R43" s="10">
        <v>108120.64762245804</v>
      </c>
      <c r="S43" s="10">
        <v>134831.18470805488</v>
      </c>
      <c r="T43" s="10">
        <v>107825.45046768314</v>
      </c>
      <c r="U43" s="10">
        <v>141653.64379012884</v>
      </c>
      <c r="V43" s="10">
        <v>92511.951949423878</v>
      </c>
      <c r="W43" s="10">
        <v>102702.9680227456</v>
      </c>
      <c r="X43" s="10">
        <v>24357.026153072984</v>
      </c>
      <c r="Y43" s="10">
        <v>11213.38420709505</v>
      </c>
      <c r="Z43" s="10">
        <v>5467.8785237924249</v>
      </c>
      <c r="AA43" s="10">
        <v>10037.848238617127</v>
      </c>
      <c r="AB43" s="10">
        <v>50277.036726229002</v>
      </c>
      <c r="AC43" s="10">
        <v>7665.4034848494748</v>
      </c>
      <c r="AD43" s="10">
        <v>13871.631404922504</v>
      </c>
      <c r="AE43" s="10">
        <v>624369.71685335576</v>
      </c>
      <c r="AF43" s="10">
        <v>434454.29137156362</v>
      </c>
      <c r="AG43" s="10">
        <v>372345.04379367438</v>
      </c>
      <c r="AH43" s="10">
        <v>76493.468870490309</v>
      </c>
      <c r="AI43" s="10">
        <v>182961.1792155318</v>
      </c>
      <c r="AJ43" s="10">
        <v>2981600.8471789295</v>
      </c>
      <c r="AK43" s="10">
        <v>144628.67101753189</v>
      </c>
      <c r="AL43" s="10">
        <v>144428.29751892702</v>
      </c>
      <c r="AM43" s="10">
        <v>408990.77289095084</v>
      </c>
      <c r="AN43" s="10">
        <v>171840.46604936593</v>
      </c>
      <c r="AO43" s="10">
        <v>126005.93674213627</v>
      </c>
      <c r="AP43" s="10">
        <v>2990634.9641097081</v>
      </c>
      <c r="AQ43" s="10">
        <v>483339.23642672261</v>
      </c>
      <c r="AR43" s="10">
        <v>106668.55089464788</v>
      </c>
      <c r="AS43" s="10">
        <v>2667755.1667127186</v>
      </c>
      <c r="AT43" s="11">
        <v>13927364.316399794</v>
      </c>
      <c r="AU43" s="10">
        <v>15215399.328719992</v>
      </c>
      <c r="AV43" s="10">
        <v>51412126.053146206</v>
      </c>
      <c r="AW43" s="10">
        <v>140776580.169359</v>
      </c>
      <c r="AX43" s="11">
        <v>207404105.55122519</v>
      </c>
      <c r="AY43" s="10">
        <v>0</v>
      </c>
      <c r="AZ43" s="10">
        <v>0</v>
      </c>
      <c r="BA43" s="11">
        <v>0</v>
      </c>
      <c r="BB43" s="10">
        <v>434053.5</v>
      </c>
      <c r="BC43" s="11">
        <v>207838159.05122519</v>
      </c>
      <c r="BD43" s="10">
        <v>1315772</v>
      </c>
      <c r="BE43" s="11">
        <v>220302537.98323131</v>
      </c>
      <c r="BF43" s="12">
        <v>-147213.38439367339</v>
      </c>
      <c r="BH43" s="13"/>
    </row>
    <row r="44" spans="1:60" x14ac:dyDescent="0.2">
      <c r="A44" s="94"/>
      <c r="B44" s="8" t="s">
        <v>176</v>
      </c>
      <c r="C44" s="9" t="s">
        <v>177</v>
      </c>
      <c r="D44" s="10">
        <v>66256.325324294041</v>
      </c>
      <c r="E44" s="10">
        <v>67825.881713632756</v>
      </c>
      <c r="F44" s="10">
        <v>6809.9053120763338</v>
      </c>
      <c r="G44" s="10">
        <v>32611.463706742012</v>
      </c>
      <c r="H44" s="10">
        <v>22092.228684289094</v>
      </c>
      <c r="I44" s="10">
        <v>38360.776075573223</v>
      </c>
      <c r="J44" s="10">
        <v>19173.595849929847</v>
      </c>
      <c r="K44" s="10">
        <v>38627.920073068002</v>
      </c>
      <c r="L44" s="10">
        <v>22870.045985643868</v>
      </c>
      <c r="M44" s="10">
        <v>41062.727744784526</v>
      </c>
      <c r="N44" s="10">
        <v>219564.59152579569</v>
      </c>
      <c r="O44" s="10">
        <v>80048.054950858583</v>
      </c>
      <c r="P44" s="10">
        <v>105567.06183532742</v>
      </c>
      <c r="Q44" s="10">
        <v>164364.66955665278</v>
      </c>
      <c r="R44" s="10">
        <v>109605.14348254637</v>
      </c>
      <c r="S44" s="10">
        <v>178245.10104331683</v>
      </c>
      <c r="T44" s="10">
        <v>108335.21817442325</v>
      </c>
      <c r="U44" s="10">
        <v>152624.94083563151</v>
      </c>
      <c r="V44" s="10">
        <v>116507.64209989402</v>
      </c>
      <c r="W44" s="10">
        <v>53888.236666260156</v>
      </c>
      <c r="X44" s="10">
        <v>17644.248972762456</v>
      </c>
      <c r="Y44" s="10">
        <v>2083.588258577438</v>
      </c>
      <c r="Z44" s="10">
        <v>2541.2811075443183</v>
      </c>
      <c r="AA44" s="10">
        <v>0</v>
      </c>
      <c r="AB44" s="10">
        <v>108740.12516668793</v>
      </c>
      <c r="AC44" s="10">
        <v>9119.1593181431399</v>
      </c>
      <c r="AD44" s="10">
        <v>453.29359610877663</v>
      </c>
      <c r="AE44" s="10">
        <v>246411.96563003899</v>
      </c>
      <c r="AF44" s="10">
        <v>150410.237372987</v>
      </c>
      <c r="AG44" s="10">
        <v>146109.41266314898</v>
      </c>
      <c r="AH44" s="10">
        <v>11639.643929503885</v>
      </c>
      <c r="AI44" s="10">
        <v>853.30943617450669</v>
      </c>
      <c r="AJ44" s="10">
        <v>163304.25341682651</v>
      </c>
      <c r="AK44" s="10">
        <v>870.07041990015546</v>
      </c>
      <c r="AL44" s="10">
        <v>2245.5241910148848</v>
      </c>
      <c r="AM44" s="10">
        <v>15081.541972271163</v>
      </c>
      <c r="AN44" s="10">
        <v>11321.305901020092</v>
      </c>
      <c r="AO44" s="10">
        <v>33564.756498488059</v>
      </c>
      <c r="AP44" s="10">
        <v>72199.320180010836</v>
      </c>
      <c r="AQ44" s="10">
        <v>978772.99490980164</v>
      </c>
      <c r="AR44" s="10">
        <v>23601.01707445427</v>
      </c>
      <c r="AS44" s="10">
        <v>922460.28062995407</v>
      </c>
      <c r="AT44" s="11">
        <v>4563868.8612861596</v>
      </c>
      <c r="AU44" s="10">
        <v>23477184.145221118</v>
      </c>
      <c r="AV44" s="10">
        <v>83952406.786518008</v>
      </c>
      <c r="AW44" s="10">
        <v>96467979.499017939</v>
      </c>
      <c r="AX44" s="11">
        <v>203897570.43075708</v>
      </c>
      <c r="AY44" s="10">
        <v>0</v>
      </c>
      <c r="AZ44" s="10">
        <v>0</v>
      </c>
      <c r="BA44" s="11">
        <v>0</v>
      </c>
      <c r="BB44" s="10">
        <v>427961.95664003264</v>
      </c>
      <c r="BC44" s="11">
        <v>204325532.38739711</v>
      </c>
      <c r="BD44" s="10">
        <v>872351.9549366521</v>
      </c>
      <c r="BE44" s="11">
        <v>207698067.99642453</v>
      </c>
      <c r="BF44" s="12">
        <v>-318981.29732206743</v>
      </c>
      <c r="BH44" s="13"/>
    </row>
    <row r="45" spans="1:60" x14ac:dyDescent="0.2">
      <c r="A45" s="94"/>
      <c r="B45" s="8" t="s">
        <v>178</v>
      </c>
      <c r="C45" s="9" t="s">
        <v>179</v>
      </c>
      <c r="D45" s="10">
        <v>36387.162569950262</v>
      </c>
      <c r="E45" s="10">
        <v>242117.05858880188</v>
      </c>
      <c r="F45" s="10">
        <v>71414.794806752121</v>
      </c>
      <c r="G45" s="10">
        <v>250958.09753443475</v>
      </c>
      <c r="H45" s="10">
        <v>65577.865339378142</v>
      </c>
      <c r="I45" s="10">
        <v>631063.07126881659</v>
      </c>
      <c r="J45" s="10">
        <v>262021.9151860163</v>
      </c>
      <c r="K45" s="10">
        <v>296806.27618244733</v>
      </c>
      <c r="L45" s="10">
        <v>200131.95019533427</v>
      </c>
      <c r="M45" s="10">
        <v>298409.0596471756</v>
      </c>
      <c r="N45" s="10">
        <v>109354.63039396005</v>
      </c>
      <c r="O45" s="10">
        <v>1213350.0736796197</v>
      </c>
      <c r="P45" s="10">
        <v>692101.50999313104</v>
      </c>
      <c r="Q45" s="10">
        <v>675803.94617471425</v>
      </c>
      <c r="R45" s="10">
        <v>412744.23629292799</v>
      </c>
      <c r="S45" s="10">
        <v>758638.83829651435</v>
      </c>
      <c r="T45" s="10">
        <v>412014.04422860243</v>
      </c>
      <c r="U45" s="10">
        <v>418534.86587818712</v>
      </c>
      <c r="V45" s="10">
        <v>605322.37207260798</v>
      </c>
      <c r="W45" s="10">
        <v>590276.61132852943</v>
      </c>
      <c r="X45" s="10">
        <v>81422.76096480868</v>
      </c>
      <c r="Y45" s="10">
        <v>39262.257885479441</v>
      </c>
      <c r="Z45" s="10">
        <v>28734.137944323556</v>
      </c>
      <c r="AA45" s="10">
        <v>12465.772986904874</v>
      </c>
      <c r="AB45" s="10">
        <v>789350.52544783347</v>
      </c>
      <c r="AC45" s="10">
        <v>43333.408016872578</v>
      </c>
      <c r="AD45" s="10">
        <v>64703.342665652133</v>
      </c>
      <c r="AE45" s="10">
        <v>1596922.4821814299</v>
      </c>
      <c r="AF45" s="10">
        <v>665728.80211906636</v>
      </c>
      <c r="AG45" s="10">
        <v>1163000.32461592</v>
      </c>
      <c r="AH45" s="10">
        <v>517685.8892043425</v>
      </c>
      <c r="AI45" s="10">
        <v>877111.02179981815</v>
      </c>
      <c r="AJ45" s="10">
        <v>6494261.7981261071</v>
      </c>
      <c r="AK45" s="10">
        <v>818950.45851027104</v>
      </c>
      <c r="AL45" s="10">
        <v>585308.64071983646</v>
      </c>
      <c r="AM45" s="10">
        <v>610564.42695797246</v>
      </c>
      <c r="AN45" s="10">
        <v>217054.88839474681</v>
      </c>
      <c r="AO45" s="10">
        <v>525433.12531500508</v>
      </c>
      <c r="AP45" s="10">
        <v>879902.31010258268</v>
      </c>
      <c r="AQ45" s="10">
        <v>385358.31518675952</v>
      </c>
      <c r="AR45" s="10">
        <v>2779413.3237392535</v>
      </c>
      <c r="AS45" s="10">
        <v>3781670.2260204167</v>
      </c>
      <c r="AT45" s="11">
        <v>31200666.618563298</v>
      </c>
      <c r="AU45" s="10">
        <v>3652547.1894708592</v>
      </c>
      <c r="AV45" s="10">
        <v>24362383.611193102</v>
      </c>
      <c r="AW45" s="10">
        <v>17818652.188699991</v>
      </c>
      <c r="AX45" s="11">
        <v>45833582.989363946</v>
      </c>
      <c r="AY45" s="10">
        <v>0</v>
      </c>
      <c r="AZ45" s="10">
        <v>0</v>
      </c>
      <c r="BA45" s="11">
        <v>0</v>
      </c>
      <c r="BB45" s="10">
        <v>5494354.3426220492</v>
      </c>
      <c r="BC45" s="11">
        <v>51327937.331985995</v>
      </c>
      <c r="BD45" s="10">
        <v>12415233.005056202</v>
      </c>
      <c r="BE45" s="11">
        <v>70036568.245956242</v>
      </c>
      <c r="BF45" s="12">
        <v>-76802.699536855915</v>
      </c>
      <c r="BH45" s="13"/>
    </row>
    <row r="46" spans="1:60" x14ac:dyDescent="0.2">
      <c r="A46" s="94"/>
      <c r="B46" s="8" t="s">
        <v>180</v>
      </c>
      <c r="C46" s="9" t="s">
        <v>181</v>
      </c>
      <c r="D46" s="10">
        <v>348594.76186398929</v>
      </c>
      <c r="E46" s="10">
        <v>58835.48988190417</v>
      </c>
      <c r="F46" s="10">
        <v>52943.148825080054</v>
      </c>
      <c r="G46" s="10">
        <v>80650.666977557587</v>
      </c>
      <c r="H46" s="10">
        <v>25777.435255618573</v>
      </c>
      <c r="I46" s="10">
        <v>241812.47986590647</v>
      </c>
      <c r="J46" s="10">
        <v>63978.114425968175</v>
      </c>
      <c r="K46" s="10">
        <v>72655.9520071429</v>
      </c>
      <c r="L46" s="10">
        <v>73956.814234213714</v>
      </c>
      <c r="M46" s="10">
        <v>89827.207679171959</v>
      </c>
      <c r="N46" s="10">
        <v>32930.19958810028</v>
      </c>
      <c r="O46" s="10">
        <v>403484.60135847074</v>
      </c>
      <c r="P46" s="10">
        <v>171783.19752978289</v>
      </c>
      <c r="Q46" s="10">
        <v>355982.67433649732</v>
      </c>
      <c r="R46" s="10">
        <v>138853.27789998372</v>
      </c>
      <c r="S46" s="10">
        <v>210586.1121675414</v>
      </c>
      <c r="T46" s="10">
        <v>149406.33329620195</v>
      </c>
      <c r="U46" s="10">
        <v>780955.2927105414</v>
      </c>
      <c r="V46" s="10">
        <v>224507.81447876178</v>
      </c>
      <c r="W46" s="10">
        <v>550460.79657124239</v>
      </c>
      <c r="X46" s="10">
        <v>30376.968904013225</v>
      </c>
      <c r="Y46" s="10">
        <v>16261.343741514647</v>
      </c>
      <c r="Z46" s="10">
        <v>4195.9455114167977</v>
      </c>
      <c r="AA46" s="10">
        <v>29344.808962857573</v>
      </c>
      <c r="AB46" s="10">
        <v>98565.128373281899</v>
      </c>
      <c r="AC46" s="10">
        <v>6553.8059911777291</v>
      </c>
      <c r="AD46" s="10">
        <v>7207.7689600844888</v>
      </c>
      <c r="AE46" s="10">
        <v>453582.41131930018</v>
      </c>
      <c r="AF46" s="10">
        <v>305877.08262325043</v>
      </c>
      <c r="AG46" s="10">
        <v>305135.74729018711</v>
      </c>
      <c r="AH46" s="10">
        <v>52114.827649861822</v>
      </c>
      <c r="AI46" s="10">
        <v>444457.09713868826</v>
      </c>
      <c r="AJ46" s="10">
        <v>582655.44618535193</v>
      </c>
      <c r="AK46" s="10">
        <v>557514.89553921111</v>
      </c>
      <c r="AL46" s="10">
        <v>2539494.6154205804</v>
      </c>
      <c r="AM46" s="10">
        <v>210651.26542002917</v>
      </c>
      <c r="AN46" s="10">
        <v>85907.330506617072</v>
      </c>
      <c r="AO46" s="10">
        <v>220231.94619106827</v>
      </c>
      <c r="AP46" s="10">
        <v>283053.78315504827</v>
      </c>
      <c r="AQ46" s="10">
        <v>118287.93622577895</v>
      </c>
      <c r="AR46" s="10">
        <v>70898.425650859746</v>
      </c>
      <c r="AS46" s="10">
        <v>1830090.9824103776</v>
      </c>
      <c r="AT46" s="11">
        <v>12380441.934124233</v>
      </c>
      <c r="AU46" s="10">
        <v>369897.08556025999</v>
      </c>
      <c r="AV46" s="10">
        <v>2804592.2396817198</v>
      </c>
      <c r="AW46" s="10">
        <v>320684414.61588639</v>
      </c>
      <c r="AX46" s="11">
        <v>323858903.94112837</v>
      </c>
      <c r="AY46" s="10">
        <v>0</v>
      </c>
      <c r="AZ46" s="10">
        <v>0</v>
      </c>
      <c r="BA46" s="11">
        <v>0</v>
      </c>
      <c r="BB46" s="10">
        <v>624964.90256249998</v>
      </c>
      <c r="BC46" s="11">
        <v>324483868.84369087</v>
      </c>
      <c r="BD46" s="10">
        <v>656617.01102500001</v>
      </c>
      <c r="BE46" s="11">
        <v>336382794.10981303</v>
      </c>
      <c r="BF46" s="12">
        <v>175100.34302294161</v>
      </c>
      <c r="BH46" s="13"/>
    </row>
    <row r="47" spans="1:60" s="17" customFormat="1" ht="18.75" customHeight="1" x14ac:dyDescent="0.2">
      <c r="A47" s="95"/>
      <c r="B47" s="15" t="s">
        <v>182</v>
      </c>
      <c r="C47" s="16" t="s">
        <v>183</v>
      </c>
      <c r="D47" s="11">
        <v>370625314.01072025</v>
      </c>
      <c r="E47" s="11">
        <v>114130876.60085866</v>
      </c>
      <c r="F47" s="11">
        <v>47715343.526088096</v>
      </c>
      <c r="G47" s="11">
        <v>76176612.819543332</v>
      </c>
      <c r="H47" s="11">
        <v>35424772.38974344</v>
      </c>
      <c r="I47" s="11">
        <v>672600996.64263487</v>
      </c>
      <c r="J47" s="11">
        <v>296485366.88281941</v>
      </c>
      <c r="K47" s="11">
        <v>233542814.0476954</v>
      </c>
      <c r="L47" s="11">
        <v>144931419.03859967</v>
      </c>
      <c r="M47" s="11">
        <v>223695150.44945121</v>
      </c>
      <c r="N47" s="11">
        <v>325716678.05712074</v>
      </c>
      <c r="O47" s="11">
        <v>978233273.5330044</v>
      </c>
      <c r="P47" s="11">
        <v>348309102.20446181</v>
      </c>
      <c r="Q47" s="11">
        <v>902657417.71197796</v>
      </c>
      <c r="R47" s="11">
        <v>258377048.1075187</v>
      </c>
      <c r="S47" s="11">
        <v>332844013.33137566</v>
      </c>
      <c r="T47" s="11">
        <v>244754464.90823931</v>
      </c>
      <c r="U47" s="11">
        <v>517989191.73995936</v>
      </c>
      <c r="V47" s="11">
        <v>416822159.31635869</v>
      </c>
      <c r="W47" s="11">
        <v>537683361.57119012</v>
      </c>
      <c r="X47" s="11">
        <v>42371713.4468702</v>
      </c>
      <c r="Y47" s="11">
        <v>19920545.994723123</v>
      </c>
      <c r="Z47" s="11">
        <v>9569012.1574982591</v>
      </c>
      <c r="AA47" s="11">
        <v>7465703.5024171481</v>
      </c>
      <c r="AB47" s="11">
        <v>361390935.4931426</v>
      </c>
      <c r="AC47" s="11">
        <v>24462172.938878376</v>
      </c>
      <c r="AD47" s="11">
        <v>9196531.8415002152</v>
      </c>
      <c r="AE47" s="11">
        <v>1018078095.9620966</v>
      </c>
      <c r="AF47" s="11">
        <v>223243295.39041692</v>
      </c>
      <c r="AG47" s="11">
        <v>390319502.84865063</v>
      </c>
      <c r="AH47" s="11">
        <v>137975679.90130097</v>
      </c>
      <c r="AI47" s="11">
        <v>132855805.10891423</v>
      </c>
      <c r="AJ47" s="11">
        <v>238262754.60232979</v>
      </c>
      <c r="AK47" s="11">
        <v>106602487.64789042</v>
      </c>
      <c r="AL47" s="11">
        <v>231896999.3520489</v>
      </c>
      <c r="AM47" s="11">
        <v>157572129.03816408</v>
      </c>
      <c r="AN47" s="11">
        <v>36072713.395026691</v>
      </c>
      <c r="AO47" s="11">
        <v>75656139.415487021</v>
      </c>
      <c r="AP47" s="11">
        <v>58582018.077560268</v>
      </c>
      <c r="AQ47" s="11">
        <v>117952739.6979975</v>
      </c>
      <c r="AR47" s="11">
        <v>34740888.173653051</v>
      </c>
      <c r="AS47" s="11">
        <v>135365884.04187822</v>
      </c>
      <c r="AT47" s="11">
        <v>10648269124.917814</v>
      </c>
      <c r="AU47" s="10">
        <v>452228451.5550077</v>
      </c>
      <c r="AV47" s="10">
        <v>1533139381.0837414</v>
      </c>
      <c r="AW47" s="10">
        <v>731817933.36840189</v>
      </c>
      <c r="AX47" s="11">
        <v>2717185766.0071507</v>
      </c>
      <c r="AY47" s="10">
        <v>2377506059.9896283</v>
      </c>
      <c r="AZ47" s="10">
        <v>106392893.97023626</v>
      </c>
      <c r="BA47" s="11">
        <v>2483898953.9598651</v>
      </c>
      <c r="BB47" s="10">
        <v>1366658525.7881322</v>
      </c>
      <c r="BC47" s="11">
        <v>6567743245.7551527</v>
      </c>
      <c r="BD47" s="10">
        <v>1220269786.5340734</v>
      </c>
      <c r="BE47" s="11">
        <v>16016270834.410656</v>
      </c>
      <c r="BF47" s="12">
        <v>20528250.271773573</v>
      </c>
      <c r="BH47" s="13"/>
    </row>
    <row r="48" spans="1:60" x14ac:dyDescent="0.2">
      <c r="A48" s="76" t="s">
        <v>184</v>
      </c>
      <c r="B48" s="18" t="s">
        <v>185</v>
      </c>
      <c r="C48" s="19" t="s">
        <v>186</v>
      </c>
      <c r="D48" s="10">
        <v>529963185.76456451</v>
      </c>
      <c r="E48" s="10">
        <v>56420752.789043076</v>
      </c>
      <c r="F48" s="10">
        <v>15120003.601957381</v>
      </c>
      <c r="G48" s="10">
        <v>20698797.596903596</v>
      </c>
      <c r="H48" s="10">
        <v>12145297.259269826</v>
      </c>
      <c r="I48" s="10">
        <v>64181322.640561052</v>
      </c>
      <c r="J48" s="10">
        <v>33083686.375922393</v>
      </c>
      <c r="K48" s="10">
        <v>34788093.886050202</v>
      </c>
      <c r="L48" s="10">
        <v>18494462.687644128</v>
      </c>
      <c r="M48" s="10">
        <v>33126909.637394384</v>
      </c>
      <c r="N48" s="10">
        <v>14848035.385820396</v>
      </c>
      <c r="O48" s="10">
        <v>79805544.884934574</v>
      </c>
      <c r="P48" s="10">
        <v>46780569.536270507</v>
      </c>
      <c r="Q48" s="10">
        <v>61900757.022341706</v>
      </c>
      <c r="R48" s="10">
        <v>28181575.067571681</v>
      </c>
      <c r="S48" s="10">
        <v>41372488.63228938</v>
      </c>
      <c r="T48" s="10">
        <v>31859766.710452646</v>
      </c>
      <c r="U48" s="10">
        <v>57743716.069924608</v>
      </c>
      <c r="V48" s="10">
        <v>33670691.948352873</v>
      </c>
      <c r="W48" s="10">
        <v>58931504.359757364</v>
      </c>
      <c r="X48" s="10">
        <v>5635507.6654163692</v>
      </c>
      <c r="Y48" s="10">
        <v>2623545.8928466383</v>
      </c>
      <c r="Z48" s="10">
        <v>1537190.0206048437</v>
      </c>
      <c r="AA48" s="10">
        <v>1320201.9473837889</v>
      </c>
      <c r="AB48" s="10">
        <v>36028790.66012235</v>
      </c>
      <c r="AC48" s="10">
        <v>1928212.9996277194</v>
      </c>
      <c r="AD48" s="10">
        <v>3889431.3402621653</v>
      </c>
      <c r="AE48" s="10">
        <v>224617184.65396798</v>
      </c>
      <c r="AF48" s="10">
        <v>147983608.96863362</v>
      </c>
      <c r="AG48" s="10">
        <v>110306924.31380174</v>
      </c>
      <c r="AH48" s="10">
        <v>63809449.60858357</v>
      </c>
      <c r="AI48" s="10">
        <v>36683239.775786608</v>
      </c>
      <c r="AJ48" s="10">
        <v>110239772.09377611</v>
      </c>
      <c r="AK48" s="10">
        <v>38781541.498362824</v>
      </c>
      <c r="AL48" s="10">
        <v>55269388.866950527</v>
      </c>
      <c r="AM48" s="10">
        <v>49609638.365168296</v>
      </c>
      <c r="AN48" s="10">
        <v>15012516.173861315</v>
      </c>
      <c r="AO48" s="10">
        <v>55073873.60076116</v>
      </c>
      <c r="AP48" s="10">
        <v>138712606.21995437</v>
      </c>
      <c r="AQ48" s="10">
        <v>75015632.837082177</v>
      </c>
      <c r="AR48" s="10">
        <v>19205154.662173286</v>
      </c>
      <c r="AS48" s="10">
        <v>174940365.17378622</v>
      </c>
      <c r="AT48" s="10">
        <v>2641340939.1959405</v>
      </c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1"/>
    </row>
    <row r="49" spans="1:58" x14ac:dyDescent="0.2">
      <c r="A49" s="77"/>
      <c r="B49" s="18" t="s">
        <v>187</v>
      </c>
      <c r="C49" s="19" t="s">
        <v>188</v>
      </c>
      <c r="D49" s="10">
        <v>-28956568.768270563</v>
      </c>
      <c r="E49" s="10">
        <v>23043286.501099937</v>
      </c>
      <c r="F49" s="10">
        <v>22578743.22143954</v>
      </c>
      <c r="G49" s="10">
        <v>8834513.665401252</v>
      </c>
      <c r="H49" s="10">
        <v>7263773.4610811844</v>
      </c>
      <c r="I49" s="10">
        <v>62368022.993534587</v>
      </c>
      <c r="J49" s="10">
        <v>9698474.0206810664</v>
      </c>
      <c r="K49" s="10">
        <v>8045693.3720364533</v>
      </c>
      <c r="L49" s="10">
        <v>8160547.0031272974</v>
      </c>
      <c r="M49" s="10">
        <v>11351149.182616573</v>
      </c>
      <c r="N49" s="10">
        <v>40820503.814639375</v>
      </c>
      <c r="O49" s="10">
        <v>38694422.138639778</v>
      </c>
      <c r="P49" s="10">
        <v>25059412.14336846</v>
      </c>
      <c r="Q49" s="10">
        <v>31840069.41508048</v>
      </c>
      <c r="R49" s="10">
        <v>10592398.733186776</v>
      </c>
      <c r="S49" s="10">
        <v>15942090.653299287</v>
      </c>
      <c r="T49" s="10">
        <v>10149033.221797751</v>
      </c>
      <c r="U49" s="10">
        <v>22747556.406372674</v>
      </c>
      <c r="V49" s="10">
        <v>12207795.952867895</v>
      </c>
      <c r="W49" s="10">
        <v>11595144.621228596</v>
      </c>
      <c r="X49" s="10">
        <v>1502768.1795248948</v>
      </c>
      <c r="Y49" s="10">
        <v>662076.81630723865</v>
      </c>
      <c r="Z49" s="10">
        <v>578589.09417915938</v>
      </c>
      <c r="AA49" s="10">
        <v>310833.50333069317</v>
      </c>
      <c r="AB49" s="10">
        <v>20498972.720272996</v>
      </c>
      <c r="AC49" s="10">
        <v>700472.78009866714</v>
      </c>
      <c r="AD49" s="10">
        <v>874823.63121131877</v>
      </c>
      <c r="AE49" s="10">
        <v>51214681.168721713</v>
      </c>
      <c r="AF49" s="10">
        <v>163077077.36542991</v>
      </c>
      <c r="AG49" s="10">
        <v>7405970.9401168516</v>
      </c>
      <c r="AH49" s="10">
        <v>8587777.0764983576</v>
      </c>
      <c r="AI49" s="10">
        <v>5075642.013293311</v>
      </c>
      <c r="AJ49" s="10">
        <v>39314016.106154189</v>
      </c>
      <c r="AK49" s="10">
        <v>54865334.967944629</v>
      </c>
      <c r="AL49" s="10">
        <v>11294285.390287146</v>
      </c>
      <c r="AM49" s="10">
        <v>6125885.6068448545</v>
      </c>
      <c r="AN49" s="10">
        <v>330078.21140250115</v>
      </c>
      <c r="AO49" s="10">
        <v>6974823.6764251264</v>
      </c>
      <c r="AP49" s="10">
        <v>915011.85633201909</v>
      </c>
      <c r="AQ49" s="10">
        <v>919963.74458067259</v>
      </c>
      <c r="AR49" s="10">
        <v>2795717.0050568003</v>
      </c>
      <c r="AS49" s="10">
        <v>1388.9355021699448</v>
      </c>
      <c r="AT49" s="10">
        <v>736062252.54274333</v>
      </c>
      <c r="AU49" s="21"/>
      <c r="AV49" s="21"/>
      <c r="AW49" s="21"/>
      <c r="AX49" s="21"/>
      <c r="AY49" s="21"/>
      <c r="AZ49" s="22"/>
      <c r="BA49" s="22"/>
      <c r="BB49" s="21"/>
      <c r="BC49" s="21"/>
      <c r="BD49" s="21"/>
      <c r="BE49" s="21"/>
      <c r="BF49" s="21"/>
    </row>
    <row r="50" spans="1:58" x14ac:dyDescent="0.2">
      <c r="A50" s="77"/>
      <c r="B50" s="18" t="s">
        <v>189</v>
      </c>
      <c r="C50" s="19" t="s">
        <v>190</v>
      </c>
      <c r="D50" s="10">
        <v>22581542.184512917</v>
      </c>
      <c r="E50" s="10">
        <v>9607792.0577126946</v>
      </c>
      <c r="F50" s="10">
        <v>9342956.3032324817</v>
      </c>
      <c r="G50" s="10">
        <v>5527443.8154018614</v>
      </c>
      <c r="H50" s="10">
        <v>2962395.9653362599</v>
      </c>
      <c r="I50" s="10">
        <v>21676418.010741808</v>
      </c>
      <c r="J50" s="10">
        <v>8312279.0972597096</v>
      </c>
      <c r="K50" s="10">
        <v>5223375.1527427295</v>
      </c>
      <c r="L50" s="10">
        <v>5462175.3589629624</v>
      </c>
      <c r="M50" s="10">
        <v>10523244.120546211</v>
      </c>
      <c r="N50" s="10">
        <v>8796454.7755927667</v>
      </c>
      <c r="O50" s="10">
        <v>34999849.822147354</v>
      </c>
      <c r="P50" s="10">
        <v>19280142.748412501</v>
      </c>
      <c r="Q50" s="10">
        <v>38967892.912469476</v>
      </c>
      <c r="R50" s="10">
        <v>8396778.6931170989</v>
      </c>
      <c r="S50" s="10">
        <v>10894048.981180459</v>
      </c>
      <c r="T50" s="10">
        <v>7856449.2001491515</v>
      </c>
      <c r="U50" s="10">
        <v>14856520.206546869</v>
      </c>
      <c r="V50" s="10">
        <v>8801635.2719883714</v>
      </c>
      <c r="W50" s="10">
        <v>16375302.715636194</v>
      </c>
      <c r="X50" s="10">
        <v>1087505.8975209168</v>
      </c>
      <c r="Y50" s="10">
        <v>520160.86995224585</v>
      </c>
      <c r="Z50" s="10">
        <v>406872.93004505074</v>
      </c>
      <c r="AA50" s="10">
        <v>197259.55868475264</v>
      </c>
      <c r="AB50" s="10">
        <v>43854160.744214132</v>
      </c>
      <c r="AC50" s="10">
        <v>1576237.4236202184</v>
      </c>
      <c r="AD50" s="10">
        <v>2718854.8236239282</v>
      </c>
      <c r="AE50" s="10">
        <v>16459284.575153034</v>
      </c>
      <c r="AF50" s="10">
        <v>27962793.168045927</v>
      </c>
      <c r="AG50" s="10">
        <v>50200596.655279897</v>
      </c>
      <c r="AH50" s="10">
        <v>10644735.920624953</v>
      </c>
      <c r="AI50" s="10">
        <v>29836271.997289129</v>
      </c>
      <c r="AJ50" s="10">
        <v>9100455.9651464317</v>
      </c>
      <c r="AK50" s="10">
        <v>156358484.10033709</v>
      </c>
      <c r="AL50" s="10">
        <v>24264153.461459119</v>
      </c>
      <c r="AM50" s="10">
        <v>7529147.4088206962</v>
      </c>
      <c r="AN50" s="10">
        <v>4850740.4921437595</v>
      </c>
      <c r="AO50" s="10">
        <v>4196184.4249259317</v>
      </c>
      <c r="AP50" s="10">
        <v>17251651.731808759</v>
      </c>
      <c r="AQ50" s="10">
        <v>8816711.6654705182</v>
      </c>
      <c r="AR50" s="10">
        <v>5698892.5297508445</v>
      </c>
      <c r="AS50" s="10">
        <v>22843971.625461247</v>
      </c>
      <c r="AT50" s="10">
        <v>716819825.36306834</v>
      </c>
      <c r="AU50" s="21"/>
      <c r="AV50" s="23"/>
      <c r="AW50" s="21"/>
      <c r="AX50" s="21"/>
      <c r="AY50" s="21"/>
      <c r="AZ50" s="21"/>
      <c r="BA50" s="21"/>
      <c r="BB50" s="21"/>
      <c r="BC50" s="21"/>
      <c r="BD50" s="21"/>
      <c r="BE50" s="21"/>
      <c r="BF50" s="21"/>
    </row>
    <row r="51" spans="1:58" x14ac:dyDescent="0.2">
      <c r="A51" s="77"/>
      <c r="B51" s="18" t="s">
        <v>191</v>
      </c>
      <c r="C51" s="19" t="s">
        <v>192</v>
      </c>
      <c r="D51" s="10">
        <v>0</v>
      </c>
      <c r="E51" s="10">
        <v>21879658.251430508</v>
      </c>
      <c r="F51" s="10">
        <v>27882165.260290917</v>
      </c>
      <c r="G51" s="10">
        <v>13578186.847083632</v>
      </c>
      <c r="H51" s="10">
        <v>5647597.0681180749</v>
      </c>
      <c r="I51" s="10">
        <v>58769077.756913818</v>
      </c>
      <c r="J51" s="10">
        <v>18225005.825771332</v>
      </c>
      <c r="K51" s="10">
        <v>15415995.109495491</v>
      </c>
      <c r="L51" s="10">
        <v>10440151.002078313</v>
      </c>
      <c r="M51" s="10">
        <v>14832916.274888081</v>
      </c>
      <c r="N51" s="10">
        <v>9950050.5152821168</v>
      </c>
      <c r="O51" s="10">
        <v>78512697.496780485</v>
      </c>
      <c r="P51" s="10">
        <v>26617005.424842976</v>
      </c>
      <c r="Q51" s="10">
        <v>65766936.934923597</v>
      </c>
      <c r="R51" s="10">
        <v>16717120.220925454</v>
      </c>
      <c r="S51" s="10">
        <v>21110406.94072298</v>
      </c>
      <c r="T51" s="10">
        <v>17306652.750413384</v>
      </c>
      <c r="U51" s="10">
        <v>33228025.498047486</v>
      </c>
      <c r="V51" s="10">
        <v>28544393.630430333</v>
      </c>
      <c r="W51" s="10">
        <v>23426520.065800726</v>
      </c>
      <c r="X51" s="10">
        <v>4126057.5861709854</v>
      </c>
      <c r="Y51" s="10">
        <v>1404322.7546069319</v>
      </c>
      <c r="Z51" s="10">
        <v>30134219.254036784</v>
      </c>
      <c r="AA51" s="10">
        <v>136064.18524979646</v>
      </c>
      <c r="AB51" s="10">
        <v>25160731.029518403</v>
      </c>
      <c r="AC51" s="10">
        <v>2561373.6403439948</v>
      </c>
      <c r="AD51" s="10">
        <v>331220.09756743524</v>
      </c>
      <c r="AE51" s="10">
        <v>75756625.387722164</v>
      </c>
      <c r="AF51" s="10">
        <v>159286617.13999772</v>
      </c>
      <c r="AG51" s="10">
        <v>61433568.352412477</v>
      </c>
      <c r="AH51" s="10">
        <v>12327262.663002498</v>
      </c>
      <c r="AI51" s="10">
        <v>46399993.267632231</v>
      </c>
      <c r="AJ51" s="10">
        <v>193223255.52190024</v>
      </c>
      <c r="AK51" s="10">
        <v>62477519.805453159</v>
      </c>
      <c r="AL51" s="10">
        <v>21327095.527370408</v>
      </c>
      <c r="AM51" s="10">
        <v>28499327.805617116</v>
      </c>
      <c r="AN51" s="10">
        <v>5358037.8477701992</v>
      </c>
      <c r="AO51" s="10">
        <v>15323467.29310644</v>
      </c>
      <c r="AP51" s="10">
        <v>4841250.0975758638</v>
      </c>
      <c r="AQ51" s="10">
        <v>4993020.0512936953</v>
      </c>
      <c r="AR51" s="10">
        <v>7595915.8753222618</v>
      </c>
      <c r="AS51" s="10">
        <v>3231184.3331851927</v>
      </c>
      <c r="AT51" s="10">
        <v>1273778692.3910956</v>
      </c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</row>
    <row r="52" spans="1:58" x14ac:dyDescent="0.2">
      <c r="A52" s="78"/>
      <c r="B52" s="24" t="s">
        <v>193</v>
      </c>
      <c r="C52" s="25" t="s">
        <v>194</v>
      </c>
      <c r="D52" s="11">
        <v>523588159.18080688</v>
      </c>
      <c r="E52" s="11">
        <v>110951489.59928621</v>
      </c>
      <c r="F52" s="11">
        <v>74923868.386920318</v>
      </c>
      <c r="G52" s="11">
        <v>48638941.924790338</v>
      </c>
      <c r="H52" s="11">
        <v>28019063.753805347</v>
      </c>
      <c r="I52" s="11">
        <v>206994841.40175128</v>
      </c>
      <c r="J52" s="11">
        <v>69319445.319634497</v>
      </c>
      <c r="K52" s="11">
        <v>63473157.520324878</v>
      </c>
      <c r="L52" s="11">
        <v>42557336.051812701</v>
      </c>
      <c r="M52" s="11">
        <v>69834219.21544525</v>
      </c>
      <c r="N52" s="11">
        <v>74415044.491334662</v>
      </c>
      <c r="O52" s="11">
        <v>232012514.34250218</v>
      </c>
      <c r="P52" s="11">
        <v>117737129.85289443</v>
      </c>
      <c r="Q52" s="11">
        <v>198475656.28481525</v>
      </c>
      <c r="R52" s="11">
        <v>63887872.714801013</v>
      </c>
      <c r="S52" s="11">
        <v>89319035.207492113</v>
      </c>
      <c r="T52" s="11">
        <v>67171901.882812932</v>
      </c>
      <c r="U52" s="11">
        <v>128575818.18089163</v>
      </c>
      <c r="V52" s="11">
        <v>83224516.803639472</v>
      </c>
      <c r="W52" s="11">
        <v>110328471.76242287</v>
      </c>
      <c r="X52" s="11">
        <v>12351839.328633167</v>
      </c>
      <c r="Y52" s="11">
        <v>5210106.3337130547</v>
      </c>
      <c r="Z52" s="11">
        <v>32656871.29886584</v>
      </c>
      <c r="AA52" s="11">
        <v>1964359.1946490309</v>
      </c>
      <c r="AB52" s="11">
        <v>125542655.15412787</v>
      </c>
      <c r="AC52" s="11">
        <v>6766296.8436905993</v>
      </c>
      <c r="AD52" s="11">
        <v>7814329.8926648479</v>
      </c>
      <c r="AE52" s="11">
        <v>368047775.7855649</v>
      </c>
      <c r="AF52" s="11">
        <v>498310096.64210719</v>
      </c>
      <c r="AG52" s="11">
        <v>229347060.26161095</v>
      </c>
      <c r="AH52" s="11">
        <v>95369225.268709376</v>
      </c>
      <c r="AI52" s="11">
        <v>117995147.05400127</v>
      </c>
      <c r="AJ52" s="11">
        <v>351877499.68697691</v>
      </c>
      <c r="AK52" s="11">
        <v>312482880.37209773</v>
      </c>
      <c r="AL52" s="11">
        <v>112154923.2460672</v>
      </c>
      <c r="AM52" s="11">
        <v>91763999.186450973</v>
      </c>
      <c r="AN52" s="11">
        <v>25551372.725177772</v>
      </c>
      <c r="AO52" s="11">
        <v>81568348.995218664</v>
      </c>
      <c r="AP52" s="11">
        <v>161720519.90567103</v>
      </c>
      <c r="AQ52" s="11">
        <v>89745328.29842706</v>
      </c>
      <c r="AR52" s="11">
        <v>35295680.072303191</v>
      </c>
      <c r="AS52" s="11">
        <v>201016910.06793484</v>
      </c>
      <c r="AT52" s="11">
        <v>5368001709.4928493</v>
      </c>
      <c r="AU52" s="21"/>
      <c r="AV52" s="21"/>
      <c r="AW52" s="21"/>
      <c r="AX52" s="21"/>
      <c r="AY52" s="13"/>
      <c r="AZ52" s="13"/>
      <c r="BA52" s="13"/>
      <c r="BB52" s="21"/>
      <c r="BC52" s="21"/>
      <c r="BD52" s="21"/>
      <c r="BE52" s="21"/>
      <c r="BF52" s="21"/>
    </row>
    <row r="53" spans="1:58" x14ac:dyDescent="0.2">
      <c r="A53" s="79" t="s">
        <v>195</v>
      </c>
      <c r="B53" s="79"/>
      <c r="C53" s="25" t="s">
        <v>196</v>
      </c>
      <c r="D53" s="11">
        <v>894213473.19152701</v>
      </c>
      <c r="E53" s="11">
        <v>225082366.20014489</v>
      </c>
      <c r="F53" s="11">
        <v>122639211.91300842</v>
      </c>
      <c r="G53" s="11">
        <v>124815554.74433367</v>
      </c>
      <c r="H53" s="11">
        <v>63443836.143548787</v>
      </c>
      <c r="I53" s="11">
        <v>879595838.04438627</v>
      </c>
      <c r="J53" s="11">
        <v>365804812.20245397</v>
      </c>
      <c r="K53" s="11">
        <v>297015971.56802028</v>
      </c>
      <c r="L53" s="11">
        <v>187488755.09041238</v>
      </c>
      <c r="M53" s="11">
        <v>293529369.66489643</v>
      </c>
      <c r="N53" s="11">
        <v>400131722.54845536</v>
      </c>
      <c r="O53" s="11">
        <v>1210245787.8755066</v>
      </c>
      <c r="P53" s="11">
        <v>466046232.05735624</v>
      </c>
      <c r="Q53" s="11">
        <v>1101133073.9967933</v>
      </c>
      <c r="R53" s="11">
        <v>322264920.82231975</v>
      </c>
      <c r="S53" s="11">
        <v>422163048.53886783</v>
      </c>
      <c r="T53" s="11">
        <v>311926366.79105228</v>
      </c>
      <c r="U53" s="11">
        <v>646565009.92085087</v>
      </c>
      <c r="V53" s="11">
        <v>500046676.11999822</v>
      </c>
      <c r="W53" s="11">
        <v>648011833.33361304</v>
      </c>
      <c r="X53" s="11">
        <v>54723552.775503367</v>
      </c>
      <c r="Y53" s="11">
        <v>25130652.328436177</v>
      </c>
      <c r="Z53" s="11">
        <v>42225883.456364095</v>
      </c>
      <c r="AA53" s="11">
        <v>9430062.6970661785</v>
      </c>
      <c r="AB53" s="11">
        <v>486933590.64727044</v>
      </c>
      <c r="AC53" s="11">
        <v>31228469.782568976</v>
      </c>
      <c r="AD53" s="11">
        <v>17010861.734165065</v>
      </c>
      <c r="AE53" s="11">
        <v>1386125871.7476614</v>
      </c>
      <c r="AF53" s="11">
        <v>721553392.03252411</v>
      </c>
      <c r="AG53" s="11">
        <v>619666563.11026168</v>
      </c>
      <c r="AH53" s="11">
        <v>233344905.17001033</v>
      </c>
      <c r="AI53" s="11">
        <v>250850952.16291547</v>
      </c>
      <c r="AJ53" s="11">
        <v>590140254.28930676</v>
      </c>
      <c r="AK53" s="11">
        <v>419085368.01998818</v>
      </c>
      <c r="AL53" s="11">
        <v>344051922.59811604</v>
      </c>
      <c r="AM53" s="11">
        <v>249336128.2246151</v>
      </c>
      <c r="AN53" s="11">
        <v>61624086.120204464</v>
      </c>
      <c r="AO53" s="11">
        <v>157224488.41070569</v>
      </c>
      <c r="AP53" s="11">
        <v>220302537.98323131</v>
      </c>
      <c r="AQ53" s="11">
        <v>207698067.99642453</v>
      </c>
      <c r="AR53" s="11">
        <v>70036568.245956242</v>
      </c>
      <c r="AS53" s="11">
        <v>336382794.10981303</v>
      </c>
      <c r="AT53" s="11">
        <v>16016270834.410656</v>
      </c>
      <c r="AU53" s="21"/>
      <c r="AV53" s="21"/>
      <c r="AW53" s="21"/>
      <c r="AX53" s="21"/>
      <c r="AY53" s="21"/>
      <c r="AZ53" s="21"/>
      <c r="BA53" s="21"/>
      <c r="BB53" s="13"/>
      <c r="BC53" s="21"/>
      <c r="BD53" s="21"/>
      <c r="BE53" s="21"/>
      <c r="BF53" s="21"/>
    </row>
    <row r="56" spans="1:58" x14ac:dyDescent="0.2"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</sheetData>
  <mergeCells count="22">
    <mergeCell ref="A1:B1"/>
    <mergeCell ref="A2:B3"/>
    <mergeCell ref="C2:C3"/>
    <mergeCell ref="D2:AT2"/>
    <mergeCell ref="AU2:BC2"/>
    <mergeCell ref="BB3:BB4"/>
    <mergeCell ref="BC3:BC4"/>
    <mergeCell ref="A4:B4"/>
    <mergeCell ref="A5:A47"/>
    <mergeCell ref="A48:A52"/>
    <mergeCell ref="A53:B53"/>
    <mergeCell ref="BE2:BE4"/>
    <mergeCell ref="BF2:BF4"/>
    <mergeCell ref="AT3:AT4"/>
    <mergeCell ref="AU3:AU4"/>
    <mergeCell ref="AV3:AV4"/>
    <mergeCell ref="AW3:AW4"/>
    <mergeCell ref="AX3:AX4"/>
    <mergeCell ref="AY3:AY4"/>
    <mergeCell ref="AZ3:AZ4"/>
    <mergeCell ref="BA3:BA4"/>
    <mergeCell ref="BD2:BD4"/>
  </mergeCells>
  <phoneticPr fontId="2" type="noConversion"/>
  <conditionalFormatting sqref="D4:AS4">
    <cfRule type="cellIs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SAM2012</vt:lpstr>
      <vt:lpstr>Labels</vt:lpstr>
      <vt:lpstr>IO1242_dat.gms</vt:lpstr>
      <vt:lpstr>Sheet2</vt:lpstr>
      <vt:lpstr>IO2012</vt:lpstr>
      <vt:lpstr>IO2012cn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</dc:creator>
  <cp:lastModifiedBy>DRH</cp:lastModifiedBy>
  <dcterms:created xsi:type="dcterms:W3CDTF">2015-11-10T07:00:38Z</dcterms:created>
  <dcterms:modified xsi:type="dcterms:W3CDTF">2016-10-05T17:59:22Z</dcterms:modified>
</cp:coreProperties>
</file>