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Admin\Documents\GitHub\Sistine_civ6mod\文档\"/>
    </mc:Choice>
  </mc:AlternateContent>
  <xr:revisionPtr revIDLastSave="0" documentId="13_ncr:1_{FB5B466B-7A08-492E-9E7C-D3C0BD816269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奇观" sheetId="1" r:id="rId1"/>
    <sheet name="建筑单位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3" i="1"/>
  <c r="F12" i="1"/>
  <c r="F11" i="1"/>
  <c r="F10" i="1"/>
  <c r="F9" i="1"/>
  <c r="F8" i="1"/>
  <c r="F7" i="1"/>
  <c r="H7" i="1" s="1"/>
  <c r="P3" i="2"/>
  <c r="P4" i="2"/>
  <c r="P5" i="2"/>
  <c r="P6" i="2"/>
  <c r="P7" i="2"/>
  <c r="P8" i="2"/>
  <c r="P9" i="2"/>
  <c r="P10" i="2"/>
  <c r="P11" i="2"/>
  <c r="P12" i="2"/>
  <c r="T12" i="2" s="1"/>
  <c r="P13" i="2"/>
  <c r="P14" i="2"/>
  <c r="P15" i="2"/>
  <c r="T15" i="2" s="1"/>
  <c r="P16" i="2"/>
  <c r="T16" i="2" s="1"/>
  <c r="P17" i="2"/>
  <c r="T17" i="2" s="1"/>
  <c r="P18" i="2"/>
  <c r="P19" i="2"/>
  <c r="P20" i="2"/>
  <c r="P21" i="2"/>
  <c r="P22" i="2"/>
  <c r="P23" i="2"/>
  <c r="P24" i="2"/>
  <c r="T24" i="2" s="1"/>
  <c r="P25" i="2"/>
  <c r="T25" i="2" s="1"/>
  <c r="P26" i="2"/>
  <c r="P27" i="2"/>
  <c r="P28" i="2"/>
  <c r="T28" i="2" s="1"/>
  <c r="P29" i="2"/>
  <c r="P30" i="2"/>
  <c r="P31" i="2"/>
  <c r="P32" i="2"/>
  <c r="P33" i="2"/>
  <c r="P34" i="2"/>
  <c r="T34" i="2" s="1"/>
  <c r="P35" i="2"/>
  <c r="P36" i="2"/>
  <c r="T36" i="2" s="1"/>
  <c r="P37" i="2"/>
  <c r="P38" i="2"/>
  <c r="P39" i="2"/>
  <c r="T39" i="2" s="1"/>
  <c r="P40" i="2"/>
  <c r="T40" i="2" s="1"/>
  <c r="P41" i="2"/>
  <c r="T41" i="2" s="1"/>
  <c r="P42" i="2"/>
  <c r="P43" i="2"/>
  <c r="T43" i="2" s="1"/>
  <c r="P44" i="2"/>
  <c r="T44" i="2" s="1"/>
  <c r="P45" i="2"/>
  <c r="P46" i="2"/>
  <c r="T46" i="2" s="1"/>
  <c r="P47" i="2"/>
  <c r="P48" i="2"/>
  <c r="T48" i="2" s="1"/>
  <c r="P49" i="2"/>
  <c r="P50" i="2"/>
  <c r="T50" i="2" s="1"/>
  <c r="P51" i="2"/>
  <c r="P52" i="2"/>
  <c r="P53" i="2"/>
  <c r="P54" i="2"/>
  <c r="P55" i="2"/>
  <c r="P56" i="2"/>
  <c r="P57" i="2"/>
  <c r="P58" i="2"/>
  <c r="P59" i="2"/>
  <c r="P60" i="2"/>
  <c r="T26" i="2" s="1"/>
  <c r="P61" i="2"/>
  <c r="T61" i="2" s="1"/>
  <c r="P62" i="2"/>
  <c r="T62" i="2" s="1"/>
  <c r="P63" i="2"/>
  <c r="T29" i="2" s="1"/>
  <c r="P64" i="2"/>
  <c r="T30" i="2" s="1"/>
  <c r="P65" i="2"/>
  <c r="T65" i="2" s="1"/>
  <c r="P66" i="2"/>
  <c r="T66" i="2" s="1"/>
  <c r="P67" i="2"/>
  <c r="P68" i="2"/>
  <c r="T68" i="2" s="1"/>
  <c r="P69" i="2"/>
  <c r="T35" i="2" s="1"/>
  <c r="P70" i="2"/>
  <c r="P71" i="2"/>
  <c r="T38" i="2"/>
  <c r="T42" i="2"/>
  <c r="P72" i="2"/>
  <c r="P73" i="2"/>
  <c r="P74" i="2"/>
  <c r="P75" i="2"/>
  <c r="T75" i="2" s="1"/>
  <c r="P76" i="2"/>
  <c r="T76" i="2" s="1"/>
  <c r="P77" i="2"/>
  <c r="T53" i="2" s="1"/>
  <c r="P78" i="2"/>
  <c r="T54" i="2" s="1"/>
  <c r="P79" i="2"/>
  <c r="T55" i="2" s="1"/>
  <c r="P80" i="2"/>
  <c r="P81" i="2"/>
  <c r="P82" i="2"/>
  <c r="P83" i="2"/>
  <c r="P84" i="2"/>
  <c r="P85" i="2"/>
  <c r="P86" i="2"/>
  <c r="T86" i="2" s="1"/>
  <c r="P87" i="2"/>
  <c r="T87" i="2" s="1"/>
  <c r="P88" i="2"/>
  <c r="P89" i="2"/>
  <c r="T89" i="2" s="1"/>
  <c r="T83" i="2"/>
  <c r="P2" i="2"/>
  <c r="C1" i="1"/>
  <c r="C2" i="1"/>
  <c r="O2" i="1" s="1"/>
  <c r="C3" i="1"/>
  <c r="O3" i="1" s="1"/>
  <c r="C4" i="1"/>
  <c r="O4" i="1" s="1"/>
  <c r="C5" i="1"/>
  <c r="O5" i="1" s="1"/>
  <c r="C6" i="1"/>
  <c r="O6" i="1" s="1"/>
  <c r="E123" i="2"/>
  <c r="I123" i="2" s="1"/>
  <c r="D123" i="2"/>
  <c r="E122" i="2"/>
  <c r="I122" i="2" s="1"/>
  <c r="D122" i="2"/>
  <c r="E121" i="2"/>
  <c r="I121" i="2" s="1"/>
  <c r="D121" i="2"/>
  <c r="E120" i="2"/>
  <c r="I120" i="2" s="1"/>
  <c r="D120" i="2"/>
  <c r="E119" i="2"/>
  <c r="I119" i="2" s="1"/>
  <c r="D119" i="2"/>
  <c r="E118" i="2"/>
  <c r="I118" i="2" s="1"/>
  <c r="D118" i="2"/>
  <c r="E117" i="2"/>
  <c r="I117" i="2" s="1"/>
  <c r="D117" i="2"/>
  <c r="E116" i="2"/>
  <c r="I116" i="2" s="1"/>
  <c r="D116" i="2"/>
  <c r="E115" i="2"/>
  <c r="I115" i="2" s="1"/>
  <c r="D115" i="2"/>
  <c r="E114" i="2"/>
  <c r="I114" i="2" s="1"/>
  <c r="D114" i="2"/>
  <c r="E113" i="2"/>
  <c r="I113" i="2" s="1"/>
  <c r="D113" i="2"/>
  <c r="E112" i="2"/>
  <c r="I112" i="2" s="1"/>
  <c r="D112" i="2"/>
  <c r="E111" i="2"/>
  <c r="I111" i="2" s="1"/>
  <c r="D111" i="2"/>
  <c r="E110" i="2"/>
  <c r="I110" i="2" s="1"/>
  <c r="D110" i="2"/>
  <c r="E109" i="2"/>
  <c r="I109" i="2" s="1"/>
  <c r="D109" i="2"/>
  <c r="E108" i="2"/>
  <c r="I108" i="2" s="1"/>
  <c r="D108" i="2"/>
  <c r="E107" i="2"/>
  <c r="I107" i="2" s="1"/>
  <c r="D107" i="2"/>
  <c r="E106" i="2"/>
  <c r="I106" i="2" s="1"/>
  <c r="D106" i="2"/>
  <c r="E105" i="2"/>
  <c r="I105" i="2" s="1"/>
  <c r="D105" i="2"/>
  <c r="E104" i="2"/>
  <c r="I104" i="2" s="1"/>
  <c r="D104" i="2"/>
  <c r="E103" i="2"/>
  <c r="I103" i="2" s="1"/>
  <c r="D103" i="2"/>
  <c r="E102" i="2"/>
  <c r="I102" i="2" s="1"/>
  <c r="D102" i="2"/>
  <c r="E101" i="2"/>
  <c r="I101" i="2" s="1"/>
  <c r="D101" i="2"/>
  <c r="E100" i="2"/>
  <c r="I100" i="2" s="1"/>
  <c r="D100" i="2"/>
  <c r="E99" i="2"/>
  <c r="I99" i="2" s="1"/>
  <c r="D99" i="2"/>
  <c r="E98" i="2"/>
  <c r="I98" i="2" s="1"/>
  <c r="D98" i="2"/>
  <c r="E97" i="2"/>
  <c r="I97" i="2" s="1"/>
  <c r="D97" i="2"/>
  <c r="E96" i="2"/>
  <c r="I96" i="2" s="1"/>
  <c r="D96" i="2"/>
  <c r="E95" i="2"/>
  <c r="I95" i="2" s="1"/>
  <c r="D95" i="2"/>
  <c r="E134" i="2"/>
  <c r="I134" i="2" s="1"/>
  <c r="D134" i="2"/>
  <c r="E94" i="2"/>
  <c r="I94" i="2" s="1"/>
  <c r="D94" i="2"/>
  <c r="E93" i="2"/>
  <c r="I93" i="2" s="1"/>
  <c r="D93" i="2"/>
  <c r="E92" i="2"/>
  <c r="I92" i="2" s="1"/>
  <c r="D92" i="2"/>
  <c r="E91" i="2"/>
  <c r="I91" i="2" s="1"/>
  <c r="D91" i="2"/>
  <c r="E90" i="2"/>
  <c r="I90" i="2" s="1"/>
  <c r="D90" i="2"/>
  <c r="E89" i="2"/>
  <c r="I89" i="2" s="1"/>
  <c r="D89" i="2"/>
  <c r="E88" i="2"/>
  <c r="I88" i="2" s="1"/>
  <c r="D88" i="2"/>
  <c r="E87" i="2"/>
  <c r="I87" i="2" s="1"/>
  <c r="D87" i="2"/>
  <c r="E86" i="2"/>
  <c r="I86" i="2" s="1"/>
  <c r="D86" i="2"/>
  <c r="E85" i="2"/>
  <c r="I85" i="2" s="1"/>
  <c r="D85" i="2"/>
  <c r="E84" i="2"/>
  <c r="I84" i="2" s="1"/>
  <c r="D84" i="2"/>
  <c r="E83" i="2"/>
  <c r="I83" i="2" s="1"/>
  <c r="D83" i="2"/>
  <c r="E82" i="2"/>
  <c r="I82" i="2" s="1"/>
  <c r="D82" i="2"/>
  <c r="E81" i="2"/>
  <c r="I81" i="2" s="1"/>
  <c r="D81" i="2"/>
  <c r="E80" i="2"/>
  <c r="I80" i="2" s="1"/>
  <c r="D80" i="2"/>
  <c r="E132" i="2"/>
  <c r="I132" i="2" s="1"/>
  <c r="D132" i="2"/>
  <c r="E79" i="2"/>
  <c r="I79" i="2" s="1"/>
  <c r="D79" i="2"/>
  <c r="E133" i="2"/>
  <c r="I133" i="2" s="1"/>
  <c r="D133" i="2"/>
  <c r="E78" i="2"/>
  <c r="I78" i="2" s="1"/>
  <c r="D78" i="2"/>
  <c r="E77" i="2"/>
  <c r="I77" i="2" s="1"/>
  <c r="D77" i="2"/>
  <c r="E76" i="2"/>
  <c r="I76" i="2" s="1"/>
  <c r="D76" i="2"/>
  <c r="E75" i="2"/>
  <c r="I75" i="2" s="1"/>
  <c r="D75" i="2"/>
  <c r="E74" i="2"/>
  <c r="I74" i="2" s="1"/>
  <c r="D74" i="2"/>
  <c r="E73" i="2"/>
  <c r="I73" i="2" s="1"/>
  <c r="D73" i="2"/>
  <c r="E72" i="2"/>
  <c r="I72" i="2" s="1"/>
  <c r="D72" i="2"/>
  <c r="E71" i="2"/>
  <c r="I71" i="2" s="1"/>
  <c r="D71" i="2"/>
  <c r="E70" i="2"/>
  <c r="I70" i="2" s="1"/>
  <c r="D70" i="2"/>
  <c r="E69" i="2"/>
  <c r="I69" i="2" s="1"/>
  <c r="D69" i="2"/>
  <c r="E68" i="2"/>
  <c r="I68" i="2" s="1"/>
  <c r="D68" i="2"/>
  <c r="E67" i="2"/>
  <c r="I67" i="2" s="1"/>
  <c r="D67" i="2"/>
  <c r="E66" i="2"/>
  <c r="I66" i="2" s="1"/>
  <c r="D66" i="2"/>
  <c r="E65" i="2"/>
  <c r="I65" i="2" s="1"/>
  <c r="D65" i="2"/>
  <c r="E64" i="2"/>
  <c r="I64" i="2" s="1"/>
  <c r="D64" i="2"/>
  <c r="E63" i="2"/>
  <c r="I63" i="2" s="1"/>
  <c r="D63" i="2"/>
  <c r="E62" i="2"/>
  <c r="I62" i="2" s="1"/>
  <c r="D62" i="2"/>
  <c r="E61" i="2"/>
  <c r="I61" i="2" s="1"/>
  <c r="D61" i="2"/>
  <c r="E60" i="2"/>
  <c r="I60" i="2" s="1"/>
  <c r="D60" i="2"/>
  <c r="E59" i="2"/>
  <c r="I59" i="2" s="1"/>
  <c r="D59" i="2"/>
  <c r="E58" i="2"/>
  <c r="I58" i="2" s="1"/>
  <c r="D58" i="2"/>
  <c r="E57" i="2"/>
  <c r="I57" i="2" s="1"/>
  <c r="D57" i="2"/>
  <c r="E56" i="2"/>
  <c r="I56" i="2" s="1"/>
  <c r="D56" i="2"/>
  <c r="E55" i="2"/>
  <c r="I55" i="2" s="1"/>
  <c r="D55" i="2"/>
  <c r="E54" i="2"/>
  <c r="I54" i="2" s="1"/>
  <c r="D54" i="2"/>
  <c r="E53" i="2"/>
  <c r="I53" i="2" s="1"/>
  <c r="D53" i="2"/>
  <c r="E52" i="2"/>
  <c r="I52" i="2" s="1"/>
  <c r="D52" i="2"/>
  <c r="E131" i="2"/>
  <c r="I131" i="2" s="1"/>
  <c r="D131" i="2"/>
  <c r="E51" i="2"/>
  <c r="I51" i="2" s="1"/>
  <c r="D51" i="2"/>
  <c r="E50" i="2"/>
  <c r="I50" i="2" s="1"/>
  <c r="D50" i="2"/>
  <c r="E49" i="2"/>
  <c r="I49" i="2" s="1"/>
  <c r="D49" i="2"/>
  <c r="E48" i="2"/>
  <c r="I48" i="2" s="1"/>
  <c r="D48" i="2"/>
  <c r="E47" i="2"/>
  <c r="I47" i="2" s="1"/>
  <c r="D47" i="2"/>
  <c r="E46" i="2"/>
  <c r="I46" i="2" s="1"/>
  <c r="D46" i="2"/>
  <c r="E45" i="2"/>
  <c r="I45" i="2" s="1"/>
  <c r="D45" i="2"/>
  <c r="E44" i="2"/>
  <c r="I44" i="2" s="1"/>
  <c r="D44" i="2"/>
  <c r="E43" i="2"/>
  <c r="I43" i="2" s="1"/>
  <c r="D43" i="2"/>
  <c r="E42" i="2"/>
  <c r="I42" i="2" s="1"/>
  <c r="D42" i="2"/>
  <c r="E41" i="2"/>
  <c r="I41" i="2" s="1"/>
  <c r="D41" i="2"/>
  <c r="E40" i="2"/>
  <c r="I40" i="2" s="1"/>
  <c r="D40" i="2"/>
  <c r="E39" i="2"/>
  <c r="I39" i="2" s="1"/>
  <c r="D39" i="2"/>
  <c r="E38" i="2"/>
  <c r="I38" i="2" s="1"/>
  <c r="D38" i="2"/>
  <c r="E37" i="2"/>
  <c r="I37" i="2" s="1"/>
  <c r="D37" i="2"/>
  <c r="E36" i="2"/>
  <c r="I36" i="2" s="1"/>
  <c r="D36" i="2"/>
  <c r="E35" i="2"/>
  <c r="I35" i="2" s="1"/>
  <c r="D35" i="2"/>
  <c r="E34" i="2"/>
  <c r="I34" i="2" s="1"/>
  <c r="D34" i="2"/>
  <c r="E127" i="2"/>
  <c r="I127" i="2" s="1"/>
  <c r="D127" i="2"/>
  <c r="E33" i="2"/>
  <c r="I33" i="2" s="1"/>
  <c r="D33" i="2"/>
  <c r="E32" i="2"/>
  <c r="I32" i="2" s="1"/>
  <c r="D32" i="2"/>
  <c r="E31" i="2"/>
  <c r="I31" i="2" s="1"/>
  <c r="D31" i="2"/>
  <c r="E30" i="2"/>
  <c r="I30" i="2" s="1"/>
  <c r="D30" i="2"/>
  <c r="E29" i="2"/>
  <c r="I29" i="2" s="1"/>
  <c r="D29" i="2"/>
  <c r="E28" i="2"/>
  <c r="I28" i="2" s="1"/>
  <c r="D28" i="2"/>
  <c r="E27" i="2"/>
  <c r="I27" i="2" s="1"/>
  <c r="D27" i="2"/>
  <c r="E26" i="2"/>
  <c r="I26" i="2" s="1"/>
  <c r="D26" i="2"/>
  <c r="E25" i="2"/>
  <c r="I25" i="2" s="1"/>
  <c r="D25" i="2"/>
  <c r="E24" i="2"/>
  <c r="I24" i="2" s="1"/>
  <c r="D24" i="2"/>
  <c r="E23" i="2"/>
  <c r="I23" i="2" s="1"/>
  <c r="D23" i="2"/>
  <c r="E22" i="2"/>
  <c r="I22" i="2" s="1"/>
  <c r="D22" i="2"/>
  <c r="E130" i="2"/>
  <c r="I130" i="2" s="1"/>
  <c r="D130" i="2"/>
  <c r="E129" i="2"/>
  <c r="I129" i="2" s="1"/>
  <c r="D129" i="2"/>
  <c r="E128" i="2"/>
  <c r="I128" i="2" s="1"/>
  <c r="D128" i="2"/>
  <c r="E21" i="2"/>
  <c r="I21" i="2" s="1"/>
  <c r="D21" i="2"/>
  <c r="E20" i="2"/>
  <c r="I20" i="2" s="1"/>
  <c r="D20" i="2"/>
  <c r="E19" i="2"/>
  <c r="I19" i="2" s="1"/>
  <c r="D19" i="2"/>
  <c r="E18" i="2"/>
  <c r="I18" i="2" s="1"/>
  <c r="D18" i="2"/>
  <c r="E17" i="2"/>
  <c r="I17" i="2" s="1"/>
  <c r="D17" i="2"/>
  <c r="E16" i="2"/>
  <c r="I16" i="2" s="1"/>
  <c r="D16" i="2"/>
  <c r="E15" i="2"/>
  <c r="I15" i="2" s="1"/>
  <c r="D15" i="2"/>
  <c r="E14" i="2"/>
  <c r="I14" i="2" s="1"/>
  <c r="D14" i="2"/>
  <c r="E13" i="2"/>
  <c r="I13" i="2" s="1"/>
  <c r="D13" i="2"/>
  <c r="E12" i="2"/>
  <c r="I12" i="2" s="1"/>
  <c r="D12" i="2"/>
  <c r="E11" i="2"/>
  <c r="I11" i="2" s="1"/>
  <c r="D11" i="2"/>
  <c r="E10" i="2"/>
  <c r="I10" i="2" s="1"/>
  <c r="D10" i="2"/>
  <c r="E9" i="2"/>
  <c r="I9" i="2" s="1"/>
  <c r="D9" i="2"/>
  <c r="E126" i="2"/>
  <c r="I126" i="2" s="1"/>
  <c r="D126" i="2"/>
  <c r="E8" i="2"/>
  <c r="I8" i="2" s="1"/>
  <c r="D8" i="2"/>
  <c r="E7" i="2"/>
  <c r="I7" i="2" s="1"/>
  <c r="D7" i="2"/>
  <c r="E6" i="2"/>
  <c r="I6" i="2" s="1"/>
  <c r="D6" i="2"/>
  <c r="E125" i="2"/>
  <c r="I125" i="2" s="1"/>
  <c r="D125" i="2"/>
  <c r="E5" i="2"/>
  <c r="I5" i="2" s="1"/>
  <c r="D5" i="2"/>
  <c r="E4" i="2"/>
  <c r="I4" i="2" s="1"/>
  <c r="D4" i="2"/>
  <c r="E3" i="2"/>
  <c r="I3" i="2" s="1"/>
  <c r="D3" i="2"/>
  <c r="E2" i="2"/>
  <c r="I2" i="2" s="1"/>
  <c r="D2" i="2"/>
  <c r="C53" i="1"/>
  <c r="O53" i="1" s="1"/>
  <c r="C52" i="1"/>
  <c r="O52" i="1" s="1"/>
  <c r="C51" i="1"/>
  <c r="O51" i="1" s="1"/>
  <c r="C50" i="1"/>
  <c r="O50" i="1" s="1"/>
  <c r="C49" i="1"/>
  <c r="O49" i="1" s="1"/>
  <c r="C48" i="1"/>
  <c r="O48" i="1" s="1"/>
  <c r="C47" i="1"/>
  <c r="O47" i="1" s="1"/>
  <c r="C46" i="1"/>
  <c r="O46" i="1" s="1"/>
  <c r="C45" i="1"/>
  <c r="O45" i="1" s="1"/>
  <c r="C44" i="1"/>
  <c r="O44" i="1" s="1"/>
  <c r="C43" i="1"/>
  <c r="O43" i="1" s="1"/>
  <c r="C42" i="1"/>
  <c r="O42" i="1" s="1"/>
  <c r="C41" i="1"/>
  <c r="O41" i="1" s="1"/>
  <c r="C40" i="1"/>
  <c r="O40" i="1" s="1"/>
  <c r="C39" i="1"/>
  <c r="O39" i="1" s="1"/>
  <c r="C38" i="1"/>
  <c r="O38" i="1" s="1"/>
  <c r="C37" i="1"/>
  <c r="O37" i="1" s="1"/>
  <c r="C36" i="1"/>
  <c r="O36" i="1" s="1"/>
  <c r="C35" i="1"/>
  <c r="O35" i="1" s="1"/>
  <c r="C34" i="1"/>
  <c r="O34" i="1" s="1"/>
  <c r="C33" i="1"/>
  <c r="O33" i="1" s="1"/>
  <c r="C32" i="1"/>
  <c r="O32" i="1" s="1"/>
  <c r="C31" i="1"/>
  <c r="O31" i="1" s="1"/>
  <c r="C30" i="1"/>
  <c r="O30" i="1" s="1"/>
  <c r="H29" i="1"/>
  <c r="C29" i="1"/>
  <c r="O29" i="1" s="1"/>
  <c r="H28" i="1"/>
  <c r="C28" i="1"/>
  <c r="O28" i="1" s="1"/>
  <c r="H27" i="1"/>
  <c r="C27" i="1"/>
  <c r="O27" i="1" s="1"/>
  <c r="H26" i="1"/>
  <c r="C26" i="1"/>
  <c r="O26" i="1" s="1"/>
  <c r="H25" i="1"/>
  <c r="C25" i="1"/>
  <c r="O25" i="1" s="1"/>
  <c r="H24" i="1"/>
  <c r="C24" i="1"/>
  <c r="O24" i="1" s="1"/>
  <c r="H23" i="1"/>
  <c r="C23" i="1"/>
  <c r="O23" i="1" s="1"/>
  <c r="H22" i="1"/>
  <c r="C22" i="1"/>
  <c r="O22" i="1" s="1"/>
  <c r="H21" i="1"/>
  <c r="C21" i="1"/>
  <c r="O21" i="1" s="1"/>
  <c r="H20" i="1"/>
  <c r="C20" i="1"/>
  <c r="O20" i="1" s="1"/>
  <c r="H19" i="1"/>
  <c r="C19" i="1"/>
  <c r="O19" i="1" s="1"/>
  <c r="H18" i="1"/>
  <c r="C18" i="1"/>
  <c r="O18" i="1" s="1"/>
  <c r="C17" i="1"/>
  <c r="O17" i="1" s="1"/>
  <c r="C16" i="1"/>
  <c r="O16" i="1" s="1"/>
  <c r="C15" i="1"/>
  <c r="O15" i="1" s="1"/>
  <c r="I14" i="1"/>
  <c r="H14" i="1"/>
  <c r="G14" i="1"/>
  <c r="C14" i="1"/>
  <c r="O14" i="1" s="1"/>
  <c r="I13" i="1"/>
  <c r="H13" i="1"/>
  <c r="G13" i="1"/>
  <c r="C13" i="1"/>
  <c r="O13" i="1" s="1"/>
  <c r="I12" i="1"/>
  <c r="H12" i="1"/>
  <c r="G12" i="1"/>
  <c r="C12" i="1"/>
  <c r="O12" i="1" s="1"/>
  <c r="I11" i="1"/>
  <c r="H11" i="1"/>
  <c r="G11" i="1"/>
  <c r="C11" i="1"/>
  <c r="O11" i="1" s="1"/>
  <c r="I10" i="1"/>
  <c r="H10" i="1"/>
  <c r="G10" i="1"/>
  <c r="C10" i="1"/>
  <c r="O10" i="1" s="1"/>
  <c r="I9" i="1"/>
  <c r="H9" i="1"/>
  <c r="G9" i="1"/>
  <c r="C9" i="1"/>
  <c r="O9" i="1" s="1"/>
  <c r="I8" i="1"/>
  <c r="H8" i="1"/>
  <c r="G8" i="1"/>
  <c r="C8" i="1"/>
  <c r="O8" i="1" s="1"/>
  <c r="C7" i="1"/>
  <c r="O7" i="1" s="1"/>
  <c r="O1" i="1"/>
  <c r="I7" i="1" l="1"/>
  <c r="G7" i="1"/>
  <c r="T58" i="2"/>
  <c r="T14" i="2"/>
  <c r="T79" i="2"/>
  <c r="T13" i="2"/>
  <c r="T8" i="2"/>
  <c r="T56" i="2"/>
  <c r="T74" i="2"/>
  <c r="T49" i="2"/>
  <c r="T63" i="2"/>
  <c r="T77" i="2"/>
  <c r="T57" i="2"/>
  <c r="T33" i="2"/>
  <c r="T78" i="2"/>
  <c r="T10" i="2"/>
  <c r="T9" i="2"/>
  <c r="T71" i="2"/>
  <c r="T70" i="2"/>
  <c r="T69" i="2"/>
  <c r="T88" i="2"/>
  <c r="T81" i="2"/>
  <c r="T47" i="2"/>
  <c r="T31" i="2"/>
  <c r="T84" i="2"/>
  <c r="T82" i="2"/>
  <c r="T32" i="2"/>
  <c r="T45" i="2"/>
  <c r="T80" i="2"/>
  <c r="T27" i="2"/>
  <c r="T73" i="2"/>
  <c r="T20" i="2"/>
  <c r="T72" i="2"/>
  <c r="T18" i="2"/>
  <c r="T23" i="2"/>
  <c r="T7" i="2"/>
  <c r="T6" i="2"/>
  <c r="T64" i="2"/>
  <c r="T37" i="2"/>
  <c r="T21" i="2"/>
  <c r="T5" i="2"/>
  <c r="T60" i="2"/>
  <c r="T11" i="2"/>
  <c r="T22" i="2"/>
  <c r="T85" i="2"/>
  <c r="T59" i="2"/>
  <c r="T4" i="2"/>
  <c r="T67" i="2"/>
  <c r="T51" i="2"/>
  <c r="T19" i="2"/>
  <c r="T3" i="2"/>
  <c r="T52" i="2"/>
  <c r="T2" i="2"/>
</calcChain>
</file>

<file path=xl/sharedStrings.xml><?xml version="1.0" encoding="utf-8"?>
<sst xmlns="http://schemas.openxmlformats.org/spreadsheetml/2006/main" count="1284" uniqueCount="298">
  <si>
    <t>BUILDING_STONEHENGE</t>
  </si>
  <si>
    <t>&lt;Update&gt;&lt;Where BuildingType="</t>
  </si>
  <si>
    <t>" /&gt;&lt;Set Cost="</t>
  </si>
  <si>
    <t>"/&gt;&lt;/Update&gt;</t>
  </si>
  <si>
    <t>BUILDING_HANGING_GARDENS</t>
  </si>
  <si>
    <t>BUILDING_TEMPLE_ARTEMIS</t>
  </si>
  <si>
    <t>BUILDING_GREAT_BATH</t>
  </si>
  <si>
    <t>BUILDING_PYRAMIDS</t>
  </si>
  <si>
    <t>BUILDING_ETEMENANKI</t>
  </si>
  <si>
    <t>建筑价格</t>
  </si>
  <si>
    <t>2.1x</t>
  </si>
  <si>
    <t>2.5x</t>
  </si>
  <si>
    <t>3x</t>
  </si>
  <si>
    <t>BUILDING_ORACLE</t>
  </si>
  <si>
    <t>A</t>
  </si>
  <si>
    <t>BUILDING_GREAT_LIGHTHOUSE</t>
  </si>
  <si>
    <t>C</t>
  </si>
  <si>
    <t>BUILDING_COLOSSUS</t>
  </si>
  <si>
    <t>M</t>
  </si>
  <si>
    <t>BUILDING_PETRA</t>
  </si>
  <si>
    <t>R</t>
  </si>
  <si>
    <t>BUILDING_COLOSSEUM</t>
  </si>
  <si>
    <t>I</t>
  </si>
  <si>
    <t>BUILDING_GREAT_LIBRARY</t>
  </si>
  <si>
    <t>MO</t>
  </si>
  <si>
    <t>BUILDING_MAHABODHI_TEMPLE</t>
  </si>
  <si>
    <t>AT</t>
  </si>
  <si>
    <t>BUILDING_TERRACOTTA_ARMY</t>
  </si>
  <si>
    <t>IN</t>
  </si>
  <si>
    <t>BUILDING_JEBEL_BARKAL</t>
  </si>
  <si>
    <t>BUILDING_APADANA</t>
  </si>
  <si>
    <t>BUILDING_HALICARNASSUS_MAUSOLEUM</t>
  </si>
  <si>
    <t>原价</t>
  </si>
  <si>
    <t>现价</t>
  </si>
  <si>
    <t>折数</t>
  </si>
  <si>
    <t>BUILDING_MACHU_PICCHU</t>
  </si>
  <si>
    <t>BUILDING_STATUE_OF_ZEUS</t>
  </si>
  <si>
    <t>BUILDING_HAGIA_SOPHIA</t>
  </si>
  <si>
    <t>BUILDING_ALHAMBRA</t>
  </si>
  <si>
    <t>BUILDING_CHICHEN_ITZA</t>
  </si>
  <si>
    <t>BUILDING_MONT_ST_MICHEL</t>
  </si>
  <si>
    <t>BUILDING_HUEY_TEOCALLI</t>
  </si>
  <si>
    <t>BUILDING_ANGKOR_WAT</t>
  </si>
  <si>
    <t>BUILDING_KILWA_KISIWANI</t>
  </si>
  <si>
    <t>BUILDING_KOTOKU_IN</t>
  </si>
  <si>
    <t>BUILDING_MEENAKSHI_TEMPLE</t>
  </si>
  <si>
    <t>BUILDING_UNIVERSITY_SANKORE</t>
  </si>
  <si>
    <t>BUILDING_VENETIAN_ARSENAL</t>
  </si>
  <si>
    <t>BUILDING_GREAT_ZIMBABWE</t>
  </si>
  <si>
    <t>BUILDING_FORBIDDEN_CITY</t>
  </si>
  <si>
    <t>BUILDING_CASA_DE_CONTRATACION</t>
  </si>
  <si>
    <t>BUILDING_ST_BASILS_CATHEDRAL</t>
  </si>
  <si>
    <t>BUILDING_TAJ_MAHAL</t>
  </si>
  <si>
    <t>BUILDING_ORSZAGHAZ</t>
  </si>
  <si>
    <t>BUILDING_PANAMA_CANAL</t>
  </si>
  <si>
    <t>BUILDING_TORRE_DE_BELEM</t>
  </si>
  <si>
    <t>BUILDING_POTALA_PALACE</t>
  </si>
  <si>
    <t>BUILDING_RUHR_VALLEY</t>
  </si>
  <si>
    <t>BUILDING_BOLSHOI_THEATRE</t>
  </si>
  <si>
    <t>BUILDING_OXFORD_UNIVERSITY</t>
  </si>
  <si>
    <t>BUILDING_STATUE_LIBERTY</t>
  </si>
  <si>
    <t>BUILDING_BIG_BEN</t>
  </si>
  <si>
    <t>BUILDING_HERMITAGE</t>
  </si>
  <si>
    <t>BUILDING_EIFFEL_TOWER</t>
  </si>
  <si>
    <t>BUILDING_BROADWAY</t>
  </si>
  <si>
    <t>BUILDING_CRISTO_REDENTOR</t>
  </si>
  <si>
    <t>BUILDING_AMUNDSEN_SCOTT_RESEARCH_STATION</t>
  </si>
  <si>
    <t>BUILDING_GOLDEN_GATE_BRIDGE</t>
  </si>
  <si>
    <t>BUILDING_ESTADIO_DO_MARACANA</t>
  </si>
  <si>
    <t>BUILDING_BIOSPHERE</t>
  </si>
  <si>
    <t>BUILDING_SYDNEY_OPERA_HOUSE</t>
  </si>
  <si>
    <t>UNIT_SCOUT</t>
  </si>
  <si>
    <t>BUILDING_MONUMENT</t>
  </si>
  <si>
    <t>UNIT_SLINGER</t>
  </si>
  <si>
    <t>BUILDING_GRANARY</t>
  </si>
  <si>
    <t>UNIT_BARBARIAN_HORSE_ARCHER</t>
  </si>
  <si>
    <t>BUILDING_SHRINE</t>
  </si>
  <si>
    <t>UNIT_BABYLONIAN_SABUM_KIBITTUM</t>
  </si>
  <si>
    <t>BUILDING_WALLS</t>
  </si>
  <si>
    <t>UNIT_TRADER</t>
  </si>
  <si>
    <t>BUILDING_WATER_MILL</t>
  </si>
  <si>
    <t>UNIT_WARRIOR</t>
  </si>
  <si>
    <t>BUILDING_FLOOD_BARRIER</t>
  </si>
  <si>
    <t>UNIT_BARBARIAN_HORSEMAN</t>
  </si>
  <si>
    <t>BUILDING_PALGUM</t>
  </si>
  <si>
    <t>UNIT_CREE_OKIHTCITAW</t>
  </si>
  <si>
    <t>BUILDING_BARRACKS</t>
  </si>
  <si>
    <t>UNIT_BUILDER</t>
  </si>
  <si>
    <t>BUILDING_LIBRARY</t>
  </si>
  <si>
    <t>UNIT_SUMERIAN_WAR_CART</t>
  </si>
  <si>
    <t>BUILDING_BASILIKOI_PAIDES</t>
  </si>
  <si>
    <t>UNIT_ARCHER</t>
  </si>
  <si>
    <t>BUILDING_LIGHTHOUSE</t>
  </si>
  <si>
    <t>UNIT_MAYAN_HULCHE</t>
  </si>
  <si>
    <t>BUILDING_MARKET</t>
  </si>
  <si>
    <t>UNIT_GAUL_GAESATAE</t>
  </si>
  <si>
    <t>BUILDING_STABLE</t>
  </si>
  <si>
    <t>UNIT_GALLEY</t>
  </si>
  <si>
    <t>BUILDING_TEMPLE</t>
  </si>
  <si>
    <t>UNIT_NORWEGIAN_LONGSHIP</t>
  </si>
  <si>
    <t>BUILDING_STAVE_CHURCH</t>
  </si>
  <si>
    <t>UNIT_SPEARMAN</t>
  </si>
  <si>
    <t>BUILDING_PRASAT</t>
  </si>
  <si>
    <t>UNIT_HEAVY_CHARIOT</t>
  </si>
  <si>
    <t>BUILDING_SUKIENNICE</t>
  </si>
  <si>
    <t>UNIT_BATTERING_RAM</t>
  </si>
  <si>
    <t>BUILDING_ORDU</t>
  </si>
  <si>
    <t>UNIT_GREEK_HOPLITE</t>
  </si>
  <si>
    <t>BUILDING_TLACHTLI</t>
  </si>
  <si>
    <t>UNIT_AZTEC_EAGLE_WARRIOR</t>
  </si>
  <si>
    <t>BUILDING_ARENA</t>
  </si>
  <si>
    <t>UNIT_PHOENICIA_BIREME</t>
  </si>
  <si>
    <t>BUILDING_AMPHITHEATER</t>
  </si>
  <si>
    <t>UNIT_NUBIAN_PITATI</t>
  </si>
  <si>
    <t>BUILDING_GOV_TALL</t>
  </si>
  <si>
    <t>UNIT_MISSIONARY</t>
  </si>
  <si>
    <t>BUILDING_GOV_WIDE</t>
  </si>
  <si>
    <t>UNIT_INQUISITOR</t>
  </si>
  <si>
    <t>BUILDING_GOV_CONQUEST</t>
  </si>
  <si>
    <t>UNIT_SETTLER</t>
  </si>
  <si>
    <t>BUILDING_MARAE</t>
  </si>
  <si>
    <t>UNIT_HORSEMAN</t>
  </si>
  <si>
    <t>BUILDING_SHA_COMMISSION</t>
  </si>
  <si>
    <t>UNIT_SWORDSMAN</t>
  </si>
  <si>
    <t>BUILDING_GROVE</t>
  </si>
  <si>
    <t>UNIT_EGYPTIAN_CHARIOT_ARCHER</t>
  </si>
  <si>
    <t>BUILDING_CONSULATE</t>
  </si>
  <si>
    <t>UNIT_WARRIOR_MONK</t>
  </si>
  <si>
    <t>BUILDING_CATHEDRAL</t>
  </si>
  <si>
    <t>UNIT_SCYTHIAN_HORSE_ARCHER</t>
  </si>
  <si>
    <t>BUILDING_GURDWARA</t>
  </si>
  <si>
    <t>UNIT_SIEGE_TOWER</t>
  </si>
  <si>
    <t>BUILDING_MEETING_HOUSE</t>
  </si>
  <si>
    <t>UNIT_MACEDONIAN_HYPASPIST</t>
  </si>
  <si>
    <t>BUILDING_MOSQUE</t>
  </si>
  <si>
    <t>UNIT_MACEDONIAN_HETAIROI</t>
  </si>
  <si>
    <t>BUILDING_PAGODA</t>
  </si>
  <si>
    <t>UNIT_PERSIAN_IMMORTAL</t>
  </si>
  <si>
    <t>BUILDING_SYNAGOGUE</t>
  </si>
  <si>
    <t>UNIT_LAHORE_NIHANG</t>
  </si>
  <si>
    <t>BUILDING_WAT</t>
  </si>
  <si>
    <t>UNIT_ROMAN_LEGION</t>
  </si>
  <si>
    <t>BUILDING_STUPA</t>
  </si>
  <si>
    <t>UNIT_KONGO_SHIELD_BEARER</t>
  </si>
  <si>
    <t>BUILDING_DAR_E_MEHR</t>
  </si>
  <si>
    <t>UNIT_GURU</t>
  </si>
  <si>
    <t>BUILDING_WORKSHOP</t>
  </si>
  <si>
    <t>UNIT_CATAPULT</t>
  </si>
  <si>
    <t>BUILDING_ARMORY</t>
  </si>
  <si>
    <t>UNIT_QUADRIREME</t>
  </si>
  <si>
    <t>BUILDING_SEWER</t>
  </si>
  <si>
    <t>UNIT_INDIAN_VARU</t>
  </si>
  <si>
    <t>BUILDING_QUEENS_BIBLIOTHEQUE</t>
  </si>
  <si>
    <t>UNIT_MAORI_TOA</t>
  </si>
  <si>
    <t>BUILDING_CASTLE</t>
  </si>
  <si>
    <t>UNIT_SULEIMAN_JANISSARY</t>
  </si>
  <si>
    <t>BUILDING_GRAND_BAZAAR</t>
  </si>
  <si>
    <t>UNIT_BYZANTINE_DROMON</t>
  </si>
  <si>
    <t>BUILDING_UNIVERSITY</t>
  </si>
  <si>
    <t>UNIT_ZULU_IMPI</t>
  </si>
  <si>
    <t>BUILDING_MADRASA</t>
  </si>
  <si>
    <t>UNIT_CHINESE_CROUCHING_TIGER</t>
  </si>
  <si>
    <t>BUILDING_NAVIGATION_SCHOOL</t>
  </si>
  <si>
    <t>UNIT_SKIRMISHER</t>
  </si>
  <si>
    <t>BUILDING_TSIKHE</t>
  </si>
  <si>
    <t>UNIT_JAPANESE_SAMURAI</t>
  </si>
  <si>
    <t>BUILDING_SHIPYARD</t>
  </si>
  <si>
    <t>UNIT_NORWEGIAN_BERSERKER</t>
  </si>
  <si>
    <t>BUILDING_BANK</t>
  </si>
  <si>
    <t>UNIT_MAN_AT_ARMS</t>
  </si>
  <si>
    <t>BUILDING_MUSEUM_ART</t>
  </si>
  <si>
    <t>UNIT_MONGOLIAN_KESHIG</t>
  </si>
  <si>
    <t>BUILDING_MUSEUM_ARTIFACT</t>
  </si>
  <si>
    <t>UNIT_GEORGIAN_KHEVSURETI</t>
  </si>
  <si>
    <t>BUILDING_FERRIS_WHEEL</t>
  </si>
  <si>
    <t>UNIT_INCA_WARAKAQ</t>
  </si>
  <si>
    <t>BUILDING_GOV_CITYSTATES</t>
  </si>
  <si>
    <t>UNIT_MILITARY_ENGINEER</t>
  </si>
  <si>
    <t>BUILDING_GOV_SPIES</t>
  </si>
  <si>
    <t>UNIT_CROSSBOWMAN</t>
  </si>
  <si>
    <t>BUILDING_GOV_FAITH</t>
  </si>
  <si>
    <t>UNIT_PIKEMAN</t>
  </si>
  <si>
    <t>BUILDING_CHANCERY</t>
  </si>
  <si>
    <t>UNIT_APOSTLE</t>
  </si>
  <si>
    <t>BUILDING_STAR_FORT</t>
  </si>
  <si>
    <t>UNIT_TREBUCHET</t>
  </si>
  <si>
    <t>BUILDING_COAL_POWER_PLANT</t>
  </si>
  <si>
    <t>UNIT_KHMER_DOMREY</t>
  </si>
  <si>
    <t>BUILDING_FACTORY</t>
  </si>
  <si>
    <t>UNIT_COURSER</t>
  </si>
  <si>
    <t>BUILDING_ELECTRONICS_FACTORY</t>
  </si>
  <si>
    <t>UNIT_VIETNAMESE_VOI_CHIEN</t>
  </si>
  <si>
    <t>BUILDING_STOCK_EXCHANGE</t>
  </si>
  <si>
    <t>UNIT_ETHIOPIAN_OROMO_CAVALRY</t>
  </si>
  <si>
    <t>BUILDING_MILITARY_ACADEMY</t>
  </si>
  <si>
    <t>UNIT_HUNGARY_BLACK_ARMY</t>
  </si>
  <si>
    <t>BUILDING_ZOO</t>
  </si>
  <si>
    <t>UNIT_KNIGHT</t>
  </si>
  <si>
    <t>BUILDING_AQUARIUM</t>
  </si>
  <si>
    <t>UNIT_ARABIAN_MAMLUK</t>
  </si>
  <si>
    <t>BUILDING_FOSSIL_FUEL_POWER_PLANT</t>
  </si>
  <si>
    <t>UNIT_MALI_MANDEKALU_CAVALRY</t>
  </si>
  <si>
    <t>BUILDING_THERMAL_BATH</t>
  </si>
  <si>
    <t>UNIT_BYZANTINE_TAGMA</t>
  </si>
  <si>
    <t>BUILDING_HANGAR</t>
  </si>
  <si>
    <t>UNIT_SPY</t>
  </si>
  <si>
    <t>BUILDING_FOOD_MARKET</t>
  </si>
  <si>
    <t>UNIT_MAPUCHE_MALON_RAIDER</t>
  </si>
  <si>
    <t>BUILDING_BROADCAST_CENTER</t>
  </si>
  <si>
    <t>UNIT_MUSKETMAN</t>
  </si>
  <si>
    <t>BUILDING_FILM_STUDIO</t>
  </si>
  <si>
    <t>UNIT_CARAVEL</t>
  </si>
  <si>
    <t>BUILDING_RESEARCH_LAB</t>
  </si>
  <si>
    <t>UNIT_OBSERVATION_BALLOON</t>
  </si>
  <si>
    <t>BUILDING_GOV_MILITARY</t>
  </si>
  <si>
    <t>UNIT_OTTOMAN_BARBARY_CORSAIR</t>
  </si>
  <si>
    <t>BUILDING_GOV_CULTURE</t>
  </si>
  <si>
    <t>UNIT_PORTUGUESE_NAU</t>
  </si>
  <si>
    <t>BUILDING_GOV_SCIENCE</t>
  </si>
  <si>
    <t>UNIT_SPANISH_CONQUISTADOR</t>
  </si>
  <si>
    <t>BUILDING_SHOPPING_MALL</t>
  </si>
  <si>
    <t>UNIT_KOREAN_HWACHA</t>
  </si>
  <si>
    <t>BUILDING_HYDROELECTRIC_DAM</t>
  </si>
  <si>
    <t>UNIT_PIKE_AND_SHOT</t>
  </si>
  <si>
    <t>BUILDING_SANCTUARY</t>
  </si>
  <si>
    <t>UNIT_SWEDEN_CAROLEAN</t>
  </si>
  <si>
    <t>BUILDING_POWER_PLANT</t>
  </si>
  <si>
    <t>UNIT_BOMBARD</t>
  </si>
  <si>
    <t>BUILDING_AIRPORT</t>
  </si>
  <si>
    <t>UNIT_FRIGATE</t>
  </si>
  <si>
    <t>BUILDING_STADIUM</t>
  </si>
  <si>
    <t>UNIT_PRIVATEER</t>
  </si>
  <si>
    <t>BUILDING_AQUATICS_CENTER</t>
  </si>
  <si>
    <t>UNIT_ENGLISH_SEADOG</t>
  </si>
  <si>
    <t>UNIT_DE_ZEVEN_PROVINCIEN</t>
  </si>
  <si>
    <t>UNIT_CANADA_MOUNTIE</t>
  </si>
  <si>
    <t>UNIT_NATURALIST</t>
  </si>
  <si>
    <t>UNIT_INDONESIAN_JONG</t>
  </si>
  <si>
    <t>UNIT_ROCK_BAND</t>
  </si>
  <si>
    <t>UNIT_FIELD_CANNON</t>
  </si>
  <si>
    <t>UNIT_CAVALRY</t>
  </si>
  <si>
    <t>UNIT_POLISH_HUSSAR</t>
  </si>
  <si>
    <t>UNIT_CUIRASSIER</t>
  </si>
  <si>
    <t>UNIT_COLOMBIAN_LLANERO</t>
  </si>
  <si>
    <t>UNIT_HUNGARY_HUSZAR</t>
  </si>
  <si>
    <t>UNIT_RUSSIAN_COSSACK</t>
  </si>
  <si>
    <t>UNIT_ENGLISH_REDCOAT</t>
  </si>
  <si>
    <t>UNIT_FRENCH_GARDE_IMPERIALE</t>
  </si>
  <si>
    <t>UNIT_LINE_INFANTRY</t>
  </si>
  <si>
    <t>UNIT_MEDIC</t>
  </si>
  <si>
    <t>UNIT_IRONCLAD</t>
  </si>
  <si>
    <t>UNIT_RANGER</t>
  </si>
  <si>
    <t>UNIT_SCOTTISH_HIGHLANDER</t>
  </si>
  <si>
    <t>UNIT_AMERICAN_ROUGH_RIDER</t>
  </si>
  <si>
    <t>UNIT_ARCHAEOLOGIST</t>
  </si>
  <si>
    <t>UNIT_AT_CREW</t>
  </si>
  <si>
    <t>UNIT_DRONE</t>
  </si>
  <si>
    <t>UNIT_BIPLANE</t>
  </si>
  <si>
    <t>UNIT_INFANTRY</t>
  </si>
  <si>
    <t>UNIT_ARTILLERY</t>
  </si>
  <si>
    <t>UNIT_BATTLESHIP</t>
  </si>
  <si>
    <t>UNIT_BRAZILIAN_MINAS_GERAES</t>
  </si>
  <si>
    <t>UNIT_GERMAN_UBOAT</t>
  </si>
  <si>
    <t>UNIT_DIGGER</t>
  </si>
  <si>
    <t>UNIT_SUPPLY_CONVOY</t>
  </si>
  <si>
    <t>UNIT_ANTIAIR_GUN</t>
  </si>
  <si>
    <t>UNIT_SUBMARINE</t>
  </si>
  <si>
    <t>UNIT_TANK</t>
  </si>
  <si>
    <t>UNIT_FIGHTER</t>
  </si>
  <si>
    <t>UNIT_AMERICAN_P51</t>
  </si>
  <si>
    <t>UNIT_SPEC_OPS</t>
  </si>
  <si>
    <t>UNIT_MACHINE_GUN</t>
  </si>
  <si>
    <t>UNIT_AIRCRAFT_CARRIER</t>
  </si>
  <si>
    <t>UNIT_DESTROYER</t>
  </si>
  <si>
    <t>UNIT_BOMBER</t>
  </si>
  <si>
    <t>UNIT_MODERN_AT</t>
  </si>
  <si>
    <t>UNIT_MOBILE_SAM</t>
  </si>
  <si>
    <t>UNIT_HELICOPTER</t>
  </si>
  <si>
    <t>UNIT_MECHANIZED_INFANTRY</t>
  </si>
  <si>
    <t>UNIT_JET_FIGHTER</t>
  </si>
  <si>
    <t>UNIT_NUCLEAR_SUBMARINE</t>
  </si>
  <si>
    <t>UNIT_ROCKET_ARTILLERY</t>
  </si>
  <si>
    <t>UNIT_MISSILE_CRUISER</t>
  </si>
  <si>
    <t>UNIT_MODERN_ARMOR</t>
  </si>
  <si>
    <t>&lt;Update&gt;&lt;Where UnitType="</t>
    <phoneticPr fontId="1" type="noConversion"/>
  </si>
  <si>
    <t>COST_PROGRESSION_GAME_PROGRESS</t>
  </si>
  <si>
    <t>COST_PROGRESSION_PREVIOUS_COPIES</t>
  </si>
  <si>
    <t>BUILDING_HOSPITAL</t>
  </si>
  <si>
    <t>BUILDING_OPERA_HOUSE</t>
  </si>
  <si>
    <t>BUILDING_PUBLIC_SCHOOL</t>
  </si>
  <si>
    <t>BUILDING_SEAPORT</t>
  </si>
  <si>
    <t>BUILDING_MEDICAL_LAB</t>
  </si>
  <si>
    <t>BUILDING_VIVARIUM</t>
  </si>
  <si>
    <t>BUILDING_MANUFACTURING_PLANT</t>
  </si>
  <si>
    <t>BUILDING_VISITOR_CENTER</t>
  </si>
  <si>
    <t>&lt;Update&gt;&lt;Where BuildingType="</t>
    <phoneticPr fontId="1" type="noConversion"/>
  </si>
  <si>
    <t>UNIT_MISSIONARY</t>
    <phoneticPr fontId="1" type="noConversion"/>
  </si>
  <si>
    <t>原定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</si>
</sst>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"/>
  <sheetViews>
    <sheetView workbookViewId="0">
      <selection activeCell="H8" sqref="H8"/>
    </sheetView>
  </sheetViews>
  <sheetFormatPr defaultColWidth="9" defaultRowHeight="13.5" x14ac:dyDescent="0.15"/>
  <cols>
    <col min="1" max="1" width="36.625" customWidth="1"/>
    <col min="8" max="8" width="12.625"/>
    <col min="10" max="10" width="0" hidden="1" customWidth="1"/>
    <col min="11" max="11" width="46.25" hidden="1" customWidth="1"/>
    <col min="12" max="13" width="9" hidden="1" customWidth="1"/>
    <col min="14" max="14" width="0" hidden="1" customWidth="1"/>
  </cols>
  <sheetData>
    <row r="1" spans="1:15" x14ac:dyDescent="0.15">
      <c r="A1" t="s">
        <v>0</v>
      </c>
      <c r="B1">
        <v>180</v>
      </c>
      <c r="C1">
        <f>VLOOKUP(B1,$F$18:$H$29,2,FALSE)</f>
        <v>150</v>
      </c>
      <c r="K1" t="s">
        <v>1</v>
      </c>
      <c r="L1" t="s">
        <v>2</v>
      </c>
      <c r="M1" t="s">
        <v>3</v>
      </c>
      <c r="O1" t="str">
        <f>_xlfn.CONCAT($K$1,A1,$L$1,C1,$M$1)</f>
        <v>&lt;Update&gt;&lt;Where BuildingType="BUILDING_STONEHENGE" /&gt;&lt;Set Cost="150"/&gt;&lt;/Update&gt;</v>
      </c>
    </row>
    <row r="2" spans="1:15" x14ac:dyDescent="0.15">
      <c r="A2" t="s">
        <v>4</v>
      </c>
      <c r="B2">
        <v>180</v>
      </c>
      <c r="C2">
        <f t="shared" ref="C2:C33" si="0">VLOOKUP(B2,$F$18:$H$29,2,FALSE)</f>
        <v>150</v>
      </c>
      <c r="O2" t="str">
        <f t="shared" ref="O2:O33" si="1">_xlfn.CONCAT($K$1,A2,$L$1,C2,$M$1)</f>
        <v>&lt;Update&gt;&lt;Where BuildingType="BUILDING_HANGING_GARDENS" /&gt;&lt;Set Cost="150"/&gt;&lt;/Update&gt;</v>
      </c>
    </row>
    <row r="3" spans="1:15" x14ac:dyDescent="0.15">
      <c r="A3" t="s">
        <v>5</v>
      </c>
      <c r="B3">
        <v>180</v>
      </c>
      <c r="C3">
        <f t="shared" si="0"/>
        <v>150</v>
      </c>
      <c r="O3" t="str">
        <f t="shared" si="1"/>
        <v>&lt;Update&gt;&lt;Where BuildingType="BUILDING_TEMPLE_ARTEMIS" /&gt;&lt;Set Cost="150"/&gt;&lt;/Update&gt;</v>
      </c>
    </row>
    <row r="4" spans="1:15" x14ac:dyDescent="0.15">
      <c r="A4" t="s">
        <v>6</v>
      </c>
      <c r="B4">
        <v>180</v>
      </c>
      <c r="C4">
        <f t="shared" si="0"/>
        <v>150</v>
      </c>
      <c r="O4" t="str">
        <f t="shared" si="1"/>
        <v>&lt;Update&gt;&lt;Where BuildingType="BUILDING_GREAT_BATH" /&gt;&lt;Set Cost="150"/&gt;&lt;/Update&gt;</v>
      </c>
    </row>
    <row r="5" spans="1:15" x14ac:dyDescent="0.15">
      <c r="A5" t="s">
        <v>7</v>
      </c>
      <c r="B5">
        <v>220</v>
      </c>
      <c r="C5">
        <f t="shared" si="0"/>
        <v>175</v>
      </c>
      <c r="O5" t="str">
        <f t="shared" si="1"/>
        <v>&lt;Update&gt;&lt;Where BuildingType="BUILDING_PYRAMIDS" /&gt;&lt;Set Cost="175"/&gt;&lt;/Update&gt;</v>
      </c>
    </row>
    <row r="6" spans="1:15" x14ac:dyDescent="0.15">
      <c r="A6" t="s">
        <v>8</v>
      </c>
      <c r="B6">
        <v>220</v>
      </c>
      <c r="C6">
        <f t="shared" si="0"/>
        <v>175</v>
      </c>
      <c r="F6" t="s">
        <v>9</v>
      </c>
      <c r="G6" t="s">
        <v>10</v>
      </c>
      <c r="H6" t="s">
        <v>11</v>
      </c>
      <c r="I6" t="s">
        <v>12</v>
      </c>
      <c r="O6" t="str">
        <f t="shared" si="1"/>
        <v>&lt;Update&gt;&lt;Where BuildingType="BUILDING_ETEMENANKI" /&gt;&lt;Set Cost="175"/&gt;&lt;/Update&gt;</v>
      </c>
    </row>
    <row r="7" spans="1:15" x14ac:dyDescent="0.15">
      <c r="A7" t="s">
        <v>13</v>
      </c>
      <c r="B7">
        <v>290</v>
      </c>
      <c r="C7">
        <f t="shared" si="0"/>
        <v>250</v>
      </c>
      <c r="E7" t="s">
        <v>14</v>
      </c>
      <c r="F7">
        <f>建筑单位!P6</f>
        <v>70</v>
      </c>
      <c r="G7">
        <f>F7*2.1</f>
        <v>147</v>
      </c>
      <c r="H7">
        <f>F7*2.5</f>
        <v>175</v>
      </c>
      <c r="I7">
        <f>F7*3</f>
        <v>210</v>
      </c>
      <c r="O7" t="str">
        <f t="shared" si="1"/>
        <v>&lt;Update&gt;&lt;Where BuildingType="BUILDING_ORACLE" /&gt;&lt;Set Cost="250"/&gt;&lt;/Update&gt;</v>
      </c>
    </row>
    <row r="8" spans="1:15" x14ac:dyDescent="0.15">
      <c r="A8" t="s">
        <v>15</v>
      </c>
      <c r="B8">
        <v>290</v>
      </c>
      <c r="C8">
        <f t="shared" si="0"/>
        <v>250</v>
      </c>
      <c r="E8" t="s">
        <v>16</v>
      </c>
      <c r="F8">
        <f>建筑单位!P16</f>
        <v>120</v>
      </c>
      <c r="G8">
        <f t="shared" ref="G8:G14" si="2">F8*2.1</f>
        <v>252</v>
      </c>
      <c r="H8">
        <f t="shared" ref="H8:H14" si="3">F8*2.5</f>
        <v>300</v>
      </c>
      <c r="I8">
        <f t="shared" ref="I8:I14" si="4">F8*3</f>
        <v>360</v>
      </c>
      <c r="O8" t="str">
        <f t="shared" si="1"/>
        <v>&lt;Update&gt;&lt;Where BuildingType="BUILDING_GREAT_LIGHTHOUSE" /&gt;&lt;Set Cost="250"/&gt;&lt;/Update&gt;</v>
      </c>
    </row>
    <row r="9" spans="1:15" x14ac:dyDescent="0.15">
      <c r="A9" t="s">
        <v>17</v>
      </c>
      <c r="B9">
        <v>400</v>
      </c>
      <c r="C9">
        <f t="shared" si="0"/>
        <v>300</v>
      </c>
      <c r="E9" t="s">
        <v>18</v>
      </c>
      <c r="F9">
        <f>建筑单位!P31</f>
        <v>195</v>
      </c>
      <c r="G9">
        <f t="shared" si="2"/>
        <v>409.5</v>
      </c>
      <c r="H9">
        <f t="shared" si="3"/>
        <v>487.5</v>
      </c>
      <c r="I9">
        <f t="shared" si="4"/>
        <v>585</v>
      </c>
      <c r="O9" t="str">
        <f t="shared" si="1"/>
        <v>&lt;Update&gt;&lt;Where BuildingType="BUILDING_COLOSSUS" /&gt;&lt;Set Cost="300"/&gt;&lt;/Update&gt;</v>
      </c>
    </row>
    <row r="10" spans="1:15" x14ac:dyDescent="0.15">
      <c r="A10" t="s">
        <v>19</v>
      </c>
      <c r="B10">
        <v>400</v>
      </c>
      <c r="C10">
        <f t="shared" si="0"/>
        <v>300</v>
      </c>
      <c r="E10" t="s">
        <v>20</v>
      </c>
      <c r="F10">
        <f>建筑单位!P54</f>
        <v>290</v>
      </c>
      <c r="G10">
        <f t="shared" si="2"/>
        <v>609</v>
      </c>
      <c r="H10">
        <f t="shared" si="3"/>
        <v>725</v>
      </c>
      <c r="I10">
        <f t="shared" si="4"/>
        <v>870</v>
      </c>
      <c r="O10" t="str">
        <f t="shared" si="1"/>
        <v>&lt;Update&gt;&lt;Where BuildingType="BUILDING_PETRA" /&gt;&lt;Set Cost="300"/&gt;&lt;/Update&gt;</v>
      </c>
    </row>
    <row r="11" spans="1:15" x14ac:dyDescent="0.15">
      <c r="A11" t="s">
        <v>21</v>
      </c>
      <c r="B11">
        <v>400</v>
      </c>
      <c r="C11">
        <f t="shared" si="0"/>
        <v>300</v>
      </c>
      <c r="E11" t="s">
        <v>22</v>
      </c>
      <c r="F11">
        <f>建筑单位!P64</f>
        <v>400</v>
      </c>
      <c r="G11">
        <f t="shared" si="2"/>
        <v>840</v>
      </c>
      <c r="H11">
        <f t="shared" si="3"/>
        <v>1000</v>
      </c>
      <c r="I11">
        <f t="shared" si="4"/>
        <v>1200</v>
      </c>
      <c r="O11" t="str">
        <f t="shared" si="1"/>
        <v>&lt;Update&gt;&lt;Where BuildingType="BUILDING_COLOSSEUM" /&gt;&lt;Set Cost="300"/&gt;&lt;/Update&gt;</v>
      </c>
    </row>
    <row r="12" spans="1:15" x14ac:dyDescent="0.15">
      <c r="A12" t="s">
        <v>23</v>
      </c>
      <c r="B12">
        <v>400</v>
      </c>
      <c r="C12">
        <f t="shared" si="0"/>
        <v>300</v>
      </c>
      <c r="E12" t="s">
        <v>24</v>
      </c>
      <c r="F12">
        <f>建筑单位!P78</f>
        <v>520</v>
      </c>
      <c r="G12">
        <f t="shared" si="2"/>
        <v>1092</v>
      </c>
      <c r="H12">
        <f t="shared" si="3"/>
        <v>1300</v>
      </c>
      <c r="I12">
        <f t="shared" si="4"/>
        <v>1560</v>
      </c>
      <c r="O12" t="str">
        <f t="shared" si="1"/>
        <v>&lt;Update&gt;&lt;Where BuildingType="BUILDING_GREAT_LIBRARY" /&gt;&lt;Set Cost="300"/&gt;&lt;/Update&gt;</v>
      </c>
    </row>
    <row r="13" spans="1:15" x14ac:dyDescent="0.15">
      <c r="A13" t="s">
        <v>25</v>
      </c>
      <c r="B13">
        <v>400</v>
      </c>
      <c r="C13">
        <f t="shared" si="0"/>
        <v>300</v>
      </c>
      <c r="E13" t="s">
        <v>26</v>
      </c>
      <c r="F13">
        <f>建筑单位!P85</f>
        <v>650</v>
      </c>
      <c r="G13">
        <f t="shared" si="2"/>
        <v>1365</v>
      </c>
      <c r="H13">
        <f t="shared" si="3"/>
        <v>1625</v>
      </c>
      <c r="I13">
        <f t="shared" si="4"/>
        <v>1950</v>
      </c>
      <c r="O13" t="str">
        <f t="shared" si="1"/>
        <v>&lt;Update&gt;&lt;Where BuildingType="BUILDING_MAHABODHI_TEMPLE" /&gt;&lt;Set Cost="300"/&gt;&lt;/Update&gt;</v>
      </c>
    </row>
    <row r="14" spans="1:15" x14ac:dyDescent="0.15">
      <c r="A14" t="s">
        <v>27</v>
      </c>
      <c r="B14">
        <v>400</v>
      </c>
      <c r="C14">
        <f t="shared" si="0"/>
        <v>300</v>
      </c>
      <c r="E14" t="s">
        <v>28</v>
      </c>
      <c r="F14">
        <f>建筑单位!P88</f>
        <v>785</v>
      </c>
      <c r="G14">
        <f t="shared" si="2"/>
        <v>1648.5</v>
      </c>
      <c r="H14">
        <f t="shared" si="3"/>
        <v>1962.5</v>
      </c>
      <c r="I14">
        <f t="shared" si="4"/>
        <v>2355</v>
      </c>
      <c r="O14" t="str">
        <f t="shared" si="1"/>
        <v>&lt;Update&gt;&lt;Where BuildingType="BUILDING_TERRACOTTA_ARMY" /&gt;&lt;Set Cost="300"/&gt;&lt;/Update&gt;</v>
      </c>
    </row>
    <row r="15" spans="1:15" x14ac:dyDescent="0.15">
      <c r="A15" t="s">
        <v>29</v>
      </c>
      <c r="B15">
        <v>400</v>
      </c>
      <c r="C15">
        <f t="shared" si="0"/>
        <v>300</v>
      </c>
      <c r="O15" t="str">
        <f t="shared" si="1"/>
        <v>&lt;Update&gt;&lt;Where BuildingType="BUILDING_JEBEL_BARKAL" /&gt;&lt;Set Cost="300"/&gt;&lt;/Update&gt;</v>
      </c>
    </row>
    <row r="16" spans="1:15" x14ac:dyDescent="0.15">
      <c r="A16" t="s">
        <v>30</v>
      </c>
      <c r="B16">
        <v>400</v>
      </c>
      <c r="C16">
        <f t="shared" si="0"/>
        <v>300</v>
      </c>
      <c r="O16" t="str">
        <f t="shared" si="1"/>
        <v>&lt;Update&gt;&lt;Where BuildingType="BUILDING_APADANA" /&gt;&lt;Set Cost="300"/&gt;&lt;/Update&gt;</v>
      </c>
    </row>
    <row r="17" spans="1:15" x14ac:dyDescent="0.15">
      <c r="A17" t="s">
        <v>31</v>
      </c>
      <c r="B17">
        <v>400</v>
      </c>
      <c r="C17">
        <f t="shared" si="0"/>
        <v>300</v>
      </c>
      <c r="F17" t="s">
        <v>32</v>
      </c>
      <c r="G17" t="s">
        <v>33</v>
      </c>
      <c r="H17" t="s">
        <v>34</v>
      </c>
      <c r="O17" t="str">
        <f t="shared" si="1"/>
        <v>&lt;Update&gt;&lt;Where BuildingType="BUILDING_HALICARNASSUS_MAUSOLEUM" /&gt;&lt;Set Cost="300"/&gt;&lt;/Update&gt;</v>
      </c>
    </row>
    <row r="18" spans="1:15" x14ac:dyDescent="0.15">
      <c r="A18" t="s">
        <v>35</v>
      </c>
      <c r="B18">
        <v>400</v>
      </c>
      <c r="C18">
        <f t="shared" si="0"/>
        <v>300</v>
      </c>
      <c r="E18" t="s">
        <v>14</v>
      </c>
      <c r="F18">
        <v>180</v>
      </c>
      <c r="G18">
        <v>150</v>
      </c>
      <c r="H18">
        <f>G18/F18</f>
        <v>0.83333333333333337</v>
      </c>
      <c r="O18" t="str">
        <f t="shared" si="1"/>
        <v>&lt;Update&gt;&lt;Where BuildingType="BUILDING_MACHU_PICCHU" /&gt;&lt;Set Cost="300"/&gt;&lt;/Update&gt;</v>
      </c>
    </row>
    <row r="19" spans="1:15" x14ac:dyDescent="0.15">
      <c r="A19" t="s">
        <v>36</v>
      </c>
      <c r="B19">
        <v>400</v>
      </c>
      <c r="C19">
        <f t="shared" si="0"/>
        <v>300</v>
      </c>
      <c r="E19" t="s">
        <v>14</v>
      </c>
      <c r="F19">
        <v>220</v>
      </c>
      <c r="G19">
        <v>175</v>
      </c>
      <c r="H19">
        <f t="shared" ref="H19:H29" si="5">G19/F19</f>
        <v>0.79545454545454541</v>
      </c>
      <c r="O19" t="str">
        <f t="shared" si="1"/>
        <v>&lt;Update&gt;&lt;Where BuildingType="BUILDING_STATUE_OF_ZEUS" /&gt;&lt;Set Cost="300"/&gt;&lt;/Update&gt;</v>
      </c>
    </row>
    <row r="20" spans="1:15" x14ac:dyDescent="0.15">
      <c r="A20" t="s">
        <v>37</v>
      </c>
      <c r="B20">
        <v>710</v>
      </c>
      <c r="C20">
        <f t="shared" si="0"/>
        <v>480</v>
      </c>
      <c r="E20" t="s">
        <v>16</v>
      </c>
      <c r="F20">
        <v>290</v>
      </c>
      <c r="G20">
        <v>250</v>
      </c>
      <c r="H20">
        <f t="shared" si="5"/>
        <v>0.86206896551724133</v>
      </c>
      <c r="O20" t="str">
        <f t="shared" si="1"/>
        <v>&lt;Update&gt;&lt;Where BuildingType="BUILDING_HAGIA_SOPHIA" /&gt;&lt;Set Cost="480"/&gt;&lt;/Update&gt;</v>
      </c>
    </row>
    <row r="21" spans="1:15" x14ac:dyDescent="0.15">
      <c r="A21" t="s">
        <v>38</v>
      </c>
      <c r="B21">
        <v>710</v>
      </c>
      <c r="C21">
        <f t="shared" si="0"/>
        <v>480</v>
      </c>
      <c r="E21" t="s">
        <v>16</v>
      </c>
      <c r="F21">
        <v>400</v>
      </c>
      <c r="G21">
        <v>300</v>
      </c>
      <c r="H21">
        <f t="shared" si="5"/>
        <v>0.75</v>
      </c>
      <c r="O21" t="str">
        <f t="shared" si="1"/>
        <v>&lt;Update&gt;&lt;Where BuildingType="BUILDING_ALHAMBRA" /&gt;&lt;Set Cost="480"/&gt;&lt;/Update&gt;</v>
      </c>
    </row>
    <row r="22" spans="1:15" x14ac:dyDescent="0.15">
      <c r="A22" t="s">
        <v>39</v>
      </c>
      <c r="B22">
        <v>710</v>
      </c>
      <c r="C22">
        <f t="shared" si="0"/>
        <v>480</v>
      </c>
      <c r="E22" t="s">
        <v>18</v>
      </c>
      <c r="F22">
        <v>710</v>
      </c>
      <c r="G22">
        <v>480</v>
      </c>
      <c r="H22">
        <f t="shared" si="5"/>
        <v>0.676056338028169</v>
      </c>
      <c r="O22" t="str">
        <f t="shared" si="1"/>
        <v>&lt;Update&gt;&lt;Where BuildingType="BUILDING_CHICHEN_ITZA" /&gt;&lt;Set Cost="480"/&gt;&lt;/Update&gt;</v>
      </c>
    </row>
    <row r="23" spans="1:15" x14ac:dyDescent="0.15">
      <c r="A23" t="s">
        <v>40</v>
      </c>
      <c r="B23">
        <v>710</v>
      </c>
      <c r="C23">
        <f t="shared" si="0"/>
        <v>480</v>
      </c>
      <c r="E23" t="s">
        <v>20</v>
      </c>
      <c r="F23">
        <v>920</v>
      </c>
      <c r="G23">
        <v>600</v>
      </c>
      <c r="H23">
        <f t="shared" si="5"/>
        <v>0.65217391304347827</v>
      </c>
      <c r="O23" t="str">
        <f t="shared" si="1"/>
        <v>&lt;Update&gt;&lt;Where BuildingType="BUILDING_MONT_ST_MICHEL" /&gt;&lt;Set Cost="480"/&gt;&lt;/Update&gt;</v>
      </c>
    </row>
    <row r="24" spans="1:15" x14ac:dyDescent="0.15">
      <c r="A24" t="s">
        <v>41</v>
      </c>
      <c r="B24">
        <v>710</v>
      </c>
      <c r="C24">
        <f t="shared" si="0"/>
        <v>480</v>
      </c>
      <c r="E24" t="s">
        <v>20</v>
      </c>
      <c r="F24">
        <v>1060</v>
      </c>
      <c r="G24">
        <v>725</v>
      </c>
      <c r="H24">
        <f t="shared" si="5"/>
        <v>0.68396226415094341</v>
      </c>
      <c r="O24" t="str">
        <f t="shared" si="1"/>
        <v>&lt;Update&gt;&lt;Where BuildingType="BUILDING_HUEY_TEOCALLI" /&gt;&lt;Set Cost="480"/&gt;&lt;/Update&gt;</v>
      </c>
    </row>
    <row r="25" spans="1:15" x14ac:dyDescent="0.15">
      <c r="A25" t="s">
        <v>42</v>
      </c>
      <c r="B25">
        <v>710</v>
      </c>
      <c r="C25">
        <f t="shared" si="0"/>
        <v>480</v>
      </c>
      <c r="E25" t="s">
        <v>22</v>
      </c>
      <c r="F25">
        <v>1240</v>
      </c>
      <c r="G25">
        <v>850</v>
      </c>
      <c r="H25">
        <f t="shared" si="5"/>
        <v>0.68548387096774188</v>
      </c>
      <c r="O25" t="str">
        <f t="shared" si="1"/>
        <v>&lt;Update&gt;&lt;Where BuildingType="BUILDING_ANGKOR_WAT" /&gt;&lt;Set Cost="480"/&gt;&lt;/Update&gt;</v>
      </c>
    </row>
    <row r="26" spans="1:15" x14ac:dyDescent="0.15">
      <c r="A26" t="s">
        <v>43</v>
      </c>
      <c r="B26">
        <v>710</v>
      </c>
      <c r="C26">
        <f t="shared" si="0"/>
        <v>480</v>
      </c>
      <c r="E26" t="s">
        <v>22</v>
      </c>
      <c r="F26">
        <v>1450</v>
      </c>
      <c r="G26">
        <v>1000</v>
      </c>
      <c r="H26">
        <f t="shared" si="5"/>
        <v>0.68965517241379315</v>
      </c>
      <c r="O26" t="str">
        <f t="shared" si="1"/>
        <v>&lt;Update&gt;&lt;Where BuildingType="BUILDING_KILWA_KISIWANI" /&gt;&lt;Set Cost="480"/&gt;&lt;/Update&gt;</v>
      </c>
    </row>
    <row r="27" spans="1:15" x14ac:dyDescent="0.15">
      <c r="A27" t="s">
        <v>44</v>
      </c>
      <c r="B27">
        <v>710</v>
      </c>
      <c r="C27">
        <f t="shared" si="0"/>
        <v>480</v>
      </c>
      <c r="E27" t="s">
        <v>24</v>
      </c>
      <c r="F27">
        <v>1620</v>
      </c>
      <c r="G27">
        <v>1280</v>
      </c>
      <c r="H27">
        <f t="shared" si="5"/>
        <v>0.79012345679012341</v>
      </c>
      <c r="O27" t="str">
        <f t="shared" si="1"/>
        <v>&lt;Update&gt;&lt;Where BuildingType="BUILDING_KOTOKU_IN" /&gt;&lt;Set Cost="480"/&gt;&lt;/Update&gt;</v>
      </c>
    </row>
    <row r="28" spans="1:15" x14ac:dyDescent="0.15">
      <c r="A28" t="s">
        <v>45</v>
      </c>
      <c r="B28">
        <v>710</v>
      </c>
      <c r="C28">
        <f t="shared" si="0"/>
        <v>480</v>
      </c>
      <c r="E28" t="s">
        <v>26</v>
      </c>
      <c r="F28">
        <v>1740</v>
      </c>
      <c r="G28">
        <v>1365</v>
      </c>
      <c r="H28">
        <f t="shared" si="5"/>
        <v>0.78448275862068961</v>
      </c>
      <c r="O28" t="str">
        <f t="shared" si="1"/>
        <v>&lt;Update&gt;&lt;Where BuildingType="BUILDING_MEENAKSHI_TEMPLE" /&gt;&lt;Set Cost="480"/&gt;&lt;/Update&gt;</v>
      </c>
    </row>
    <row r="29" spans="1:15" x14ac:dyDescent="0.15">
      <c r="A29" t="s">
        <v>46</v>
      </c>
      <c r="B29">
        <v>710</v>
      </c>
      <c r="C29">
        <f t="shared" si="0"/>
        <v>480</v>
      </c>
      <c r="E29" t="s">
        <v>26</v>
      </c>
      <c r="F29">
        <v>1850</v>
      </c>
      <c r="G29">
        <v>1625</v>
      </c>
      <c r="H29">
        <f t="shared" si="5"/>
        <v>0.8783783783783784</v>
      </c>
      <c r="O29" t="str">
        <f t="shared" si="1"/>
        <v>&lt;Update&gt;&lt;Where BuildingType="BUILDING_UNIVERSITY_SANKORE" /&gt;&lt;Set Cost="480"/&gt;&lt;/Update&gt;</v>
      </c>
    </row>
    <row r="30" spans="1:15" x14ac:dyDescent="0.15">
      <c r="A30" t="s">
        <v>47</v>
      </c>
      <c r="B30">
        <v>920</v>
      </c>
      <c r="C30">
        <f t="shared" si="0"/>
        <v>600</v>
      </c>
      <c r="O30" t="str">
        <f t="shared" si="1"/>
        <v>&lt;Update&gt;&lt;Where BuildingType="BUILDING_VENETIAN_ARSENAL" /&gt;&lt;Set Cost="600"/&gt;&lt;/Update&gt;</v>
      </c>
    </row>
    <row r="31" spans="1:15" x14ac:dyDescent="0.15">
      <c r="A31" t="s">
        <v>48</v>
      </c>
      <c r="B31">
        <v>920</v>
      </c>
      <c r="C31">
        <f t="shared" si="0"/>
        <v>600</v>
      </c>
      <c r="O31" t="str">
        <f t="shared" si="1"/>
        <v>&lt;Update&gt;&lt;Where BuildingType="BUILDING_GREAT_ZIMBABWE" /&gt;&lt;Set Cost="600"/&gt;&lt;/Update&gt;</v>
      </c>
    </row>
    <row r="32" spans="1:15" x14ac:dyDescent="0.15">
      <c r="A32" t="s">
        <v>49</v>
      </c>
      <c r="B32">
        <v>920</v>
      </c>
      <c r="C32">
        <f t="shared" si="0"/>
        <v>600</v>
      </c>
      <c r="O32" t="str">
        <f t="shared" si="1"/>
        <v>&lt;Update&gt;&lt;Where BuildingType="BUILDING_FORBIDDEN_CITY" /&gt;&lt;Set Cost="600"/&gt;&lt;/Update&gt;</v>
      </c>
    </row>
    <row r="33" spans="1:15" x14ac:dyDescent="0.15">
      <c r="A33" t="s">
        <v>50</v>
      </c>
      <c r="B33">
        <v>920</v>
      </c>
      <c r="C33">
        <f t="shared" si="0"/>
        <v>600</v>
      </c>
      <c r="O33" t="str">
        <f t="shared" si="1"/>
        <v>&lt;Update&gt;&lt;Where BuildingType="BUILDING_CASA_DE_CONTRATACION" /&gt;&lt;Set Cost="600"/&gt;&lt;/Update&gt;</v>
      </c>
    </row>
    <row r="34" spans="1:15" x14ac:dyDescent="0.15">
      <c r="A34" t="s">
        <v>51</v>
      </c>
      <c r="B34">
        <v>920</v>
      </c>
      <c r="C34">
        <f t="shared" ref="C34:C53" si="6">VLOOKUP(B34,$F$18:$H$29,2,FALSE)</f>
        <v>600</v>
      </c>
      <c r="O34" t="str">
        <f t="shared" ref="O34:O53" si="7">_xlfn.CONCAT($K$1,A34,$L$1,C34,$M$1)</f>
        <v>&lt;Update&gt;&lt;Where BuildingType="BUILDING_ST_BASILS_CATHEDRAL" /&gt;&lt;Set Cost="600"/&gt;&lt;/Update&gt;</v>
      </c>
    </row>
    <row r="35" spans="1:15" x14ac:dyDescent="0.15">
      <c r="A35" t="s">
        <v>52</v>
      </c>
      <c r="B35">
        <v>920</v>
      </c>
      <c r="C35">
        <f t="shared" si="6"/>
        <v>600</v>
      </c>
      <c r="O35" t="str">
        <f t="shared" si="7"/>
        <v>&lt;Update&gt;&lt;Where BuildingType="BUILDING_TAJ_MAHAL" /&gt;&lt;Set Cost="600"/&gt;&lt;/Update&gt;</v>
      </c>
    </row>
    <row r="36" spans="1:15" x14ac:dyDescent="0.15">
      <c r="A36" t="s">
        <v>53</v>
      </c>
      <c r="B36">
        <v>920</v>
      </c>
      <c r="C36">
        <f t="shared" si="6"/>
        <v>600</v>
      </c>
      <c r="O36" t="str">
        <f t="shared" si="7"/>
        <v>&lt;Update&gt;&lt;Where BuildingType="BUILDING_ORSZAGHAZ" /&gt;&lt;Set Cost="600"/&gt;&lt;/Update&gt;</v>
      </c>
    </row>
    <row r="37" spans="1:15" x14ac:dyDescent="0.15">
      <c r="A37" t="s">
        <v>54</v>
      </c>
      <c r="B37">
        <v>920</v>
      </c>
      <c r="C37">
        <f t="shared" si="6"/>
        <v>600</v>
      </c>
      <c r="O37" t="str">
        <f t="shared" si="7"/>
        <v>&lt;Update&gt;&lt;Where BuildingType="BUILDING_PANAMA_CANAL" /&gt;&lt;Set Cost="600"/&gt;&lt;/Update&gt;</v>
      </c>
    </row>
    <row r="38" spans="1:15" x14ac:dyDescent="0.15">
      <c r="A38" t="s">
        <v>55</v>
      </c>
      <c r="B38">
        <v>920</v>
      </c>
      <c r="C38">
        <f t="shared" si="6"/>
        <v>600</v>
      </c>
      <c r="O38" t="str">
        <f t="shared" si="7"/>
        <v>&lt;Update&gt;&lt;Where BuildingType="BUILDING_TORRE_DE_BELEM" /&gt;&lt;Set Cost="600"/&gt;&lt;/Update&gt;</v>
      </c>
    </row>
    <row r="39" spans="1:15" x14ac:dyDescent="0.15">
      <c r="A39" t="s">
        <v>56</v>
      </c>
      <c r="B39">
        <v>1060</v>
      </c>
      <c r="C39">
        <f t="shared" si="6"/>
        <v>725</v>
      </c>
      <c r="O39" t="str">
        <f t="shared" si="7"/>
        <v>&lt;Update&gt;&lt;Where BuildingType="BUILDING_POTALA_PALACE" /&gt;&lt;Set Cost="725"/&gt;&lt;/Update&gt;</v>
      </c>
    </row>
    <row r="40" spans="1:15" x14ac:dyDescent="0.15">
      <c r="A40" t="s">
        <v>57</v>
      </c>
      <c r="B40">
        <v>1240</v>
      </c>
      <c r="C40">
        <f t="shared" si="6"/>
        <v>850</v>
      </c>
      <c r="O40" t="str">
        <f t="shared" si="7"/>
        <v>&lt;Update&gt;&lt;Where BuildingType="BUILDING_RUHR_VALLEY" /&gt;&lt;Set Cost="850"/&gt;&lt;/Update&gt;</v>
      </c>
    </row>
    <row r="41" spans="1:15" x14ac:dyDescent="0.15">
      <c r="A41" t="s">
        <v>58</v>
      </c>
      <c r="B41">
        <v>1240</v>
      </c>
      <c r="C41">
        <f t="shared" si="6"/>
        <v>850</v>
      </c>
      <c r="O41" t="str">
        <f t="shared" si="7"/>
        <v>&lt;Update&gt;&lt;Where BuildingType="BUILDING_BOLSHOI_THEATRE" /&gt;&lt;Set Cost="850"/&gt;&lt;/Update&gt;</v>
      </c>
    </row>
    <row r="42" spans="1:15" x14ac:dyDescent="0.15">
      <c r="A42" t="s">
        <v>59</v>
      </c>
      <c r="B42">
        <v>1240</v>
      </c>
      <c r="C42">
        <f t="shared" si="6"/>
        <v>850</v>
      </c>
      <c r="O42" t="str">
        <f t="shared" si="7"/>
        <v>&lt;Update&gt;&lt;Where BuildingType="BUILDING_OXFORD_UNIVERSITY" /&gt;&lt;Set Cost="850"/&gt;&lt;/Update&gt;</v>
      </c>
    </row>
    <row r="43" spans="1:15" x14ac:dyDescent="0.15">
      <c r="A43" t="s">
        <v>60</v>
      </c>
      <c r="B43">
        <v>1240</v>
      </c>
      <c r="C43">
        <f t="shared" si="6"/>
        <v>850</v>
      </c>
      <c r="O43" t="str">
        <f t="shared" si="7"/>
        <v>&lt;Update&gt;&lt;Where BuildingType="BUILDING_STATUE_LIBERTY" /&gt;&lt;Set Cost="850"/&gt;&lt;/Update&gt;</v>
      </c>
    </row>
    <row r="44" spans="1:15" x14ac:dyDescent="0.15">
      <c r="A44" t="s">
        <v>61</v>
      </c>
      <c r="B44">
        <v>1450</v>
      </c>
      <c r="C44">
        <f t="shared" si="6"/>
        <v>1000</v>
      </c>
      <c r="O44" t="str">
        <f t="shared" si="7"/>
        <v>&lt;Update&gt;&lt;Where BuildingType="BUILDING_BIG_BEN" /&gt;&lt;Set Cost="1000"/&gt;&lt;/Update&gt;</v>
      </c>
    </row>
    <row r="45" spans="1:15" x14ac:dyDescent="0.15">
      <c r="A45" t="s">
        <v>62</v>
      </c>
      <c r="B45">
        <v>1450</v>
      </c>
      <c r="C45">
        <f t="shared" si="6"/>
        <v>1000</v>
      </c>
      <c r="O45" t="str">
        <f t="shared" si="7"/>
        <v>&lt;Update&gt;&lt;Where BuildingType="BUILDING_HERMITAGE" /&gt;&lt;Set Cost="1000"/&gt;&lt;/Update&gt;</v>
      </c>
    </row>
    <row r="46" spans="1:15" x14ac:dyDescent="0.15">
      <c r="A46" t="s">
        <v>63</v>
      </c>
      <c r="B46">
        <v>1620</v>
      </c>
      <c r="C46">
        <f t="shared" si="6"/>
        <v>1280</v>
      </c>
      <c r="O46" t="str">
        <f t="shared" si="7"/>
        <v>&lt;Update&gt;&lt;Where BuildingType="BUILDING_EIFFEL_TOWER" /&gt;&lt;Set Cost="1280"/&gt;&lt;/Update&gt;</v>
      </c>
    </row>
    <row r="47" spans="1:15" x14ac:dyDescent="0.15">
      <c r="A47" t="s">
        <v>64</v>
      </c>
      <c r="B47">
        <v>1620</v>
      </c>
      <c r="C47">
        <f t="shared" si="6"/>
        <v>1280</v>
      </c>
      <c r="O47" t="str">
        <f t="shared" si="7"/>
        <v>&lt;Update&gt;&lt;Where BuildingType="BUILDING_BROADWAY" /&gt;&lt;Set Cost="1280"/&gt;&lt;/Update&gt;</v>
      </c>
    </row>
    <row r="48" spans="1:15" x14ac:dyDescent="0.15">
      <c r="A48" t="s">
        <v>65</v>
      </c>
      <c r="B48">
        <v>1620</v>
      </c>
      <c r="C48">
        <f t="shared" si="6"/>
        <v>1280</v>
      </c>
      <c r="O48" t="str">
        <f t="shared" si="7"/>
        <v>&lt;Update&gt;&lt;Where BuildingType="BUILDING_CRISTO_REDENTOR" /&gt;&lt;Set Cost="1280"/&gt;&lt;/Update&gt;</v>
      </c>
    </row>
    <row r="49" spans="1:15" x14ac:dyDescent="0.15">
      <c r="A49" t="s">
        <v>66</v>
      </c>
      <c r="B49">
        <v>1620</v>
      </c>
      <c r="C49">
        <f t="shared" si="6"/>
        <v>1280</v>
      </c>
      <c r="O49" t="str">
        <f t="shared" si="7"/>
        <v>&lt;Update&gt;&lt;Where BuildingType="BUILDING_AMUNDSEN_SCOTT_RESEARCH_STATION" /&gt;&lt;Set Cost="1280"/&gt;&lt;/Update&gt;</v>
      </c>
    </row>
    <row r="50" spans="1:15" x14ac:dyDescent="0.15">
      <c r="A50" t="s">
        <v>67</v>
      </c>
      <c r="B50">
        <v>1620</v>
      </c>
      <c r="C50">
        <f t="shared" si="6"/>
        <v>1280</v>
      </c>
      <c r="O50" t="str">
        <f t="shared" si="7"/>
        <v>&lt;Update&gt;&lt;Where BuildingType="BUILDING_GOLDEN_GATE_BRIDGE" /&gt;&lt;Set Cost="1280"/&gt;&lt;/Update&gt;</v>
      </c>
    </row>
    <row r="51" spans="1:15" x14ac:dyDescent="0.15">
      <c r="A51" t="s">
        <v>68</v>
      </c>
      <c r="B51">
        <v>1740</v>
      </c>
      <c r="C51">
        <f t="shared" si="6"/>
        <v>1365</v>
      </c>
      <c r="O51" t="str">
        <f t="shared" si="7"/>
        <v>&lt;Update&gt;&lt;Where BuildingType="BUILDING_ESTADIO_DO_MARACANA" /&gt;&lt;Set Cost="1365"/&gt;&lt;/Update&gt;</v>
      </c>
    </row>
    <row r="52" spans="1:15" x14ac:dyDescent="0.15">
      <c r="A52" t="s">
        <v>69</v>
      </c>
      <c r="B52">
        <v>1740</v>
      </c>
      <c r="C52">
        <f t="shared" si="6"/>
        <v>1365</v>
      </c>
      <c r="O52" t="str">
        <f t="shared" si="7"/>
        <v>&lt;Update&gt;&lt;Where BuildingType="BUILDING_BIOSPHERE" /&gt;&lt;Set Cost="1365"/&gt;&lt;/Update&gt;</v>
      </c>
    </row>
    <row r="53" spans="1:15" x14ac:dyDescent="0.15">
      <c r="A53" t="s">
        <v>70</v>
      </c>
      <c r="B53">
        <v>1850</v>
      </c>
      <c r="C53">
        <f t="shared" si="6"/>
        <v>1625</v>
      </c>
      <c r="O53" t="str">
        <f t="shared" si="7"/>
        <v>&lt;Update&gt;&lt;Where BuildingType="BUILDING_SYDNEY_OPERA_HOUSE" /&gt;&lt;Set Cost="1625"/&gt;&lt;/Update&gt;</v>
      </c>
    </row>
  </sheetData>
  <sortState xmlns:xlrd2="http://schemas.microsoft.com/office/spreadsheetml/2017/richdata2" ref="A1:B53">
    <sortCondition ref="B53"/>
  </sortState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45"/>
  <sheetViews>
    <sheetView tabSelected="1" topLeftCell="I1" workbookViewId="0">
      <selection activeCell="N37" sqref="N37"/>
    </sheetView>
  </sheetViews>
  <sheetFormatPr defaultColWidth="9" defaultRowHeight="13.5" x14ac:dyDescent="0.15"/>
  <cols>
    <col min="1" max="1" width="30.625" customWidth="1"/>
    <col min="6" max="8" width="9" customWidth="1"/>
    <col min="9" max="9" width="75.75" customWidth="1"/>
    <col min="11" max="11" width="29" customWidth="1"/>
    <col min="14" max="14" width="20.5" customWidth="1"/>
    <col min="20" max="20" width="75.75" customWidth="1"/>
  </cols>
  <sheetData>
    <row r="1" spans="1:20" x14ac:dyDescent="0.15">
      <c r="D1">
        <v>0.78</v>
      </c>
      <c r="E1">
        <v>0.87</v>
      </c>
      <c r="F1" s="1" t="s">
        <v>284</v>
      </c>
      <c r="G1" t="s">
        <v>2</v>
      </c>
      <c r="H1" t="s">
        <v>3</v>
      </c>
      <c r="O1" s="1" t="s">
        <v>297</v>
      </c>
      <c r="P1">
        <v>1.2050000000000001</v>
      </c>
      <c r="Q1" s="1" t="s">
        <v>284</v>
      </c>
      <c r="R1" t="s">
        <v>2</v>
      </c>
      <c r="S1" t="s">
        <v>3</v>
      </c>
    </row>
    <row r="2" spans="1:20" x14ac:dyDescent="0.15">
      <c r="A2" t="s">
        <v>71</v>
      </c>
      <c r="B2">
        <v>30</v>
      </c>
      <c r="C2" t="s">
        <v>14</v>
      </c>
      <c r="D2">
        <f>ROUND(B2*D$1/5,0)*5</f>
        <v>25</v>
      </c>
      <c r="E2">
        <f>ROUND(B2*E$1/5,0)*5</f>
        <v>25</v>
      </c>
      <c r="F2" s="1" t="s">
        <v>284</v>
      </c>
      <c r="G2" t="s">
        <v>2</v>
      </c>
      <c r="H2" t="s">
        <v>3</v>
      </c>
      <c r="I2" t="str">
        <f>_xlfn.CONCAT(F2,A2,G2,E2,H2)</f>
        <v>&lt;Update&gt;&lt;Where UnitType="UNIT_SCOUT" /&gt;&lt;Set Cost="25"/&gt;&lt;/Update&gt;</v>
      </c>
      <c r="K2" t="s">
        <v>72</v>
      </c>
      <c r="L2">
        <v>60</v>
      </c>
      <c r="M2" t="s">
        <v>14</v>
      </c>
      <c r="N2" t="s">
        <v>72</v>
      </c>
      <c r="O2">
        <v>40</v>
      </c>
      <c r="P2">
        <f t="shared" ref="P2:P33" si="0">ROUND(O2*P$1/5,0)*5</f>
        <v>50</v>
      </c>
      <c r="Q2" s="1" t="s">
        <v>295</v>
      </c>
      <c r="R2" t="s">
        <v>2</v>
      </c>
      <c r="S2" t="s">
        <v>3</v>
      </c>
      <c r="T2" t="str">
        <f t="shared" ref="T2:T33" si="1">_xlfn.CONCAT(Q2,N2,R2,P2,S2)</f>
        <v>&lt;Update&gt;&lt;Where BuildingType="BUILDING_MONUMENT" /&gt;&lt;Set Cost="50"/&gt;&lt;/Update&gt;</v>
      </c>
    </row>
    <row r="3" spans="1:20" x14ac:dyDescent="0.15">
      <c r="A3" t="s">
        <v>73</v>
      </c>
      <c r="B3">
        <v>35</v>
      </c>
      <c r="C3" t="s">
        <v>14</v>
      </c>
      <c r="D3">
        <f t="shared" ref="D3:D29" si="2">ROUND(B3*D$1/5,0)*5</f>
        <v>25</v>
      </c>
      <c r="E3">
        <f t="shared" ref="E3:E29" si="3">ROUND(B3*E$1/5,0)*5</f>
        <v>30</v>
      </c>
      <c r="F3" s="1" t="s">
        <v>284</v>
      </c>
      <c r="G3" t="s">
        <v>2</v>
      </c>
      <c r="H3" t="s">
        <v>3</v>
      </c>
      <c r="I3" t="str">
        <f t="shared" ref="I3:I59" si="4">_xlfn.CONCAT(F3,A3,G3,E3,H3)</f>
        <v>&lt;Update&gt;&lt;Where UnitType="UNIT_SLINGER" /&gt;&lt;Set Cost="30"/&gt;&lt;/Update&gt;</v>
      </c>
      <c r="K3" t="s">
        <v>74</v>
      </c>
      <c r="L3">
        <v>65</v>
      </c>
      <c r="M3" t="s">
        <v>14</v>
      </c>
      <c r="N3" t="s">
        <v>74</v>
      </c>
      <c r="O3">
        <v>50</v>
      </c>
      <c r="P3">
        <f t="shared" si="0"/>
        <v>60</v>
      </c>
      <c r="Q3" s="1" t="s">
        <v>295</v>
      </c>
      <c r="R3" t="s">
        <v>2</v>
      </c>
      <c r="S3" t="s">
        <v>3</v>
      </c>
      <c r="T3" t="str">
        <f t="shared" si="1"/>
        <v>&lt;Update&gt;&lt;Where BuildingType="BUILDING_GRANARY" /&gt;&lt;Set Cost="60"/&gt;&lt;/Update&gt;</v>
      </c>
    </row>
    <row r="4" spans="1:20" x14ac:dyDescent="0.15">
      <c r="A4" t="s">
        <v>75</v>
      </c>
      <c r="B4">
        <v>35</v>
      </c>
      <c r="C4" t="s">
        <v>14</v>
      </c>
      <c r="D4">
        <f t="shared" si="2"/>
        <v>25</v>
      </c>
      <c r="E4">
        <f t="shared" si="3"/>
        <v>30</v>
      </c>
      <c r="F4" s="1" t="s">
        <v>284</v>
      </c>
      <c r="G4" t="s">
        <v>2</v>
      </c>
      <c r="H4" t="s">
        <v>3</v>
      </c>
      <c r="I4" t="str">
        <f t="shared" si="4"/>
        <v>&lt;Update&gt;&lt;Where UnitType="UNIT_BARBARIAN_HORSE_ARCHER" /&gt;&lt;Set Cost="30"/&gt;&lt;/Update&gt;</v>
      </c>
      <c r="K4" t="s">
        <v>76</v>
      </c>
      <c r="L4">
        <v>70</v>
      </c>
      <c r="M4" t="s">
        <v>14</v>
      </c>
      <c r="N4" t="s">
        <v>76</v>
      </c>
      <c r="O4">
        <v>55</v>
      </c>
      <c r="P4">
        <f t="shared" si="0"/>
        <v>65</v>
      </c>
      <c r="Q4" s="1" t="s">
        <v>295</v>
      </c>
      <c r="R4" t="s">
        <v>2</v>
      </c>
      <c r="S4" t="s">
        <v>3</v>
      </c>
      <c r="T4" t="str">
        <f t="shared" si="1"/>
        <v>&lt;Update&gt;&lt;Where BuildingType="BUILDING_SHRINE" /&gt;&lt;Set Cost="65"/&gt;&lt;/Update&gt;</v>
      </c>
    </row>
    <row r="5" spans="1:20" x14ac:dyDescent="0.15">
      <c r="A5" t="s">
        <v>77</v>
      </c>
      <c r="B5">
        <v>35</v>
      </c>
      <c r="C5" t="s">
        <v>14</v>
      </c>
      <c r="D5">
        <f t="shared" si="2"/>
        <v>25</v>
      </c>
      <c r="E5">
        <f t="shared" si="3"/>
        <v>30</v>
      </c>
      <c r="F5" s="1" t="s">
        <v>284</v>
      </c>
      <c r="G5" t="s">
        <v>2</v>
      </c>
      <c r="H5" t="s">
        <v>3</v>
      </c>
      <c r="I5" t="str">
        <f t="shared" si="4"/>
        <v>&lt;Update&gt;&lt;Where UnitType="UNIT_BABYLONIAN_SABUM_KIBITTUM" /&gt;&lt;Set Cost="30"/&gt;&lt;/Update&gt;</v>
      </c>
      <c r="K5" t="s">
        <v>78</v>
      </c>
      <c r="L5">
        <v>80</v>
      </c>
      <c r="M5" t="s">
        <v>14</v>
      </c>
      <c r="N5" t="s">
        <v>78</v>
      </c>
      <c r="O5">
        <v>60</v>
      </c>
      <c r="P5">
        <f t="shared" si="0"/>
        <v>70</v>
      </c>
      <c r="Q5" s="1" t="s">
        <v>295</v>
      </c>
      <c r="R5" t="s">
        <v>2</v>
      </c>
      <c r="S5" t="s">
        <v>3</v>
      </c>
      <c r="T5" t="str">
        <f t="shared" si="1"/>
        <v>&lt;Update&gt;&lt;Where BuildingType="BUILDING_WALLS" /&gt;&lt;Set Cost="70"/&gt;&lt;/Update&gt;</v>
      </c>
    </row>
    <row r="6" spans="1:20" x14ac:dyDescent="0.15">
      <c r="A6" t="s">
        <v>81</v>
      </c>
      <c r="B6">
        <v>40</v>
      </c>
      <c r="C6" t="s">
        <v>14</v>
      </c>
      <c r="D6">
        <f t="shared" si="2"/>
        <v>30</v>
      </c>
      <c r="E6">
        <f t="shared" si="3"/>
        <v>35</v>
      </c>
      <c r="F6" s="1" t="s">
        <v>284</v>
      </c>
      <c r="G6" t="s">
        <v>2</v>
      </c>
      <c r="H6" t="s">
        <v>3</v>
      </c>
      <c r="I6" t="str">
        <f t="shared" si="4"/>
        <v>&lt;Update&gt;&lt;Where UnitType="UNIT_WARRIOR" /&gt;&lt;Set Cost="35"/&gt;&lt;/Update&gt;</v>
      </c>
      <c r="K6" t="s">
        <v>80</v>
      </c>
      <c r="L6">
        <v>80</v>
      </c>
      <c r="M6" t="s">
        <v>14</v>
      </c>
      <c r="N6" t="s">
        <v>80</v>
      </c>
      <c r="O6">
        <v>60</v>
      </c>
      <c r="P6">
        <f t="shared" si="0"/>
        <v>70</v>
      </c>
      <c r="Q6" s="1" t="s">
        <v>295</v>
      </c>
      <c r="R6" t="s">
        <v>2</v>
      </c>
      <c r="S6" t="s">
        <v>3</v>
      </c>
      <c r="T6" t="str">
        <f t="shared" si="1"/>
        <v>&lt;Update&gt;&lt;Where BuildingType="BUILDING_WATER_MILL" /&gt;&lt;Set Cost="70"/&gt;&lt;/Update&gt;</v>
      </c>
    </row>
    <row r="7" spans="1:20" x14ac:dyDescent="0.15">
      <c r="A7" t="s">
        <v>83</v>
      </c>
      <c r="B7">
        <v>40</v>
      </c>
      <c r="C7" t="s">
        <v>14</v>
      </c>
      <c r="D7">
        <f t="shared" si="2"/>
        <v>30</v>
      </c>
      <c r="E7">
        <f t="shared" si="3"/>
        <v>35</v>
      </c>
      <c r="F7" s="1" t="s">
        <v>284</v>
      </c>
      <c r="G7" t="s">
        <v>2</v>
      </c>
      <c r="H7" t="s">
        <v>3</v>
      </c>
      <c r="I7" t="str">
        <f t="shared" si="4"/>
        <v>&lt;Update&gt;&lt;Where UnitType="UNIT_BARBARIAN_HORSEMAN" /&gt;&lt;Set Cost="35"/&gt;&lt;/Update&gt;</v>
      </c>
      <c r="K7" t="s">
        <v>82</v>
      </c>
      <c r="L7">
        <v>80</v>
      </c>
      <c r="M7" t="s">
        <v>14</v>
      </c>
      <c r="N7" t="s">
        <v>82</v>
      </c>
      <c r="O7">
        <v>60</v>
      </c>
      <c r="P7">
        <f t="shared" si="0"/>
        <v>70</v>
      </c>
      <c r="Q7" s="1" t="s">
        <v>295</v>
      </c>
      <c r="R7" t="s">
        <v>2</v>
      </c>
      <c r="S7" t="s">
        <v>3</v>
      </c>
      <c r="T7" t="str">
        <f t="shared" si="1"/>
        <v>&lt;Update&gt;&lt;Where BuildingType="BUILDING_FLOOD_BARRIER" /&gt;&lt;Set Cost="70"/&gt;&lt;/Update&gt;</v>
      </c>
    </row>
    <row r="8" spans="1:20" x14ac:dyDescent="0.15">
      <c r="A8" t="s">
        <v>85</v>
      </c>
      <c r="B8">
        <v>40</v>
      </c>
      <c r="C8" t="s">
        <v>14</v>
      </c>
      <c r="D8">
        <f t="shared" si="2"/>
        <v>30</v>
      </c>
      <c r="E8">
        <f t="shared" si="3"/>
        <v>35</v>
      </c>
      <c r="F8" s="1" t="s">
        <v>284</v>
      </c>
      <c r="G8" t="s">
        <v>2</v>
      </c>
      <c r="H8" t="s">
        <v>3</v>
      </c>
      <c r="I8" t="str">
        <f t="shared" si="4"/>
        <v>&lt;Update&gt;&lt;Where UnitType="UNIT_CREE_OKIHTCITAW" /&gt;&lt;Set Cost="35"/&gt;&lt;/Update&gt;</v>
      </c>
      <c r="K8" t="s">
        <v>84</v>
      </c>
      <c r="L8">
        <v>80</v>
      </c>
      <c r="M8" t="s">
        <v>14</v>
      </c>
      <c r="N8" t="s">
        <v>84</v>
      </c>
      <c r="O8">
        <v>60</v>
      </c>
      <c r="P8">
        <f t="shared" si="0"/>
        <v>70</v>
      </c>
      <c r="Q8" s="1" t="s">
        <v>295</v>
      </c>
      <c r="R8" t="s">
        <v>2</v>
      </c>
      <c r="S8" t="s">
        <v>3</v>
      </c>
      <c r="T8" t="str">
        <f t="shared" si="1"/>
        <v>&lt;Update&gt;&lt;Where BuildingType="BUILDING_PALGUM" /&gt;&lt;Set Cost="70"/&gt;&lt;/Update&gt;</v>
      </c>
    </row>
    <row r="9" spans="1:20" x14ac:dyDescent="0.15">
      <c r="A9" t="s">
        <v>89</v>
      </c>
      <c r="B9">
        <v>55</v>
      </c>
      <c r="C9" t="s">
        <v>14</v>
      </c>
      <c r="D9">
        <f t="shared" si="2"/>
        <v>45</v>
      </c>
      <c r="E9">
        <f t="shared" si="3"/>
        <v>50</v>
      </c>
      <c r="F9" s="1" t="s">
        <v>284</v>
      </c>
      <c r="G9" t="s">
        <v>2</v>
      </c>
      <c r="H9" t="s">
        <v>3</v>
      </c>
      <c r="I9" t="str">
        <f t="shared" si="4"/>
        <v>&lt;Update&gt;&lt;Where UnitType="UNIT_SUMERIAN_WAR_CART" /&gt;&lt;Set Cost="50"/&gt;&lt;/Update&gt;</v>
      </c>
      <c r="K9" t="s">
        <v>86</v>
      </c>
      <c r="L9">
        <v>90</v>
      </c>
      <c r="M9" t="s">
        <v>14</v>
      </c>
      <c r="N9" t="s">
        <v>86</v>
      </c>
      <c r="O9">
        <v>70</v>
      </c>
      <c r="P9">
        <f t="shared" si="0"/>
        <v>85</v>
      </c>
      <c r="Q9" s="1" t="s">
        <v>295</v>
      </c>
      <c r="R9" t="s">
        <v>2</v>
      </c>
      <c r="S9" t="s">
        <v>3</v>
      </c>
      <c r="T9" t="str">
        <f t="shared" si="1"/>
        <v>&lt;Update&gt;&lt;Where BuildingType="BUILDING_BARRACKS" /&gt;&lt;Set Cost="85"/&gt;&lt;/Update&gt;</v>
      </c>
    </row>
    <row r="10" spans="1:20" x14ac:dyDescent="0.15">
      <c r="A10" t="s">
        <v>91</v>
      </c>
      <c r="B10">
        <v>60</v>
      </c>
      <c r="C10" t="s">
        <v>14</v>
      </c>
      <c r="D10">
        <f t="shared" si="2"/>
        <v>45</v>
      </c>
      <c r="E10">
        <f t="shared" si="3"/>
        <v>50</v>
      </c>
      <c r="F10" s="1" t="s">
        <v>284</v>
      </c>
      <c r="G10" t="s">
        <v>2</v>
      </c>
      <c r="H10" t="s">
        <v>3</v>
      </c>
      <c r="I10" t="str">
        <f t="shared" si="4"/>
        <v>&lt;Update&gt;&lt;Where UnitType="UNIT_ARCHER" /&gt;&lt;Set Cost="50"/&gt;&lt;/Update&gt;</v>
      </c>
      <c r="K10" t="s">
        <v>88</v>
      </c>
      <c r="L10">
        <v>90</v>
      </c>
      <c r="M10" t="s">
        <v>14</v>
      </c>
      <c r="N10" t="s">
        <v>88</v>
      </c>
      <c r="O10">
        <v>70</v>
      </c>
      <c r="P10">
        <f t="shared" si="0"/>
        <v>85</v>
      </c>
      <c r="Q10" s="1" t="s">
        <v>295</v>
      </c>
      <c r="R10" t="s">
        <v>2</v>
      </c>
      <c r="S10" t="s">
        <v>3</v>
      </c>
      <c r="T10" t="str">
        <f t="shared" si="1"/>
        <v>&lt;Update&gt;&lt;Where BuildingType="BUILDING_LIBRARY" /&gt;&lt;Set Cost="85"/&gt;&lt;/Update&gt;</v>
      </c>
    </row>
    <row r="11" spans="1:20" x14ac:dyDescent="0.15">
      <c r="A11" t="s">
        <v>93</v>
      </c>
      <c r="B11">
        <v>60</v>
      </c>
      <c r="C11" t="s">
        <v>14</v>
      </c>
      <c r="D11">
        <f t="shared" si="2"/>
        <v>45</v>
      </c>
      <c r="E11">
        <f t="shared" si="3"/>
        <v>50</v>
      </c>
      <c r="F11" s="1" t="s">
        <v>284</v>
      </c>
      <c r="G11" t="s">
        <v>2</v>
      </c>
      <c r="H11" t="s">
        <v>3</v>
      </c>
      <c r="I11" t="str">
        <f t="shared" si="4"/>
        <v>&lt;Update&gt;&lt;Where UnitType="UNIT_MAYAN_HULCHE" /&gt;&lt;Set Cost="50"/&gt;&lt;/Update&gt;</v>
      </c>
      <c r="K11" t="s">
        <v>90</v>
      </c>
      <c r="L11">
        <v>90</v>
      </c>
      <c r="M11" t="s">
        <v>14</v>
      </c>
      <c r="N11" t="s">
        <v>90</v>
      </c>
      <c r="O11">
        <v>70</v>
      </c>
      <c r="P11">
        <f t="shared" si="0"/>
        <v>85</v>
      </c>
      <c r="Q11" s="1" t="s">
        <v>295</v>
      </c>
      <c r="R11" t="s">
        <v>2</v>
      </c>
      <c r="S11" t="s">
        <v>3</v>
      </c>
      <c r="T11" t="str">
        <f t="shared" si="1"/>
        <v>&lt;Update&gt;&lt;Where BuildingType="BUILDING_BASILIKOI_PAIDES" /&gt;&lt;Set Cost="85"/&gt;&lt;/Update&gt;</v>
      </c>
    </row>
    <row r="12" spans="1:20" x14ac:dyDescent="0.15">
      <c r="A12" t="s">
        <v>95</v>
      </c>
      <c r="B12">
        <v>60</v>
      </c>
      <c r="C12" t="s">
        <v>14</v>
      </c>
      <c r="D12">
        <f t="shared" si="2"/>
        <v>45</v>
      </c>
      <c r="E12">
        <f t="shared" si="3"/>
        <v>50</v>
      </c>
      <c r="F12" s="1" t="s">
        <v>284</v>
      </c>
      <c r="G12" t="s">
        <v>2</v>
      </c>
      <c r="H12" t="s">
        <v>3</v>
      </c>
      <c r="I12" t="str">
        <f t="shared" si="4"/>
        <v>&lt;Update&gt;&lt;Where UnitType="UNIT_GAUL_GAESATAE" /&gt;&lt;Set Cost="50"/&gt;&lt;/Update&gt;</v>
      </c>
      <c r="K12" t="s">
        <v>92</v>
      </c>
      <c r="L12">
        <v>120</v>
      </c>
      <c r="M12" t="s">
        <v>16</v>
      </c>
      <c r="N12" t="s">
        <v>124</v>
      </c>
      <c r="O12">
        <v>90</v>
      </c>
      <c r="P12">
        <f t="shared" si="0"/>
        <v>110</v>
      </c>
      <c r="Q12" s="1" t="s">
        <v>295</v>
      </c>
      <c r="R12" t="s">
        <v>2</v>
      </c>
      <c r="S12" t="s">
        <v>3</v>
      </c>
      <c r="T12" t="str">
        <f t="shared" si="1"/>
        <v>&lt;Update&gt;&lt;Where BuildingType="BUILDING_GROVE" /&gt;&lt;Set Cost="110"/&gt;&lt;/Update&gt;</v>
      </c>
    </row>
    <row r="13" spans="1:20" x14ac:dyDescent="0.15">
      <c r="A13" t="s">
        <v>97</v>
      </c>
      <c r="B13">
        <v>65</v>
      </c>
      <c r="C13" t="s">
        <v>14</v>
      </c>
      <c r="D13">
        <f t="shared" si="2"/>
        <v>50</v>
      </c>
      <c r="E13">
        <f t="shared" si="3"/>
        <v>55</v>
      </c>
      <c r="F13" s="1" t="s">
        <v>284</v>
      </c>
      <c r="G13" t="s">
        <v>2</v>
      </c>
      <c r="H13" t="s">
        <v>3</v>
      </c>
      <c r="I13" t="str">
        <f t="shared" si="4"/>
        <v>&lt;Update&gt;&lt;Where UnitType="UNIT_GALLEY" /&gt;&lt;Set Cost="55"/&gt;&lt;/Update&gt;</v>
      </c>
      <c r="K13" t="s">
        <v>94</v>
      </c>
      <c r="L13">
        <v>120</v>
      </c>
      <c r="M13" t="s">
        <v>16</v>
      </c>
      <c r="N13" t="s">
        <v>92</v>
      </c>
      <c r="O13">
        <v>100</v>
      </c>
      <c r="P13">
        <f t="shared" si="0"/>
        <v>120</v>
      </c>
      <c r="Q13" s="1" t="s">
        <v>295</v>
      </c>
      <c r="R13" t="s">
        <v>2</v>
      </c>
      <c r="S13" t="s">
        <v>3</v>
      </c>
      <c r="T13" t="str">
        <f t="shared" si="1"/>
        <v>&lt;Update&gt;&lt;Where BuildingType="BUILDING_LIGHTHOUSE" /&gt;&lt;Set Cost="120"/&gt;&lt;/Update&gt;</v>
      </c>
    </row>
    <row r="14" spans="1:20" x14ac:dyDescent="0.15">
      <c r="A14" t="s">
        <v>99</v>
      </c>
      <c r="B14">
        <v>65</v>
      </c>
      <c r="C14" t="s">
        <v>14</v>
      </c>
      <c r="D14">
        <f t="shared" si="2"/>
        <v>50</v>
      </c>
      <c r="E14">
        <f t="shared" si="3"/>
        <v>55</v>
      </c>
      <c r="F14" s="1" t="s">
        <v>284</v>
      </c>
      <c r="G14" t="s">
        <v>2</v>
      </c>
      <c r="H14" t="s">
        <v>3</v>
      </c>
      <c r="I14" t="str">
        <f t="shared" si="4"/>
        <v>&lt;Update&gt;&lt;Where UnitType="UNIT_NORWEGIAN_LONGSHIP" /&gt;&lt;Set Cost="55"/&gt;&lt;/Update&gt;</v>
      </c>
      <c r="K14" t="s">
        <v>96</v>
      </c>
      <c r="L14">
        <v>120</v>
      </c>
      <c r="M14" t="s">
        <v>16</v>
      </c>
      <c r="N14" t="s">
        <v>94</v>
      </c>
      <c r="O14">
        <v>100</v>
      </c>
      <c r="P14">
        <f t="shared" si="0"/>
        <v>120</v>
      </c>
      <c r="Q14" s="1" t="s">
        <v>295</v>
      </c>
      <c r="R14" t="s">
        <v>2</v>
      </c>
      <c r="S14" t="s">
        <v>3</v>
      </c>
      <c r="T14" t="str">
        <f t="shared" si="1"/>
        <v>&lt;Update&gt;&lt;Where BuildingType="BUILDING_MARKET" /&gt;&lt;Set Cost="120"/&gt;&lt;/Update&gt;</v>
      </c>
    </row>
    <row r="15" spans="1:20" x14ac:dyDescent="0.15">
      <c r="A15" t="s">
        <v>101</v>
      </c>
      <c r="B15">
        <v>65</v>
      </c>
      <c r="C15" t="s">
        <v>14</v>
      </c>
      <c r="D15">
        <f t="shared" si="2"/>
        <v>50</v>
      </c>
      <c r="E15">
        <f t="shared" si="3"/>
        <v>55</v>
      </c>
      <c r="F15" s="1" t="s">
        <v>284</v>
      </c>
      <c r="G15" t="s">
        <v>2</v>
      </c>
      <c r="H15" t="s">
        <v>3</v>
      </c>
      <c r="I15" t="str">
        <f t="shared" si="4"/>
        <v>&lt;Update&gt;&lt;Where UnitType="UNIT_SPEARMAN" /&gt;&lt;Set Cost="55"/&gt;&lt;/Update&gt;</v>
      </c>
      <c r="K15" t="s">
        <v>98</v>
      </c>
      <c r="L15">
        <v>120</v>
      </c>
      <c r="M15" t="s">
        <v>16</v>
      </c>
      <c r="N15" t="s">
        <v>96</v>
      </c>
      <c r="O15">
        <v>100</v>
      </c>
      <c r="P15">
        <f t="shared" si="0"/>
        <v>120</v>
      </c>
      <c r="Q15" s="1" t="s">
        <v>295</v>
      </c>
      <c r="R15" t="s">
        <v>2</v>
      </c>
      <c r="S15" t="s">
        <v>3</v>
      </c>
      <c r="T15" t="str">
        <f t="shared" si="1"/>
        <v>&lt;Update&gt;&lt;Where BuildingType="BUILDING_STABLE" /&gt;&lt;Set Cost="120"/&gt;&lt;/Update&gt;</v>
      </c>
    </row>
    <row r="16" spans="1:20" x14ac:dyDescent="0.15">
      <c r="A16" t="s">
        <v>103</v>
      </c>
      <c r="B16">
        <v>65</v>
      </c>
      <c r="C16" t="s">
        <v>14</v>
      </c>
      <c r="D16">
        <f t="shared" si="2"/>
        <v>50</v>
      </c>
      <c r="E16">
        <f t="shared" si="3"/>
        <v>55</v>
      </c>
      <c r="F16" s="1" t="s">
        <v>284</v>
      </c>
      <c r="G16" t="s">
        <v>2</v>
      </c>
      <c r="H16" t="s">
        <v>3</v>
      </c>
      <c r="I16" t="str">
        <f t="shared" si="4"/>
        <v>&lt;Update&gt;&lt;Where UnitType="UNIT_HEAVY_CHARIOT" /&gt;&lt;Set Cost="55"/&gt;&lt;/Update&gt;</v>
      </c>
      <c r="K16" t="s">
        <v>100</v>
      </c>
      <c r="L16">
        <v>120</v>
      </c>
      <c r="M16" t="s">
        <v>16</v>
      </c>
      <c r="N16" t="s">
        <v>98</v>
      </c>
      <c r="O16">
        <v>100</v>
      </c>
      <c r="P16">
        <f t="shared" si="0"/>
        <v>120</v>
      </c>
      <c r="Q16" s="1" t="s">
        <v>295</v>
      </c>
      <c r="R16" t="s">
        <v>2</v>
      </c>
      <c r="S16" t="s">
        <v>3</v>
      </c>
      <c r="T16" t="str">
        <f t="shared" si="1"/>
        <v>&lt;Update&gt;&lt;Where BuildingType="BUILDING_TEMPLE" /&gt;&lt;Set Cost="120"/&gt;&lt;/Update&gt;</v>
      </c>
    </row>
    <row r="17" spans="1:20" x14ac:dyDescent="0.15">
      <c r="A17" t="s">
        <v>105</v>
      </c>
      <c r="B17">
        <v>65</v>
      </c>
      <c r="C17" t="s">
        <v>14</v>
      </c>
      <c r="D17">
        <f t="shared" si="2"/>
        <v>50</v>
      </c>
      <c r="E17">
        <f t="shared" si="3"/>
        <v>55</v>
      </c>
      <c r="F17" s="1" t="s">
        <v>284</v>
      </c>
      <c r="G17" t="s">
        <v>2</v>
      </c>
      <c r="H17" t="s">
        <v>3</v>
      </c>
      <c r="I17" t="str">
        <f t="shared" si="4"/>
        <v>&lt;Update&gt;&lt;Where UnitType="UNIT_BATTERING_RAM" /&gt;&lt;Set Cost="55"/&gt;&lt;/Update&gt;</v>
      </c>
      <c r="K17" t="s">
        <v>102</v>
      </c>
      <c r="L17">
        <v>120</v>
      </c>
      <c r="M17" t="s">
        <v>16</v>
      </c>
      <c r="N17" t="s">
        <v>100</v>
      </c>
      <c r="O17">
        <v>100</v>
      </c>
      <c r="P17">
        <f t="shared" si="0"/>
        <v>120</v>
      </c>
      <c r="Q17" s="1" t="s">
        <v>295</v>
      </c>
      <c r="R17" t="s">
        <v>2</v>
      </c>
      <c r="S17" t="s">
        <v>3</v>
      </c>
      <c r="T17" t="str">
        <f t="shared" si="1"/>
        <v>&lt;Update&gt;&lt;Where BuildingType="BUILDING_STAVE_CHURCH" /&gt;&lt;Set Cost="120"/&gt;&lt;/Update&gt;</v>
      </c>
    </row>
    <row r="18" spans="1:20" x14ac:dyDescent="0.15">
      <c r="A18" t="s">
        <v>107</v>
      </c>
      <c r="B18">
        <v>65</v>
      </c>
      <c r="C18" t="s">
        <v>14</v>
      </c>
      <c r="D18">
        <f t="shared" si="2"/>
        <v>50</v>
      </c>
      <c r="E18">
        <f t="shared" si="3"/>
        <v>55</v>
      </c>
      <c r="F18" s="1" t="s">
        <v>284</v>
      </c>
      <c r="G18" t="s">
        <v>2</v>
      </c>
      <c r="H18" t="s">
        <v>3</v>
      </c>
      <c r="I18" t="str">
        <f t="shared" si="4"/>
        <v>&lt;Update&gt;&lt;Where UnitType="UNIT_GREEK_HOPLITE" /&gt;&lt;Set Cost="55"/&gt;&lt;/Update&gt;</v>
      </c>
      <c r="K18" t="s">
        <v>104</v>
      </c>
      <c r="L18">
        <v>120</v>
      </c>
      <c r="M18" t="s">
        <v>16</v>
      </c>
      <c r="N18" t="s">
        <v>150</v>
      </c>
      <c r="O18">
        <v>100</v>
      </c>
      <c r="P18">
        <f t="shared" si="0"/>
        <v>120</v>
      </c>
      <c r="Q18" s="1" t="s">
        <v>295</v>
      </c>
      <c r="R18" t="s">
        <v>2</v>
      </c>
      <c r="S18" t="s">
        <v>3</v>
      </c>
      <c r="T18" t="str">
        <f t="shared" si="1"/>
        <v>&lt;Update&gt;&lt;Where BuildingType="BUILDING_SEWER" /&gt;&lt;Set Cost="120"/&gt;&lt;/Update&gt;</v>
      </c>
    </row>
    <row r="19" spans="1:20" x14ac:dyDescent="0.15">
      <c r="A19" t="s">
        <v>109</v>
      </c>
      <c r="B19">
        <v>65</v>
      </c>
      <c r="C19" t="s">
        <v>14</v>
      </c>
      <c r="D19">
        <f t="shared" si="2"/>
        <v>50</v>
      </c>
      <c r="E19">
        <f t="shared" si="3"/>
        <v>55</v>
      </c>
      <c r="F19" s="1" t="s">
        <v>284</v>
      </c>
      <c r="G19" t="s">
        <v>2</v>
      </c>
      <c r="H19" t="s">
        <v>3</v>
      </c>
      <c r="I19" t="str">
        <f t="shared" si="4"/>
        <v>&lt;Update&gt;&lt;Where UnitType="UNIT_AZTEC_EAGLE_WARRIOR" /&gt;&lt;Set Cost="55"/&gt;&lt;/Update&gt;</v>
      </c>
      <c r="K19" t="s">
        <v>106</v>
      </c>
      <c r="L19">
        <v>120</v>
      </c>
      <c r="M19" t="s">
        <v>16</v>
      </c>
      <c r="N19" t="s">
        <v>102</v>
      </c>
      <c r="O19">
        <v>100</v>
      </c>
      <c r="P19">
        <f t="shared" si="0"/>
        <v>120</v>
      </c>
      <c r="Q19" s="1" t="s">
        <v>295</v>
      </c>
      <c r="R19" t="s">
        <v>2</v>
      </c>
      <c r="S19" t="s">
        <v>3</v>
      </c>
      <c r="T19" t="str">
        <f t="shared" si="1"/>
        <v>&lt;Update&gt;&lt;Where BuildingType="BUILDING_PRASAT" /&gt;&lt;Set Cost="120"/&gt;&lt;/Update&gt;</v>
      </c>
    </row>
    <row r="20" spans="1:20" x14ac:dyDescent="0.15">
      <c r="A20" t="s">
        <v>111</v>
      </c>
      <c r="B20">
        <v>65</v>
      </c>
      <c r="C20" t="s">
        <v>14</v>
      </c>
      <c r="D20">
        <f t="shared" si="2"/>
        <v>50</v>
      </c>
      <c r="E20">
        <f t="shared" si="3"/>
        <v>55</v>
      </c>
      <c r="F20" s="1" t="s">
        <v>284</v>
      </c>
      <c r="G20" t="s">
        <v>2</v>
      </c>
      <c r="H20" t="s">
        <v>3</v>
      </c>
      <c r="I20" t="str">
        <f t="shared" si="4"/>
        <v>&lt;Update&gt;&lt;Where UnitType="UNIT_PHOENICIA_BIREME" /&gt;&lt;Set Cost="55"/&gt;&lt;/Update&gt;</v>
      </c>
      <c r="K20" t="s">
        <v>108</v>
      </c>
      <c r="L20">
        <v>135</v>
      </c>
      <c r="M20" t="s">
        <v>16</v>
      </c>
      <c r="N20" t="s">
        <v>104</v>
      </c>
      <c r="O20">
        <v>100</v>
      </c>
      <c r="P20">
        <f t="shared" si="0"/>
        <v>120</v>
      </c>
      <c r="Q20" s="1" t="s">
        <v>295</v>
      </c>
      <c r="R20" t="s">
        <v>2</v>
      </c>
      <c r="S20" t="s">
        <v>3</v>
      </c>
      <c r="T20" t="str">
        <f t="shared" si="1"/>
        <v>&lt;Update&gt;&lt;Where BuildingType="BUILDING_SUKIENNICE" /&gt;&lt;Set Cost="120"/&gt;&lt;/Update&gt;</v>
      </c>
    </row>
    <row r="21" spans="1:20" x14ac:dyDescent="0.15">
      <c r="A21" t="s">
        <v>113</v>
      </c>
      <c r="B21">
        <v>70</v>
      </c>
      <c r="C21" t="s">
        <v>14</v>
      </c>
      <c r="D21">
        <f t="shared" si="2"/>
        <v>55</v>
      </c>
      <c r="E21">
        <f t="shared" si="3"/>
        <v>60</v>
      </c>
      <c r="F21" s="1" t="s">
        <v>284</v>
      </c>
      <c r="G21" t="s">
        <v>2</v>
      </c>
      <c r="H21" t="s">
        <v>3</v>
      </c>
      <c r="I21" t="str">
        <f t="shared" si="4"/>
        <v>&lt;Update&gt;&lt;Where UnitType="UNIT_NUBIAN_PITATI" /&gt;&lt;Set Cost="60"/&gt;&lt;/Update&gt;</v>
      </c>
      <c r="K21" t="s">
        <v>110</v>
      </c>
      <c r="L21">
        <v>150</v>
      </c>
      <c r="M21" t="s">
        <v>16</v>
      </c>
      <c r="N21" t="s">
        <v>106</v>
      </c>
      <c r="O21">
        <v>100</v>
      </c>
      <c r="P21">
        <f t="shared" si="0"/>
        <v>120</v>
      </c>
      <c r="Q21" s="1" t="s">
        <v>295</v>
      </c>
      <c r="R21" t="s">
        <v>2</v>
      </c>
      <c r="S21" t="s">
        <v>3</v>
      </c>
      <c r="T21" t="str">
        <f t="shared" si="1"/>
        <v>&lt;Update&gt;&lt;Where BuildingType="BUILDING_ORDU" /&gt;&lt;Set Cost="120"/&gt;&lt;/Update&gt;</v>
      </c>
    </row>
    <row r="22" spans="1:20" x14ac:dyDescent="0.15">
      <c r="A22" t="s">
        <v>121</v>
      </c>
      <c r="B22">
        <v>80</v>
      </c>
      <c r="C22" t="s">
        <v>16</v>
      </c>
      <c r="D22">
        <f t="shared" si="2"/>
        <v>60</v>
      </c>
      <c r="E22">
        <f t="shared" si="3"/>
        <v>70</v>
      </c>
      <c r="F22" s="1" t="s">
        <v>284</v>
      </c>
      <c r="G22" t="s">
        <v>2</v>
      </c>
      <c r="H22" t="s">
        <v>3</v>
      </c>
      <c r="I22" t="str">
        <f t="shared" si="4"/>
        <v>&lt;Update&gt;&lt;Where UnitType="UNIT_HORSEMAN" /&gt;&lt;Set Cost="70"/&gt;&lt;/Update&gt;</v>
      </c>
      <c r="K22" t="s">
        <v>112</v>
      </c>
      <c r="L22">
        <v>150</v>
      </c>
      <c r="M22" t="s">
        <v>16</v>
      </c>
      <c r="N22" t="s">
        <v>108</v>
      </c>
      <c r="O22">
        <v>105</v>
      </c>
      <c r="P22">
        <f t="shared" si="0"/>
        <v>125</v>
      </c>
      <c r="Q22" s="1" t="s">
        <v>295</v>
      </c>
      <c r="R22" t="s">
        <v>2</v>
      </c>
      <c r="S22" t="s">
        <v>3</v>
      </c>
      <c r="T22" t="str">
        <f t="shared" si="1"/>
        <v>&lt;Update&gt;&lt;Where BuildingType="BUILDING_TLACHTLI" /&gt;&lt;Set Cost="125"/&gt;&lt;/Update&gt;</v>
      </c>
    </row>
    <row r="23" spans="1:20" x14ac:dyDescent="0.15">
      <c r="A23" t="s">
        <v>123</v>
      </c>
      <c r="B23">
        <v>90</v>
      </c>
      <c r="C23" t="s">
        <v>16</v>
      </c>
      <c r="D23">
        <f t="shared" si="2"/>
        <v>70</v>
      </c>
      <c r="E23">
        <f t="shared" si="3"/>
        <v>80</v>
      </c>
      <c r="F23" s="1" t="s">
        <v>284</v>
      </c>
      <c r="G23" t="s">
        <v>2</v>
      </c>
      <c r="H23" t="s">
        <v>3</v>
      </c>
      <c r="I23" t="str">
        <f t="shared" si="4"/>
        <v>&lt;Update&gt;&lt;Where UnitType="UNIT_SWORDSMAN" /&gt;&lt;Set Cost="80"/&gt;&lt;/Update&gt;</v>
      </c>
      <c r="K23" t="s">
        <v>114</v>
      </c>
      <c r="L23">
        <v>150</v>
      </c>
      <c r="M23" t="s">
        <v>16</v>
      </c>
      <c r="N23" t="s">
        <v>110</v>
      </c>
      <c r="O23">
        <v>110</v>
      </c>
      <c r="P23">
        <f t="shared" si="0"/>
        <v>135</v>
      </c>
      <c r="Q23" s="1" t="s">
        <v>295</v>
      </c>
      <c r="R23" t="s">
        <v>2</v>
      </c>
      <c r="S23" t="s">
        <v>3</v>
      </c>
      <c r="T23" t="str">
        <f t="shared" si="1"/>
        <v>&lt;Update&gt;&lt;Where BuildingType="BUILDING_ARENA" /&gt;&lt;Set Cost="135"/&gt;&lt;/Update&gt;</v>
      </c>
    </row>
    <row r="24" spans="1:20" x14ac:dyDescent="0.15">
      <c r="A24" t="s">
        <v>125</v>
      </c>
      <c r="B24">
        <v>90</v>
      </c>
      <c r="C24" t="s">
        <v>16</v>
      </c>
      <c r="D24">
        <f t="shared" si="2"/>
        <v>70</v>
      </c>
      <c r="E24">
        <f t="shared" si="3"/>
        <v>80</v>
      </c>
      <c r="F24" s="1" t="s">
        <v>284</v>
      </c>
      <c r="G24" t="s">
        <v>2</v>
      </c>
      <c r="H24" t="s">
        <v>3</v>
      </c>
      <c r="I24" t="str">
        <f t="shared" si="4"/>
        <v>&lt;Update&gt;&lt;Where UnitType="UNIT_EGYPTIAN_CHARIOT_ARCHER" /&gt;&lt;Set Cost="80"/&gt;&lt;/Update&gt;</v>
      </c>
      <c r="K24" t="s">
        <v>116</v>
      </c>
      <c r="L24">
        <v>150</v>
      </c>
      <c r="M24" t="s">
        <v>16</v>
      </c>
      <c r="N24" t="s">
        <v>112</v>
      </c>
      <c r="O24">
        <v>110</v>
      </c>
      <c r="P24">
        <f t="shared" si="0"/>
        <v>135</v>
      </c>
      <c r="Q24" s="1" t="s">
        <v>295</v>
      </c>
      <c r="R24" t="s">
        <v>2</v>
      </c>
      <c r="S24" t="s">
        <v>3</v>
      </c>
      <c r="T24" t="str">
        <f t="shared" si="1"/>
        <v>&lt;Update&gt;&lt;Where BuildingType="BUILDING_AMPHITHEATER" /&gt;&lt;Set Cost="135"/&gt;&lt;/Update&gt;</v>
      </c>
    </row>
    <row r="25" spans="1:20" x14ac:dyDescent="0.15">
      <c r="A25" t="s">
        <v>127</v>
      </c>
      <c r="B25">
        <v>100</v>
      </c>
      <c r="C25" t="s">
        <v>16</v>
      </c>
      <c r="D25">
        <f t="shared" si="2"/>
        <v>80</v>
      </c>
      <c r="E25">
        <f t="shared" si="3"/>
        <v>85</v>
      </c>
      <c r="F25" s="1" t="s">
        <v>284</v>
      </c>
      <c r="G25" t="s">
        <v>2</v>
      </c>
      <c r="H25" t="s">
        <v>3</v>
      </c>
      <c r="I25" t="str">
        <f t="shared" si="4"/>
        <v>&lt;Update&gt;&lt;Where UnitType="UNIT_WARRIOR_MONK" /&gt;&lt;Set Cost="85"/&gt;&lt;/Update&gt;</v>
      </c>
      <c r="K25" t="s">
        <v>118</v>
      </c>
      <c r="L25">
        <v>150</v>
      </c>
      <c r="M25" t="s">
        <v>16</v>
      </c>
      <c r="N25" t="s">
        <v>114</v>
      </c>
      <c r="O25">
        <v>110</v>
      </c>
      <c r="P25">
        <f t="shared" si="0"/>
        <v>135</v>
      </c>
      <c r="Q25" s="1" t="s">
        <v>295</v>
      </c>
      <c r="R25" t="s">
        <v>2</v>
      </c>
      <c r="S25" t="s">
        <v>3</v>
      </c>
      <c r="T25" t="str">
        <f t="shared" si="1"/>
        <v>&lt;Update&gt;&lt;Where BuildingType="BUILDING_GOV_TALL" /&gt;&lt;Set Cost="135"/&gt;&lt;/Update&gt;</v>
      </c>
    </row>
    <row r="26" spans="1:20" x14ac:dyDescent="0.15">
      <c r="A26" t="s">
        <v>129</v>
      </c>
      <c r="B26">
        <v>100</v>
      </c>
      <c r="C26" t="s">
        <v>16</v>
      </c>
      <c r="D26">
        <f t="shared" si="2"/>
        <v>80</v>
      </c>
      <c r="E26">
        <f t="shared" si="3"/>
        <v>85</v>
      </c>
      <c r="F26" s="1" t="s">
        <v>284</v>
      </c>
      <c r="G26" t="s">
        <v>2</v>
      </c>
      <c r="H26" t="s">
        <v>3</v>
      </c>
      <c r="I26" t="str">
        <f t="shared" si="4"/>
        <v>&lt;Update&gt;&lt;Where UnitType="UNIT_SCYTHIAN_HORSE_ARCHER" /&gt;&lt;Set Cost="85"/&gt;&lt;/Update&gt;</v>
      </c>
      <c r="K26" t="s">
        <v>120</v>
      </c>
      <c r="L26">
        <v>150</v>
      </c>
      <c r="M26" t="s">
        <v>16</v>
      </c>
      <c r="N26" t="s">
        <v>116</v>
      </c>
      <c r="O26">
        <v>110</v>
      </c>
      <c r="P26">
        <f t="shared" si="0"/>
        <v>135</v>
      </c>
      <c r="Q26" s="1" t="s">
        <v>295</v>
      </c>
      <c r="R26" t="s">
        <v>2</v>
      </c>
      <c r="S26" t="s">
        <v>3</v>
      </c>
      <c r="T26" t="str">
        <f t="shared" si="1"/>
        <v>&lt;Update&gt;&lt;Where BuildingType="BUILDING_GOV_WIDE" /&gt;&lt;Set Cost="135"/&gt;&lt;/Update&gt;</v>
      </c>
    </row>
    <row r="27" spans="1:20" x14ac:dyDescent="0.15">
      <c r="A27" t="s">
        <v>131</v>
      </c>
      <c r="B27">
        <v>100</v>
      </c>
      <c r="C27" t="s">
        <v>16</v>
      </c>
      <c r="D27">
        <f t="shared" si="2"/>
        <v>80</v>
      </c>
      <c r="E27">
        <f t="shared" si="3"/>
        <v>85</v>
      </c>
      <c r="F27" s="1" t="s">
        <v>284</v>
      </c>
      <c r="G27" t="s">
        <v>2</v>
      </c>
      <c r="H27" t="s">
        <v>3</v>
      </c>
      <c r="I27" t="str">
        <f t="shared" si="4"/>
        <v>&lt;Update&gt;&lt;Where UnitType="UNIT_SIEGE_TOWER" /&gt;&lt;Set Cost="85"/&gt;&lt;/Update&gt;</v>
      </c>
      <c r="K27" t="s">
        <v>122</v>
      </c>
      <c r="L27">
        <v>150</v>
      </c>
      <c r="M27" t="s">
        <v>16</v>
      </c>
      <c r="N27" t="s">
        <v>118</v>
      </c>
      <c r="O27">
        <v>110</v>
      </c>
      <c r="P27">
        <f t="shared" si="0"/>
        <v>135</v>
      </c>
      <c r="Q27" s="1" t="s">
        <v>295</v>
      </c>
      <c r="R27" t="s">
        <v>2</v>
      </c>
      <c r="S27" t="s">
        <v>3</v>
      </c>
      <c r="T27" t="str">
        <f t="shared" si="1"/>
        <v>&lt;Update&gt;&lt;Where BuildingType="BUILDING_GOV_CONQUEST" /&gt;&lt;Set Cost="135"/&gt;&lt;/Update&gt;</v>
      </c>
    </row>
    <row r="28" spans="1:20" x14ac:dyDescent="0.15">
      <c r="A28" t="s">
        <v>133</v>
      </c>
      <c r="B28">
        <v>100</v>
      </c>
      <c r="C28" t="s">
        <v>16</v>
      </c>
      <c r="D28">
        <f t="shared" si="2"/>
        <v>80</v>
      </c>
      <c r="E28">
        <f t="shared" si="3"/>
        <v>85</v>
      </c>
      <c r="F28" s="1" t="s">
        <v>284</v>
      </c>
      <c r="G28" t="s">
        <v>2</v>
      </c>
      <c r="H28" t="s">
        <v>3</v>
      </c>
      <c r="I28" t="str">
        <f t="shared" si="4"/>
        <v>&lt;Update&gt;&lt;Where UnitType="UNIT_MACEDONIAN_HYPASPIST" /&gt;&lt;Set Cost="85"/&gt;&lt;/Update&gt;</v>
      </c>
      <c r="K28" t="s">
        <v>124</v>
      </c>
      <c r="L28">
        <v>150</v>
      </c>
      <c r="M28" t="s">
        <v>16</v>
      </c>
      <c r="N28" t="s">
        <v>120</v>
      </c>
      <c r="O28">
        <v>110</v>
      </c>
      <c r="P28">
        <f t="shared" si="0"/>
        <v>135</v>
      </c>
      <c r="Q28" s="1" t="s">
        <v>295</v>
      </c>
      <c r="R28" t="s">
        <v>2</v>
      </c>
      <c r="S28" t="s">
        <v>3</v>
      </c>
      <c r="T28" t="str">
        <f t="shared" si="1"/>
        <v>&lt;Update&gt;&lt;Where BuildingType="BUILDING_MARAE" /&gt;&lt;Set Cost="135"/&gt;&lt;/Update&gt;</v>
      </c>
    </row>
    <row r="29" spans="1:20" x14ac:dyDescent="0.15">
      <c r="A29" t="s">
        <v>135</v>
      </c>
      <c r="B29">
        <v>100</v>
      </c>
      <c r="C29" t="s">
        <v>16</v>
      </c>
      <c r="D29">
        <f t="shared" si="2"/>
        <v>80</v>
      </c>
      <c r="E29">
        <f t="shared" si="3"/>
        <v>85</v>
      </c>
      <c r="F29" s="1" t="s">
        <v>284</v>
      </c>
      <c r="G29" t="s">
        <v>2</v>
      </c>
      <c r="H29" t="s">
        <v>3</v>
      </c>
      <c r="I29" t="str">
        <f t="shared" si="4"/>
        <v>&lt;Update&gt;&lt;Where UnitType="UNIT_MACEDONIAN_HETAIROI" /&gt;&lt;Set Cost="85"/&gt;&lt;/Update&gt;</v>
      </c>
      <c r="K29" t="s">
        <v>126</v>
      </c>
      <c r="L29">
        <v>150</v>
      </c>
      <c r="M29" t="s">
        <v>16</v>
      </c>
      <c r="N29" t="s">
        <v>126</v>
      </c>
      <c r="O29">
        <v>110</v>
      </c>
      <c r="P29">
        <f t="shared" si="0"/>
        <v>135</v>
      </c>
      <c r="Q29" s="1" t="s">
        <v>295</v>
      </c>
      <c r="R29" t="s">
        <v>2</v>
      </c>
      <c r="S29" t="s">
        <v>3</v>
      </c>
      <c r="T29" t="str">
        <f t="shared" si="1"/>
        <v>&lt;Update&gt;&lt;Where BuildingType="BUILDING_CONSULATE" /&gt;&lt;Set Cost="135"/&gt;&lt;/Update&gt;</v>
      </c>
    </row>
    <row r="30" spans="1:20" x14ac:dyDescent="0.15">
      <c r="A30" t="s">
        <v>137</v>
      </c>
      <c r="B30">
        <v>100</v>
      </c>
      <c r="C30" t="s">
        <v>16</v>
      </c>
      <c r="D30">
        <f t="shared" ref="D30:D59" si="5">ROUND(B30*D$1/5,0)*5</f>
        <v>80</v>
      </c>
      <c r="E30">
        <f t="shared" ref="E30:E59" si="6">ROUND(B30*E$1/5,0)*5</f>
        <v>85</v>
      </c>
      <c r="F30" s="1" t="s">
        <v>284</v>
      </c>
      <c r="G30" t="s">
        <v>2</v>
      </c>
      <c r="H30" t="s">
        <v>3</v>
      </c>
      <c r="I30" t="str">
        <f t="shared" si="4"/>
        <v>&lt;Update&gt;&lt;Where UnitType="UNIT_PERSIAN_IMMORTAL" /&gt;&lt;Set Cost="85"/&gt;&lt;/Update&gt;</v>
      </c>
      <c r="K30" t="s">
        <v>128</v>
      </c>
      <c r="L30">
        <v>190</v>
      </c>
      <c r="M30" t="s">
        <v>18</v>
      </c>
      <c r="N30" t="s">
        <v>146</v>
      </c>
      <c r="O30">
        <v>160</v>
      </c>
      <c r="P30">
        <f t="shared" si="0"/>
        <v>195</v>
      </c>
      <c r="Q30" s="1" t="s">
        <v>295</v>
      </c>
      <c r="R30" t="s">
        <v>2</v>
      </c>
      <c r="S30" t="s">
        <v>3</v>
      </c>
      <c r="T30" t="str">
        <f t="shared" si="1"/>
        <v>&lt;Update&gt;&lt;Where BuildingType="BUILDING_WORKSHOP" /&gt;&lt;Set Cost="195"/&gt;&lt;/Update&gt;</v>
      </c>
    </row>
    <row r="31" spans="1:20" x14ac:dyDescent="0.15">
      <c r="A31" t="s">
        <v>139</v>
      </c>
      <c r="B31">
        <v>100</v>
      </c>
      <c r="C31" t="s">
        <v>16</v>
      </c>
      <c r="D31">
        <f t="shared" si="5"/>
        <v>80</v>
      </c>
      <c r="E31">
        <f t="shared" si="6"/>
        <v>85</v>
      </c>
      <c r="F31" s="1" t="s">
        <v>284</v>
      </c>
      <c r="G31" t="s">
        <v>2</v>
      </c>
      <c r="H31" t="s">
        <v>3</v>
      </c>
      <c r="I31" t="str">
        <f t="shared" si="4"/>
        <v>&lt;Update&gt;&lt;Where UnitType="UNIT_LAHORE_NIHANG" /&gt;&lt;Set Cost="85"/&gt;&lt;/Update&gt;</v>
      </c>
      <c r="K31" t="s">
        <v>130</v>
      </c>
      <c r="L31">
        <v>190</v>
      </c>
      <c r="M31" t="s">
        <v>18</v>
      </c>
      <c r="N31" t="s">
        <v>148</v>
      </c>
      <c r="O31">
        <v>160</v>
      </c>
      <c r="P31">
        <f t="shared" si="0"/>
        <v>195</v>
      </c>
      <c r="Q31" s="1" t="s">
        <v>295</v>
      </c>
      <c r="R31" t="s">
        <v>2</v>
      </c>
      <c r="S31" t="s">
        <v>3</v>
      </c>
      <c r="T31" t="str">
        <f t="shared" si="1"/>
        <v>&lt;Update&gt;&lt;Where BuildingType="BUILDING_ARMORY" /&gt;&lt;Set Cost="195"/&gt;&lt;/Update&gt;</v>
      </c>
    </row>
    <row r="32" spans="1:20" x14ac:dyDescent="0.15">
      <c r="A32" t="s">
        <v>141</v>
      </c>
      <c r="B32">
        <v>110</v>
      </c>
      <c r="C32" t="s">
        <v>16</v>
      </c>
      <c r="D32">
        <f t="shared" si="5"/>
        <v>85</v>
      </c>
      <c r="E32">
        <f t="shared" si="6"/>
        <v>95</v>
      </c>
      <c r="F32" s="1" t="s">
        <v>284</v>
      </c>
      <c r="G32" t="s">
        <v>2</v>
      </c>
      <c r="H32" t="s">
        <v>3</v>
      </c>
      <c r="I32" t="str">
        <f t="shared" si="4"/>
        <v>&lt;Update&gt;&lt;Where UnitType="UNIT_ROMAN_LEGION" /&gt;&lt;Set Cost="95"/&gt;&lt;/Update&gt;</v>
      </c>
      <c r="K32" t="s">
        <v>132</v>
      </c>
      <c r="L32">
        <v>190</v>
      </c>
      <c r="M32" t="s">
        <v>18</v>
      </c>
      <c r="N32" t="s">
        <v>128</v>
      </c>
      <c r="O32">
        <v>160</v>
      </c>
      <c r="P32">
        <f t="shared" si="0"/>
        <v>195</v>
      </c>
      <c r="Q32" s="1" t="s">
        <v>295</v>
      </c>
      <c r="R32" t="s">
        <v>2</v>
      </c>
      <c r="S32" t="s">
        <v>3</v>
      </c>
      <c r="T32" t="str">
        <f t="shared" si="1"/>
        <v>&lt;Update&gt;&lt;Where BuildingType="BUILDING_CATHEDRAL" /&gt;&lt;Set Cost="195"/&gt;&lt;/Update&gt;</v>
      </c>
    </row>
    <row r="33" spans="1:20" x14ac:dyDescent="0.15">
      <c r="A33" t="s">
        <v>143</v>
      </c>
      <c r="B33">
        <v>110</v>
      </c>
      <c r="C33" t="s">
        <v>16</v>
      </c>
      <c r="D33">
        <f t="shared" si="5"/>
        <v>85</v>
      </c>
      <c r="E33">
        <f t="shared" si="6"/>
        <v>95</v>
      </c>
      <c r="F33" s="1" t="s">
        <v>284</v>
      </c>
      <c r="G33" t="s">
        <v>2</v>
      </c>
      <c r="H33" t="s">
        <v>3</v>
      </c>
      <c r="I33" t="str">
        <f t="shared" si="4"/>
        <v>&lt;Update&gt;&lt;Where UnitType="UNIT_KONGO_SHIELD_BEARER" /&gt;&lt;Set Cost="95"/&gt;&lt;/Update&gt;</v>
      </c>
      <c r="K33" t="s">
        <v>134</v>
      </c>
      <c r="L33">
        <v>190</v>
      </c>
      <c r="M33" t="s">
        <v>18</v>
      </c>
      <c r="N33" t="s">
        <v>130</v>
      </c>
      <c r="O33">
        <v>160</v>
      </c>
      <c r="P33">
        <f t="shared" si="0"/>
        <v>195</v>
      </c>
      <c r="Q33" s="1" t="s">
        <v>295</v>
      </c>
      <c r="R33" t="s">
        <v>2</v>
      </c>
      <c r="S33" t="s">
        <v>3</v>
      </c>
      <c r="T33" t="str">
        <f t="shared" si="1"/>
        <v>&lt;Update&gt;&lt;Where BuildingType="BUILDING_GURDWARA" /&gt;&lt;Set Cost="195"/&gt;&lt;/Update&gt;</v>
      </c>
    </row>
    <row r="34" spans="1:20" x14ac:dyDescent="0.15">
      <c r="A34" t="s">
        <v>147</v>
      </c>
      <c r="B34">
        <v>120</v>
      </c>
      <c r="C34" t="s">
        <v>16</v>
      </c>
      <c r="D34">
        <f t="shared" si="5"/>
        <v>95</v>
      </c>
      <c r="E34">
        <f t="shared" si="6"/>
        <v>105</v>
      </c>
      <c r="F34" s="1" t="s">
        <v>284</v>
      </c>
      <c r="G34" t="s">
        <v>2</v>
      </c>
      <c r="H34" t="s">
        <v>3</v>
      </c>
      <c r="I34" t="str">
        <f t="shared" si="4"/>
        <v>&lt;Update&gt;&lt;Where UnitType="UNIT_CATAPULT" /&gt;&lt;Set Cost="105"/&gt;&lt;/Update&gt;</v>
      </c>
      <c r="K34" t="s">
        <v>136</v>
      </c>
      <c r="L34">
        <v>190</v>
      </c>
      <c r="M34" t="s">
        <v>18</v>
      </c>
      <c r="N34" t="s">
        <v>132</v>
      </c>
      <c r="O34">
        <v>160</v>
      </c>
      <c r="P34">
        <f t="shared" ref="P34:P65" si="7">ROUND(O34*P$1/5,0)*5</f>
        <v>195</v>
      </c>
      <c r="Q34" s="1" t="s">
        <v>295</v>
      </c>
      <c r="R34" t="s">
        <v>2</v>
      </c>
      <c r="S34" t="s">
        <v>3</v>
      </c>
      <c r="T34" t="str">
        <f t="shared" ref="T34:T65" si="8">_xlfn.CONCAT(Q34,N34,R34,P34,S34)</f>
        <v>&lt;Update&gt;&lt;Where BuildingType="BUILDING_MEETING_HOUSE" /&gt;&lt;Set Cost="195"/&gt;&lt;/Update&gt;</v>
      </c>
    </row>
    <row r="35" spans="1:20" x14ac:dyDescent="0.15">
      <c r="A35" t="s">
        <v>149</v>
      </c>
      <c r="B35">
        <v>120</v>
      </c>
      <c r="C35" t="s">
        <v>16</v>
      </c>
      <c r="D35">
        <f t="shared" si="5"/>
        <v>95</v>
      </c>
      <c r="E35">
        <f t="shared" si="6"/>
        <v>105</v>
      </c>
      <c r="F35" s="1" t="s">
        <v>284</v>
      </c>
      <c r="G35" t="s">
        <v>2</v>
      </c>
      <c r="H35" t="s">
        <v>3</v>
      </c>
      <c r="I35" t="str">
        <f t="shared" si="4"/>
        <v>&lt;Update&gt;&lt;Where UnitType="UNIT_QUADRIREME" /&gt;&lt;Set Cost="105"/&gt;&lt;/Update&gt;</v>
      </c>
      <c r="K35" t="s">
        <v>138</v>
      </c>
      <c r="L35">
        <v>190</v>
      </c>
      <c r="M35" t="s">
        <v>18</v>
      </c>
      <c r="N35" t="s">
        <v>134</v>
      </c>
      <c r="O35">
        <v>160</v>
      </c>
      <c r="P35">
        <f t="shared" si="7"/>
        <v>195</v>
      </c>
      <c r="Q35" s="1" t="s">
        <v>295</v>
      </c>
      <c r="R35" t="s">
        <v>2</v>
      </c>
      <c r="S35" t="s">
        <v>3</v>
      </c>
      <c r="T35" t="str">
        <f t="shared" si="8"/>
        <v>&lt;Update&gt;&lt;Where BuildingType="BUILDING_MOSQUE" /&gt;&lt;Set Cost="195"/&gt;&lt;/Update&gt;</v>
      </c>
    </row>
    <row r="36" spans="1:20" x14ac:dyDescent="0.15">
      <c r="A36" t="s">
        <v>151</v>
      </c>
      <c r="B36">
        <v>120</v>
      </c>
      <c r="C36" t="s">
        <v>16</v>
      </c>
      <c r="D36">
        <f t="shared" si="5"/>
        <v>95</v>
      </c>
      <c r="E36">
        <f t="shared" si="6"/>
        <v>105</v>
      </c>
      <c r="F36" s="1" t="s">
        <v>284</v>
      </c>
      <c r="G36" t="s">
        <v>2</v>
      </c>
      <c r="H36" t="s">
        <v>3</v>
      </c>
      <c r="I36" t="str">
        <f t="shared" si="4"/>
        <v>&lt;Update&gt;&lt;Where UnitType="UNIT_INDIAN_VARU" /&gt;&lt;Set Cost="105"/&gt;&lt;/Update&gt;</v>
      </c>
      <c r="K36" t="s">
        <v>140</v>
      </c>
      <c r="L36">
        <v>190</v>
      </c>
      <c r="M36" t="s">
        <v>18</v>
      </c>
      <c r="N36" t="s">
        <v>136</v>
      </c>
      <c r="O36">
        <v>160</v>
      </c>
      <c r="P36">
        <f t="shared" si="7"/>
        <v>195</v>
      </c>
      <c r="Q36" s="1" t="s">
        <v>295</v>
      </c>
      <c r="R36" t="s">
        <v>2</v>
      </c>
      <c r="S36" t="s">
        <v>3</v>
      </c>
      <c r="T36" t="str">
        <f t="shared" si="8"/>
        <v>&lt;Update&gt;&lt;Where BuildingType="BUILDING_PAGODA" /&gt;&lt;Set Cost="195"/&gt;&lt;/Update&gt;</v>
      </c>
    </row>
    <row r="37" spans="1:20" x14ac:dyDescent="0.15">
      <c r="A37" t="s">
        <v>153</v>
      </c>
      <c r="B37">
        <v>120</v>
      </c>
      <c r="C37" t="s">
        <v>16</v>
      </c>
      <c r="D37">
        <f t="shared" si="5"/>
        <v>95</v>
      </c>
      <c r="E37">
        <f t="shared" si="6"/>
        <v>105</v>
      </c>
      <c r="F37" s="1" t="s">
        <v>284</v>
      </c>
      <c r="G37" t="s">
        <v>2</v>
      </c>
      <c r="H37" t="s">
        <v>3</v>
      </c>
      <c r="I37" t="str">
        <f t="shared" si="4"/>
        <v>&lt;Update&gt;&lt;Where UnitType="UNIT_MAORI_TOA" /&gt;&lt;Set Cost="105"/&gt;&lt;/Update&gt;</v>
      </c>
      <c r="K37" t="s">
        <v>142</v>
      </c>
      <c r="L37">
        <v>190</v>
      </c>
      <c r="M37" t="s">
        <v>18</v>
      </c>
      <c r="N37" t="s">
        <v>138</v>
      </c>
      <c r="O37">
        <v>160</v>
      </c>
      <c r="P37">
        <f t="shared" si="7"/>
        <v>195</v>
      </c>
      <c r="Q37" s="1" t="s">
        <v>295</v>
      </c>
      <c r="R37" t="s">
        <v>2</v>
      </c>
      <c r="S37" t="s">
        <v>3</v>
      </c>
      <c r="T37" t="str">
        <f t="shared" si="8"/>
        <v>&lt;Update&gt;&lt;Where BuildingType="BUILDING_SYNAGOGUE" /&gt;&lt;Set Cost="195"/&gt;&lt;/Update&gt;</v>
      </c>
    </row>
    <row r="38" spans="1:20" x14ac:dyDescent="0.15">
      <c r="A38" t="s">
        <v>155</v>
      </c>
      <c r="B38">
        <v>120</v>
      </c>
      <c r="C38" t="s">
        <v>16</v>
      </c>
      <c r="D38">
        <f t="shared" si="5"/>
        <v>95</v>
      </c>
      <c r="E38">
        <f t="shared" si="6"/>
        <v>105</v>
      </c>
      <c r="F38" s="1" t="s">
        <v>284</v>
      </c>
      <c r="G38" t="s">
        <v>2</v>
      </c>
      <c r="H38" t="s">
        <v>3</v>
      </c>
      <c r="I38" t="str">
        <f t="shared" si="4"/>
        <v>&lt;Update&gt;&lt;Where UnitType="UNIT_SULEIMAN_JANISSARY" /&gt;&lt;Set Cost="105"/&gt;&lt;/Update&gt;</v>
      </c>
      <c r="K38" t="s">
        <v>144</v>
      </c>
      <c r="L38">
        <v>190</v>
      </c>
      <c r="M38" t="s">
        <v>18</v>
      </c>
      <c r="N38" t="s">
        <v>140</v>
      </c>
      <c r="O38">
        <v>160</v>
      </c>
      <c r="P38">
        <f t="shared" si="7"/>
        <v>195</v>
      </c>
      <c r="Q38" s="1" t="s">
        <v>295</v>
      </c>
      <c r="R38" t="s">
        <v>2</v>
      </c>
      <c r="S38" t="s">
        <v>3</v>
      </c>
      <c r="T38" t="str">
        <f t="shared" si="8"/>
        <v>&lt;Update&gt;&lt;Where BuildingType="BUILDING_WAT" /&gt;&lt;Set Cost="195"/&gt;&lt;/Update&gt;</v>
      </c>
    </row>
    <row r="39" spans="1:20" x14ac:dyDescent="0.15">
      <c r="A39" t="s">
        <v>157</v>
      </c>
      <c r="B39">
        <v>120</v>
      </c>
      <c r="C39" t="s">
        <v>16</v>
      </c>
      <c r="D39">
        <f t="shared" si="5"/>
        <v>95</v>
      </c>
      <c r="E39">
        <f t="shared" si="6"/>
        <v>105</v>
      </c>
      <c r="F39" s="1" t="s">
        <v>284</v>
      </c>
      <c r="G39" t="s">
        <v>2</v>
      </c>
      <c r="H39" t="s">
        <v>3</v>
      </c>
      <c r="I39" t="str">
        <f t="shared" si="4"/>
        <v>&lt;Update&gt;&lt;Where UnitType="UNIT_BYZANTINE_DROMON" /&gt;&lt;Set Cost="105"/&gt;&lt;/Update&gt;</v>
      </c>
      <c r="K39" t="s">
        <v>146</v>
      </c>
      <c r="L39">
        <v>195</v>
      </c>
      <c r="M39" t="s">
        <v>18</v>
      </c>
      <c r="N39" t="s">
        <v>142</v>
      </c>
      <c r="O39">
        <v>160</v>
      </c>
      <c r="P39">
        <f t="shared" si="7"/>
        <v>195</v>
      </c>
      <c r="Q39" s="1" t="s">
        <v>295</v>
      </c>
      <c r="R39" t="s">
        <v>2</v>
      </c>
      <c r="S39" t="s">
        <v>3</v>
      </c>
      <c r="T39" t="str">
        <f t="shared" si="8"/>
        <v>&lt;Update&gt;&lt;Where BuildingType="BUILDING_STUPA" /&gt;&lt;Set Cost="195"/&gt;&lt;/Update&gt;</v>
      </c>
    </row>
    <row r="40" spans="1:20" x14ac:dyDescent="0.15">
      <c r="A40" t="s">
        <v>159</v>
      </c>
      <c r="B40">
        <v>125</v>
      </c>
      <c r="C40" t="s">
        <v>16</v>
      </c>
      <c r="D40">
        <f t="shared" si="5"/>
        <v>100</v>
      </c>
      <c r="E40">
        <f t="shared" si="6"/>
        <v>110</v>
      </c>
      <c r="F40" s="1" t="s">
        <v>284</v>
      </c>
      <c r="G40" t="s">
        <v>2</v>
      </c>
      <c r="H40" t="s">
        <v>3</v>
      </c>
      <c r="I40" t="str">
        <f t="shared" si="4"/>
        <v>&lt;Update&gt;&lt;Where UnitType="UNIT_ZULU_IMPI" /&gt;&lt;Set Cost="110"/&gt;&lt;/Update&gt;</v>
      </c>
      <c r="K40" t="s">
        <v>148</v>
      </c>
      <c r="L40">
        <v>195</v>
      </c>
      <c r="M40" t="s">
        <v>18</v>
      </c>
      <c r="N40" t="s">
        <v>144</v>
      </c>
      <c r="O40">
        <v>160</v>
      </c>
      <c r="P40">
        <f t="shared" si="7"/>
        <v>195</v>
      </c>
      <c r="Q40" s="1" t="s">
        <v>295</v>
      </c>
      <c r="R40" t="s">
        <v>2</v>
      </c>
      <c r="S40" t="s">
        <v>3</v>
      </c>
      <c r="T40" t="str">
        <f t="shared" si="8"/>
        <v>&lt;Update&gt;&lt;Where BuildingType="BUILDING_DAR_E_MEHR" /&gt;&lt;Set Cost="195"/&gt;&lt;/Update&gt;</v>
      </c>
    </row>
    <row r="41" spans="1:20" x14ac:dyDescent="0.15">
      <c r="A41" t="s">
        <v>161</v>
      </c>
      <c r="B41">
        <v>140</v>
      </c>
      <c r="C41" t="s">
        <v>18</v>
      </c>
      <c r="D41">
        <f t="shared" si="5"/>
        <v>110</v>
      </c>
      <c r="E41">
        <f t="shared" si="6"/>
        <v>120</v>
      </c>
      <c r="F41" s="1" t="s">
        <v>284</v>
      </c>
      <c r="G41" t="s">
        <v>2</v>
      </c>
      <c r="H41" t="s">
        <v>3</v>
      </c>
      <c r="I41" t="str">
        <f t="shared" si="4"/>
        <v>&lt;Update&gt;&lt;Where UnitType="UNIT_CHINESE_CROUCHING_TIGER" /&gt;&lt;Set Cost="120"/&gt;&lt;/Update&gt;</v>
      </c>
      <c r="K41" t="s">
        <v>150</v>
      </c>
      <c r="L41">
        <v>200</v>
      </c>
      <c r="M41" t="s">
        <v>18</v>
      </c>
      <c r="N41" t="s">
        <v>154</v>
      </c>
      <c r="O41">
        <v>180</v>
      </c>
      <c r="P41">
        <f t="shared" si="7"/>
        <v>215</v>
      </c>
      <c r="Q41" s="1" t="s">
        <v>295</v>
      </c>
      <c r="R41" t="s">
        <v>2</v>
      </c>
      <c r="S41" t="s">
        <v>3</v>
      </c>
      <c r="T41" t="str">
        <f t="shared" si="8"/>
        <v>&lt;Update&gt;&lt;Where BuildingType="BUILDING_CASTLE" /&gt;&lt;Set Cost="215"/&gt;&lt;/Update&gt;</v>
      </c>
    </row>
    <row r="42" spans="1:20" x14ac:dyDescent="0.15">
      <c r="A42" t="s">
        <v>163</v>
      </c>
      <c r="B42">
        <v>150</v>
      </c>
      <c r="C42" t="s">
        <v>18</v>
      </c>
      <c r="D42">
        <f t="shared" si="5"/>
        <v>115</v>
      </c>
      <c r="E42">
        <f t="shared" si="6"/>
        <v>130</v>
      </c>
      <c r="F42" s="1" t="s">
        <v>284</v>
      </c>
      <c r="G42" t="s">
        <v>2</v>
      </c>
      <c r="H42" t="s">
        <v>3</v>
      </c>
      <c r="I42" t="str">
        <f t="shared" si="4"/>
        <v>&lt;Update&gt;&lt;Where UnitType="UNIT_SKIRMISHER" /&gt;&lt;Set Cost="130"/&gt;&lt;/Update&gt;</v>
      </c>
      <c r="K42" t="s">
        <v>152</v>
      </c>
      <c r="L42">
        <v>217</v>
      </c>
      <c r="M42" t="s">
        <v>18</v>
      </c>
      <c r="N42" t="s">
        <v>152</v>
      </c>
      <c r="O42">
        <v>180</v>
      </c>
      <c r="P42">
        <f t="shared" si="7"/>
        <v>215</v>
      </c>
      <c r="Q42" s="1" t="s">
        <v>295</v>
      </c>
      <c r="R42" t="s">
        <v>2</v>
      </c>
      <c r="S42" t="s">
        <v>3</v>
      </c>
      <c r="T42" t="str">
        <f t="shared" si="8"/>
        <v>&lt;Update&gt;&lt;Where BuildingType="BUILDING_QUEENS_BIBLIOTHEQUE" /&gt;&lt;Set Cost="215"/&gt;&lt;/Update&gt;</v>
      </c>
    </row>
    <row r="43" spans="1:20" x14ac:dyDescent="0.15">
      <c r="A43" t="s">
        <v>165</v>
      </c>
      <c r="B43">
        <v>160</v>
      </c>
      <c r="C43" t="s">
        <v>18</v>
      </c>
      <c r="D43">
        <f t="shared" si="5"/>
        <v>125</v>
      </c>
      <c r="E43">
        <f t="shared" si="6"/>
        <v>140</v>
      </c>
      <c r="F43" s="1" t="s">
        <v>284</v>
      </c>
      <c r="G43" t="s">
        <v>2</v>
      </c>
      <c r="H43" t="s">
        <v>3</v>
      </c>
      <c r="I43" t="str">
        <f t="shared" si="4"/>
        <v>&lt;Update&gt;&lt;Where UnitType="UNIT_JAPANESE_SAMURAI" /&gt;&lt;Set Cost="140"/&gt;&lt;/Update&gt;</v>
      </c>
      <c r="K43" t="s">
        <v>154</v>
      </c>
      <c r="L43">
        <v>220</v>
      </c>
      <c r="M43" t="s">
        <v>18</v>
      </c>
      <c r="N43" t="s">
        <v>156</v>
      </c>
      <c r="O43">
        <v>190</v>
      </c>
      <c r="P43">
        <f t="shared" si="7"/>
        <v>230</v>
      </c>
      <c r="Q43" s="1" t="s">
        <v>295</v>
      </c>
      <c r="R43" t="s">
        <v>2</v>
      </c>
      <c r="S43" t="s">
        <v>3</v>
      </c>
      <c r="T43" t="str">
        <f t="shared" si="8"/>
        <v>&lt;Update&gt;&lt;Where BuildingType="BUILDING_GRAND_BAZAAR" /&gt;&lt;Set Cost="230"/&gt;&lt;/Update&gt;</v>
      </c>
    </row>
    <row r="44" spans="1:20" x14ac:dyDescent="0.15">
      <c r="A44" t="s">
        <v>167</v>
      </c>
      <c r="B44">
        <v>160</v>
      </c>
      <c r="C44" t="s">
        <v>18</v>
      </c>
      <c r="D44">
        <f t="shared" si="5"/>
        <v>125</v>
      </c>
      <c r="E44">
        <f t="shared" si="6"/>
        <v>140</v>
      </c>
      <c r="F44" s="1" t="s">
        <v>284</v>
      </c>
      <c r="G44" t="s">
        <v>2</v>
      </c>
      <c r="H44" t="s">
        <v>3</v>
      </c>
      <c r="I44" t="str">
        <f t="shared" si="4"/>
        <v>&lt;Update&gt;&lt;Where UnitType="UNIT_NORWEGIAN_BERSERKER" /&gt;&lt;Set Cost="140"/&gt;&lt;/Update&gt;</v>
      </c>
      <c r="K44" t="s">
        <v>156</v>
      </c>
      <c r="L44">
        <v>220</v>
      </c>
      <c r="M44" t="s">
        <v>18</v>
      </c>
      <c r="N44" t="s">
        <v>158</v>
      </c>
      <c r="O44">
        <v>200</v>
      </c>
      <c r="P44">
        <f t="shared" si="7"/>
        <v>240</v>
      </c>
      <c r="Q44" s="1" t="s">
        <v>295</v>
      </c>
      <c r="R44" t="s">
        <v>2</v>
      </c>
      <c r="S44" t="s">
        <v>3</v>
      </c>
      <c r="T44" t="str">
        <f t="shared" si="8"/>
        <v>&lt;Update&gt;&lt;Where BuildingType="BUILDING_UNIVERSITY" /&gt;&lt;Set Cost="240"/&gt;&lt;/Update&gt;</v>
      </c>
    </row>
    <row r="45" spans="1:20" x14ac:dyDescent="0.15">
      <c r="A45" t="s">
        <v>169</v>
      </c>
      <c r="B45">
        <v>160</v>
      </c>
      <c r="C45" t="s">
        <v>18</v>
      </c>
      <c r="D45">
        <f t="shared" si="5"/>
        <v>125</v>
      </c>
      <c r="E45">
        <f t="shared" si="6"/>
        <v>140</v>
      </c>
      <c r="F45" s="1" t="s">
        <v>284</v>
      </c>
      <c r="G45" t="s">
        <v>2</v>
      </c>
      <c r="H45" t="s">
        <v>3</v>
      </c>
      <c r="I45" t="str">
        <f t="shared" si="4"/>
        <v>&lt;Update&gt;&lt;Where UnitType="UNIT_MAN_AT_ARMS" /&gt;&lt;Set Cost="140"/&gt;&lt;/Update&gt;</v>
      </c>
      <c r="K45" t="s">
        <v>158</v>
      </c>
      <c r="L45">
        <v>250</v>
      </c>
      <c r="M45" t="s">
        <v>18</v>
      </c>
      <c r="N45" t="s">
        <v>160</v>
      </c>
      <c r="O45">
        <v>200</v>
      </c>
      <c r="P45">
        <f t="shared" si="7"/>
        <v>240</v>
      </c>
      <c r="Q45" s="1" t="s">
        <v>295</v>
      </c>
      <c r="R45" t="s">
        <v>2</v>
      </c>
      <c r="S45" t="s">
        <v>3</v>
      </c>
      <c r="T45" t="str">
        <f t="shared" si="8"/>
        <v>&lt;Update&gt;&lt;Where BuildingType="BUILDING_MADRASA" /&gt;&lt;Set Cost="240"/&gt;&lt;/Update&gt;</v>
      </c>
    </row>
    <row r="46" spans="1:20" x14ac:dyDescent="0.15">
      <c r="A46" t="s">
        <v>171</v>
      </c>
      <c r="B46">
        <v>160</v>
      </c>
      <c r="C46" t="s">
        <v>18</v>
      </c>
      <c r="D46">
        <f t="shared" si="5"/>
        <v>125</v>
      </c>
      <c r="E46">
        <f t="shared" si="6"/>
        <v>140</v>
      </c>
      <c r="F46" s="1" t="s">
        <v>284</v>
      </c>
      <c r="G46" t="s">
        <v>2</v>
      </c>
      <c r="H46" t="s">
        <v>3</v>
      </c>
      <c r="I46" t="str">
        <f t="shared" si="4"/>
        <v>&lt;Update&gt;&lt;Where UnitType="UNIT_MONGOLIAN_KESHIG" /&gt;&lt;Set Cost="140"/&gt;&lt;/Update&gt;</v>
      </c>
      <c r="K46" t="s">
        <v>160</v>
      </c>
      <c r="L46">
        <v>250</v>
      </c>
      <c r="M46" t="s">
        <v>18</v>
      </c>
      <c r="N46" t="s">
        <v>164</v>
      </c>
      <c r="O46">
        <v>200</v>
      </c>
      <c r="P46">
        <f t="shared" si="7"/>
        <v>240</v>
      </c>
      <c r="Q46" s="1" t="s">
        <v>295</v>
      </c>
      <c r="R46" t="s">
        <v>2</v>
      </c>
      <c r="S46" t="s">
        <v>3</v>
      </c>
      <c r="T46" t="str">
        <f t="shared" si="8"/>
        <v>&lt;Update&gt;&lt;Where BuildingType="BUILDING_TSIKHE" /&gt;&lt;Set Cost="240"/&gt;&lt;/Update&gt;</v>
      </c>
    </row>
    <row r="47" spans="1:20" x14ac:dyDescent="0.15">
      <c r="A47" t="s">
        <v>173</v>
      </c>
      <c r="B47">
        <v>160</v>
      </c>
      <c r="C47" t="s">
        <v>18</v>
      </c>
      <c r="D47">
        <f t="shared" si="5"/>
        <v>125</v>
      </c>
      <c r="E47">
        <f t="shared" si="6"/>
        <v>140</v>
      </c>
      <c r="F47" s="1" t="s">
        <v>284</v>
      </c>
      <c r="G47" t="s">
        <v>2</v>
      </c>
      <c r="H47" t="s">
        <v>3</v>
      </c>
      <c r="I47" t="str">
        <f t="shared" si="4"/>
        <v>&lt;Update&gt;&lt;Where UnitType="UNIT_GEORGIAN_KHEVSURETI" /&gt;&lt;Set Cost="140"/&gt;&lt;/Update&gt;</v>
      </c>
      <c r="K47" t="s">
        <v>162</v>
      </c>
      <c r="L47">
        <v>250</v>
      </c>
      <c r="M47" t="s">
        <v>18</v>
      </c>
      <c r="N47" t="s">
        <v>162</v>
      </c>
      <c r="O47">
        <v>200</v>
      </c>
      <c r="P47">
        <f t="shared" si="7"/>
        <v>240</v>
      </c>
      <c r="Q47" s="1" t="s">
        <v>295</v>
      </c>
      <c r="R47" t="s">
        <v>2</v>
      </c>
      <c r="S47" t="s">
        <v>3</v>
      </c>
      <c r="T47" t="str">
        <f t="shared" si="8"/>
        <v>&lt;Update&gt;&lt;Where BuildingType="BUILDING_NAVIGATION_SCHOOL" /&gt;&lt;Set Cost="240"/&gt;&lt;/Update&gt;</v>
      </c>
    </row>
    <row r="48" spans="1:20" x14ac:dyDescent="0.15">
      <c r="A48" t="s">
        <v>175</v>
      </c>
      <c r="B48">
        <v>165</v>
      </c>
      <c r="C48" t="s">
        <v>18</v>
      </c>
      <c r="D48">
        <f t="shared" si="5"/>
        <v>130</v>
      </c>
      <c r="E48">
        <f t="shared" si="6"/>
        <v>145</v>
      </c>
      <c r="F48" s="1" t="s">
        <v>284</v>
      </c>
      <c r="G48" t="s">
        <v>2</v>
      </c>
      <c r="H48" t="s">
        <v>3</v>
      </c>
      <c r="I48" t="str">
        <f t="shared" si="4"/>
        <v>&lt;Update&gt;&lt;Where UnitType="UNIT_INCA_WARAKAQ" /&gt;&lt;Set Cost="145"/&gt;&lt;/Update&gt;</v>
      </c>
      <c r="K48" t="s">
        <v>164</v>
      </c>
      <c r="L48">
        <v>260</v>
      </c>
      <c r="M48" t="s">
        <v>18</v>
      </c>
      <c r="N48" t="s">
        <v>196</v>
      </c>
      <c r="O48">
        <v>230</v>
      </c>
      <c r="P48">
        <f t="shared" si="7"/>
        <v>275</v>
      </c>
      <c r="Q48" s="1" t="s">
        <v>295</v>
      </c>
      <c r="R48" t="s">
        <v>2</v>
      </c>
      <c r="S48" t="s">
        <v>3</v>
      </c>
      <c r="T48" t="str">
        <f t="shared" si="8"/>
        <v>&lt;Update&gt;&lt;Where BuildingType="BUILDING_ZOO" /&gt;&lt;Set Cost="275"/&gt;&lt;/Update&gt;</v>
      </c>
    </row>
    <row r="49" spans="1:20" x14ac:dyDescent="0.15">
      <c r="A49" t="s">
        <v>177</v>
      </c>
      <c r="B49">
        <v>170</v>
      </c>
      <c r="C49" t="s">
        <v>18</v>
      </c>
      <c r="D49">
        <f t="shared" si="5"/>
        <v>135</v>
      </c>
      <c r="E49">
        <f t="shared" si="6"/>
        <v>150</v>
      </c>
      <c r="F49" s="1" t="s">
        <v>284</v>
      </c>
      <c r="G49" t="s">
        <v>2</v>
      </c>
      <c r="H49" t="s">
        <v>3</v>
      </c>
      <c r="I49" t="str">
        <f t="shared" si="4"/>
        <v>&lt;Update&gt;&lt;Where UnitType="UNIT_MILITARY_ENGINEER" /&gt;&lt;Set Cost="150"/&gt;&lt;/Update&gt;</v>
      </c>
      <c r="K49" t="s">
        <v>166</v>
      </c>
      <c r="L49">
        <v>290</v>
      </c>
      <c r="M49" t="s">
        <v>20</v>
      </c>
      <c r="N49" t="s">
        <v>202</v>
      </c>
      <c r="O49">
        <v>230</v>
      </c>
      <c r="P49">
        <f t="shared" si="7"/>
        <v>275</v>
      </c>
      <c r="Q49" s="1" t="s">
        <v>295</v>
      </c>
      <c r="R49" t="s">
        <v>2</v>
      </c>
      <c r="S49" t="s">
        <v>3</v>
      </c>
      <c r="T49" t="str">
        <f t="shared" si="8"/>
        <v>&lt;Update&gt;&lt;Where BuildingType="BUILDING_THERMAL_BATH" /&gt;&lt;Set Cost="275"/&gt;&lt;/Update&gt;</v>
      </c>
    </row>
    <row r="50" spans="1:20" x14ac:dyDescent="0.15">
      <c r="A50" t="s">
        <v>179</v>
      </c>
      <c r="B50">
        <v>180</v>
      </c>
      <c r="C50" t="s">
        <v>18</v>
      </c>
      <c r="D50">
        <f t="shared" si="5"/>
        <v>140</v>
      </c>
      <c r="E50">
        <f t="shared" si="6"/>
        <v>155</v>
      </c>
      <c r="F50" s="1" t="s">
        <v>284</v>
      </c>
      <c r="G50" t="s">
        <v>2</v>
      </c>
      <c r="H50" t="s">
        <v>3</v>
      </c>
      <c r="I50" t="str">
        <f t="shared" si="4"/>
        <v>&lt;Update&gt;&lt;Where UnitType="UNIT_CROSSBOWMAN" /&gt;&lt;Set Cost="155"/&gt;&lt;/Update&gt;</v>
      </c>
      <c r="K50" t="s">
        <v>168</v>
      </c>
      <c r="L50">
        <v>290</v>
      </c>
      <c r="M50" t="s">
        <v>20</v>
      </c>
      <c r="N50" t="s">
        <v>166</v>
      </c>
      <c r="O50">
        <v>240</v>
      </c>
      <c r="P50">
        <f t="shared" si="7"/>
        <v>290</v>
      </c>
      <c r="Q50" s="1" t="s">
        <v>295</v>
      </c>
      <c r="R50" t="s">
        <v>2</v>
      </c>
      <c r="S50" t="s">
        <v>3</v>
      </c>
      <c r="T50" t="str">
        <f t="shared" si="8"/>
        <v>&lt;Update&gt;&lt;Where BuildingType="BUILDING_SHIPYARD" /&gt;&lt;Set Cost="290"/&gt;&lt;/Update&gt;</v>
      </c>
    </row>
    <row r="51" spans="1:20" x14ac:dyDescent="0.15">
      <c r="A51" t="s">
        <v>181</v>
      </c>
      <c r="B51">
        <v>180</v>
      </c>
      <c r="C51" t="s">
        <v>18</v>
      </c>
      <c r="D51">
        <f t="shared" si="5"/>
        <v>140</v>
      </c>
      <c r="E51">
        <f t="shared" si="6"/>
        <v>155</v>
      </c>
      <c r="F51" s="1" t="s">
        <v>284</v>
      </c>
      <c r="G51" t="s">
        <v>2</v>
      </c>
      <c r="H51" t="s">
        <v>3</v>
      </c>
      <c r="I51" t="str">
        <f t="shared" si="4"/>
        <v>&lt;Update&gt;&lt;Where UnitType="UNIT_PIKEMAN" /&gt;&lt;Set Cost="155"/&gt;&lt;/Update&gt;</v>
      </c>
      <c r="K51" t="s">
        <v>170</v>
      </c>
      <c r="L51">
        <v>290</v>
      </c>
      <c r="M51" t="s">
        <v>20</v>
      </c>
      <c r="N51" t="s">
        <v>168</v>
      </c>
      <c r="O51">
        <v>240</v>
      </c>
      <c r="P51">
        <f t="shared" si="7"/>
        <v>290</v>
      </c>
      <c r="Q51" s="1" t="s">
        <v>295</v>
      </c>
      <c r="R51" t="s">
        <v>2</v>
      </c>
      <c r="S51" t="s">
        <v>3</v>
      </c>
      <c r="T51" t="str">
        <f t="shared" si="8"/>
        <v>&lt;Update&gt;&lt;Where BuildingType="BUILDING_BANK" /&gt;&lt;Set Cost="290"/&gt;&lt;/Update&gt;</v>
      </c>
    </row>
    <row r="52" spans="1:20" x14ac:dyDescent="0.15">
      <c r="A52" t="s">
        <v>185</v>
      </c>
      <c r="B52">
        <v>200</v>
      </c>
      <c r="C52" t="s">
        <v>18</v>
      </c>
      <c r="D52">
        <f t="shared" si="5"/>
        <v>155</v>
      </c>
      <c r="E52">
        <f t="shared" si="6"/>
        <v>175</v>
      </c>
      <c r="F52" s="1" t="s">
        <v>284</v>
      </c>
      <c r="G52" t="s">
        <v>2</v>
      </c>
      <c r="H52" t="s">
        <v>3</v>
      </c>
      <c r="I52" t="str">
        <f t="shared" si="4"/>
        <v>&lt;Update&gt;&lt;Where UnitType="UNIT_TREBUCHET" /&gt;&lt;Set Cost="175"/&gt;&lt;/Update&gt;</v>
      </c>
      <c r="K52" t="s">
        <v>172</v>
      </c>
      <c r="L52">
        <v>290</v>
      </c>
      <c r="M52" t="s">
        <v>20</v>
      </c>
      <c r="N52" t="s">
        <v>170</v>
      </c>
      <c r="O52">
        <v>240</v>
      </c>
      <c r="P52">
        <f t="shared" si="7"/>
        <v>290</v>
      </c>
      <c r="Q52" s="1" t="s">
        <v>295</v>
      </c>
      <c r="R52" t="s">
        <v>2</v>
      </c>
      <c r="S52" t="s">
        <v>3</v>
      </c>
      <c r="T52" t="str">
        <f t="shared" si="8"/>
        <v>&lt;Update&gt;&lt;Where BuildingType="BUILDING_MUSEUM_ART" /&gt;&lt;Set Cost="290"/&gt;&lt;/Update&gt;</v>
      </c>
    </row>
    <row r="53" spans="1:20" x14ac:dyDescent="0.15">
      <c r="A53" t="s">
        <v>187</v>
      </c>
      <c r="B53">
        <v>200</v>
      </c>
      <c r="C53" t="s">
        <v>18</v>
      </c>
      <c r="D53">
        <f t="shared" si="5"/>
        <v>155</v>
      </c>
      <c r="E53">
        <f t="shared" si="6"/>
        <v>175</v>
      </c>
      <c r="F53" s="1" t="s">
        <v>284</v>
      </c>
      <c r="G53" t="s">
        <v>2</v>
      </c>
      <c r="H53" t="s">
        <v>3</v>
      </c>
      <c r="I53" t="str">
        <f t="shared" si="4"/>
        <v>&lt;Update&gt;&lt;Where UnitType="UNIT_KHMER_DOMREY" /&gt;&lt;Set Cost="175"/&gt;&lt;/Update&gt;</v>
      </c>
      <c r="K53" t="s">
        <v>174</v>
      </c>
      <c r="L53">
        <v>290</v>
      </c>
      <c r="M53" t="s">
        <v>20</v>
      </c>
      <c r="N53" t="s">
        <v>172</v>
      </c>
      <c r="O53">
        <v>240</v>
      </c>
      <c r="P53">
        <f t="shared" si="7"/>
        <v>290</v>
      </c>
      <c r="Q53" s="1" t="s">
        <v>295</v>
      </c>
      <c r="R53" t="s">
        <v>2</v>
      </c>
      <c r="S53" t="s">
        <v>3</v>
      </c>
      <c r="T53" t="str">
        <f t="shared" si="8"/>
        <v>&lt;Update&gt;&lt;Where BuildingType="BUILDING_MUSEUM_ARTIFACT" /&gt;&lt;Set Cost="290"/&gt;&lt;/Update&gt;</v>
      </c>
    </row>
    <row r="54" spans="1:20" x14ac:dyDescent="0.15">
      <c r="A54" t="s">
        <v>189</v>
      </c>
      <c r="B54">
        <v>200</v>
      </c>
      <c r="C54" t="s">
        <v>18</v>
      </c>
      <c r="D54">
        <f t="shared" si="5"/>
        <v>155</v>
      </c>
      <c r="E54">
        <f t="shared" si="6"/>
        <v>175</v>
      </c>
      <c r="F54" s="1" t="s">
        <v>284</v>
      </c>
      <c r="G54" t="s">
        <v>2</v>
      </c>
      <c r="H54" t="s">
        <v>3</v>
      </c>
      <c r="I54" t="str">
        <f t="shared" si="4"/>
        <v>&lt;Update&gt;&lt;Where UnitType="UNIT_COURSER" /&gt;&lt;Set Cost="175"/&gt;&lt;/Update&gt;</v>
      </c>
      <c r="K54" t="s">
        <v>176</v>
      </c>
      <c r="L54">
        <v>290</v>
      </c>
      <c r="M54" t="s">
        <v>20</v>
      </c>
      <c r="N54" t="s">
        <v>174</v>
      </c>
      <c r="O54">
        <v>240</v>
      </c>
      <c r="P54">
        <f t="shared" si="7"/>
        <v>290</v>
      </c>
      <c r="Q54" s="1" t="s">
        <v>295</v>
      </c>
      <c r="R54" t="s">
        <v>2</v>
      </c>
      <c r="S54" t="s">
        <v>3</v>
      </c>
      <c r="T54" t="str">
        <f t="shared" si="8"/>
        <v>&lt;Update&gt;&lt;Where BuildingType="BUILDING_FERRIS_WHEEL" /&gt;&lt;Set Cost="290"/&gt;&lt;/Update&gt;</v>
      </c>
    </row>
    <row r="55" spans="1:20" x14ac:dyDescent="0.15">
      <c r="A55" t="s">
        <v>191</v>
      </c>
      <c r="B55">
        <v>200</v>
      </c>
      <c r="C55" t="s">
        <v>18</v>
      </c>
      <c r="D55">
        <f t="shared" si="5"/>
        <v>155</v>
      </c>
      <c r="E55">
        <f t="shared" si="6"/>
        <v>175</v>
      </c>
      <c r="F55" s="1" t="s">
        <v>284</v>
      </c>
      <c r="G55" t="s">
        <v>2</v>
      </c>
      <c r="H55" t="s">
        <v>3</v>
      </c>
      <c r="I55" t="str">
        <f t="shared" si="4"/>
        <v>&lt;Update&gt;&lt;Where UnitType="UNIT_VIETNAMESE_VOI_CHIEN" /&gt;&lt;Set Cost="175"/&gt;&lt;/Update&gt;</v>
      </c>
      <c r="K55" t="s">
        <v>178</v>
      </c>
      <c r="L55">
        <v>290</v>
      </c>
      <c r="M55" t="s">
        <v>20</v>
      </c>
      <c r="N55" t="s">
        <v>176</v>
      </c>
      <c r="O55">
        <v>240</v>
      </c>
      <c r="P55">
        <f t="shared" si="7"/>
        <v>290</v>
      </c>
      <c r="Q55" s="1" t="s">
        <v>295</v>
      </c>
      <c r="R55" t="s">
        <v>2</v>
      </c>
      <c r="S55" t="s">
        <v>3</v>
      </c>
      <c r="T55" t="str">
        <f t="shared" si="8"/>
        <v>&lt;Update&gt;&lt;Where BuildingType="BUILDING_GOV_CITYSTATES" /&gt;&lt;Set Cost="290"/&gt;&lt;/Update&gt;</v>
      </c>
    </row>
    <row r="56" spans="1:20" x14ac:dyDescent="0.15">
      <c r="A56" t="s">
        <v>193</v>
      </c>
      <c r="B56">
        <v>200</v>
      </c>
      <c r="C56" t="s">
        <v>18</v>
      </c>
      <c r="D56">
        <f t="shared" si="5"/>
        <v>155</v>
      </c>
      <c r="E56">
        <f t="shared" si="6"/>
        <v>175</v>
      </c>
      <c r="F56" s="1" t="s">
        <v>284</v>
      </c>
      <c r="G56" t="s">
        <v>2</v>
      </c>
      <c r="H56" t="s">
        <v>3</v>
      </c>
      <c r="I56" t="str">
        <f t="shared" si="4"/>
        <v>&lt;Update&gt;&lt;Where UnitType="UNIT_ETHIOPIAN_OROMO_CAVALRY" /&gt;&lt;Set Cost="175"/&gt;&lt;/Update&gt;</v>
      </c>
      <c r="K56" t="s">
        <v>180</v>
      </c>
      <c r="L56">
        <v>290</v>
      </c>
      <c r="M56" t="s">
        <v>20</v>
      </c>
      <c r="N56" t="s">
        <v>178</v>
      </c>
      <c r="O56">
        <v>240</v>
      </c>
      <c r="P56">
        <f t="shared" si="7"/>
        <v>290</v>
      </c>
      <c r="Q56" s="1" t="s">
        <v>295</v>
      </c>
      <c r="R56" t="s">
        <v>2</v>
      </c>
      <c r="S56" t="s">
        <v>3</v>
      </c>
      <c r="T56" t="str">
        <f t="shared" si="8"/>
        <v>&lt;Update&gt;&lt;Where BuildingType="BUILDING_GOV_SPIES" /&gt;&lt;Set Cost="290"/&gt;&lt;/Update&gt;</v>
      </c>
    </row>
    <row r="57" spans="1:20" x14ac:dyDescent="0.15">
      <c r="A57" t="s">
        <v>195</v>
      </c>
      <c r="B57">
        <v>205</v>
      </c>
      <c r="C57" t="s">
        <v>18</v>
      </c>
      <c r="D57">
        <f t="shared" si="5"/>
        <v>160</v>
      </c>
      <c r="E57">
        <f t="shared" si="6"/>
        <v>180</v>
      </c>
      <c r="F57" s="1" t="s">
        <v>284</v>
      </c>
      <c r="G57" t="s">
        <v>2</v>
      </c>
      <c r="H57" t="s">
        <v>3</v>
      </c>
      <c r="I57" t="str">
        <f t="shared" si="4"/>
        <v>&lt;Update&gt;&lt;Where UnitType="UNIT_HUNGARY_BLACK_ARMY" /&gt;&lt;Set Cost="180"/&gt;&lt;/Update&gt;</v>
      </c>
      <c r="K57" t="s">
        <v>182</v>
      </c>
      <c r="L57">
        <v>290</v>
      </c>
      <c r="M57" t="s">
        <v>20</v>
      </c>
      <c r="N57" t="s">
        <v>180</v>
      </c>
      <c r="O57">
        <v>240</v>
      </c>
      <c r="P57">
        <f t="shared" si="7"/>
        <v>290</v>
      </c>
      <c r="Q57" s="1" t="s">
        <v>295</v>
      </c>
      <c r="R57" t="s">
        <v>2</v>
      </c>
      <c r="S57" t="s">
        <v>3</v>
      </c>
      <c r="T57" t="str">
        <f t="shared" si="8"/>
        <v>&lt;Update&gt;&lt;Where BuildingType="BUILDING_GOV_FAITH" /&gt;&lt;Set Cost="290"/&gt;&lt;/Update&gt;</v>
      </c>
    </row>
    <row r="58" spans="1:20" x14ac:dyDescent="0.15">
      <c r="A58" t="s">
        <v>197</v>
      </c>
      <c r="B58">
        <v>220</v>
      </c>
      <c r="C58" t="s">
        <v>18</v>
      </c>
      <c r="D58">
        <f t="shared" si="5"/>
        <v>170</v>
      </c>
      <c r="E58">
        <f t="shared" si="6"/>
        <v>190</v>
      </c>
      <c r="F58" s="1" t="s">
        <v>284</v>
      </c>
      <c r="G58" t="s">
        <v>2</v>
      </c>
      <c r="H58" t="s">
        <v>3</v>
      </c>
      <c r="I58" t="str">
        <f t="shared" si="4"/>
        <v>&lt;Update&gt;&lt;Where UnitType="UNIT_KNIGHT" /&gt;&lt;Set Cost="190"/&gt;&lt;/Update&gt;</v>
      </c>
      <c r="K58" t="s">
        <v>184</v>
      </c>
      <c r="L58">
        <v>300</v>
      </c>
      <c r="M58" t="s">
        <v>20</v>
      </c>
      <c r="N58" t="s">
        <v>182</v>
      </c>
      <c r="O58">
        <v>240</v>
      </c>
      <c r="P58">
        <f t="shared" si="7"/>
        <v>290</v>
      </c>
      <c r="Q58" s="1" t="s">
        <v>295</v>
      </c>
      <c r="R58" t="s">
        <v>2</v>
      </c>
      <c r="S58" t="s">
        <v>3</v>
      </c>
      <c r="T58" t="str">
        <f t="shared" si="8"/>
        <v>&lt;Update&gt;&lt;Where BuildingType="BUILDING_CHANCERY" /&gt;&lt;Set Cost="290"/&gt;&lt;/Update&gt;</v>
      </c>
    </row>
    <row r="59" spans="1:20" x14ac:dyDescent="0.15">
      <c r="A59" t="s">
        <v>199</v>
      </c>
      <c r="B59">
        <v>220</v>
      </c>
      <c r="C59" t="s">
        <v>18</v>
      </c>
      <c r="D59">
        <f t="shared" si="5"/>
        <v>170</v>
      </c>
      <c r="E59">
        <f t="shared" si="6"/>
        <v>190</v>
      </c>
      <c r="F59" s="1" t="s">
        <v>284</v>
      </c>
      <c r="G59" t="s">
        <v>2</v>
      </c>
      <c r="H59" t="s">
        <v>3</v>
      </c>
      <c r="I59" t="str">
        <f t="shared" si="4"/>
        <v>&lt;Update&gt;&lt;Where UnitType="UNIT_ARABIAN_MAMLUK" /&gt;&lt;Set Cost="190"/&gt;&lt;/Update&gt;</v>
      </c>
      <c r="K59" t="s">
        <v>186</v>
      </c>
      <c r="L59">
        <v>300</v>
      </c>
      <c r="M59" t="s">
        <v>22</v>
      </c>
      <c r="N59" t="s">
        <v>184</v>
      </c>
      <c r="O59">
        <v>250</v>
      </c>
      <c r="P59">
        <f t="shared" si="7"/>
        <v>300</v>
      </c>
      <c r="Q59" s="1" t="s">
        <v>295</v>
      </c>
      <c r="R59" t="s">
        <v>2</v>
      </c>
      <c r="S59" t="s">
        <v>3</v>
      </c>
      <c r="T59" t="str">
        <f t="shared" si="8"/>
        <v>&lt;Update&gt;&lt;Where BuildingType="BUILDING_STAR_FORT" /&gt;&lt;Set Cost="300"/&gt;&lt;/Update&gt;</v>
      </c>
    </row>
    <row r="60" spans="1:20" x14ac:dyDescent="0.15">
      <c r="A60" t="s">
        <v>201</v>
      </c>
      <c r="B60">
        <v>220</v>
      </c>
      <c r="C60" t="s">
        <v>18</v>
      </c>
      <c r="D60">
        <f t="shared" ref="D60:D89" si="9">ROUND(B60*D$1/5,0)*5</f>
        <v>170</v>
      </c>
      <c r="E60">
        <f t="shared" ref="E60:E89" si="10">ROUND(B60*E$1/5,0)*5</f>
        <v>190</v>
      </c>
      <c r="F60" s="1" t="s">
        <v>284</v>
      </c>
      <c r="G60" t="s">
        <v>2</v>
      </c>
      <c r="H60" t="s">
        <v>3</v>
      </c>
      <c r="I60" t="str">
        <f t="shared" ref="I60:I120" si="11">_xlfn.CONCAT(F60,A60,G60,E60,H60)</f>
        <v>&lt;Update&gt;&lt;Where UnitType="UNIT_MALI_MANDEKALU_CAVALRY" /&gt;&lt;Set Cost="190"/&gt;&lt;/Update&gt;</v>
      </c>
      <c r="K60" t="s">
        <v>188</v>
      </c>
      <c r="L60">
        <v>330</v>
      </c>
      <c r="M60" t="s">
        <v>22</v>
      </c>
      <c r="N60" t="s">
        <v>206</v>
      </c>
      <c r="O60">
        <v>300</v>
      </c>
      <c r="P60">
        <f t="shared" si="7"/>
        <v>360</v>
      </c>
      <c r="Q60" s="1" t="s">
        <v>295</v>
      </c>
      <c r="R60" t="s">
        <v>2</v>
      </c>
      <c r="S60" t="s">
        <v>3</v>
      </c>
      <c r="T60" t="str">
        <f t="shared" si="8"/>
        <v>&lt;Update&gt;&lt;Where BuildingType="BUILDING_FOOD_MARKET" /&gt;&lt;Set Cost="360"/&gt;&lt;/Update&gt;</v>
      </c>
    </row>
    <row r="61" spans="1:20" x14ac:dyDescent="0.15">
      <c r="A61" t="s">
        <v>203</v>
      </c>
      <c r="B61">
        <v>220</v>
      </c>
      <c r="C61" t="s">
        <v>18</v>
      </c>
      <c r="D61">
        <f t="shared" si="9"/>
        <v>170</v>
      </c>
      <c r="E61">
        <f t="shared" si="10"/>
        <v>190</v>
      </c>
      <c r="F61" s="1" t="s">
        <v>284</v>
      </c>
      <c r="G61" t="s">
        <v>2</v>
      </c>
      <c r="H61" t="s">
        <v>3</v>
      </c>
      <c r="I61" t="str">
        <f t="shared" si="11"/>
        <v>&lt;Update&gt;&lt;Where UnitType="UNIT_BYZANTINE_TAGMA" /&gt;&lt;Set Cost="190"/&gt;&lt;/Update&gt;</v>
      </c>
      <c r="K61" t="s">
        <v>190</v>
      </c>
      <c r="L61">
        <v>330</v>
      </c>
      <c r="M61" t="s">
        <v>22</v>
      </c>
      <c r="N61" t="s">
        <v>188</v>
      </c>
      <c r="O61">
        <v>330</v>
      </c>
      <c r="P61">
        <f t="shared" si="7"/>
        <v>400</v>
      </c>
      <c r="Q61" s="1" t="s">
        <v>295</v>
      </c>
      <c r="R61" t="s">
        <v>2</v>
      </c>
      <c r="S61" t="s">
        <v>3</v>
      </c>
      <c r="T61" t="str">
        <f t="shared" si="8"/>
        <v>&lt;Update&gt;&lt;Where BuildingType="BUILDING_FACTORY" /&gt;&lt;Set Cost="400"/&gt;&lt;/Update&gt;</v>
      </c>
    </row>
    <row r="62" spans="1:20" x14ac:dyDescent="0.15">
      <c r="A62" t="s">
        <v>205</v>
      </c>
      <c r="B62">
        <v>225</v>
      </c>
      <c r="C62" t="s">
        <v>18</v>
      </c>
      <c r="D62">
        <f t="shared" si="9"/>
        <v>175</v>
      </c>
      <c r="E62">
        <f t="shared" si="10"/>
        <v>195</v>
      </c>
      <c r="F62" s="1" t="s">
        <v>284</v>
      </c>
      <c r="G62" t="s">
        <v>2</v>
      </c>
      <c r="H62" t="s">
        <v>3</v>
      </c>
      <c r="I62" t="str">
        <f t="shared" si="11"/>
        <v>&lt;Update&gt;&lt;Where UnitType="UNIT_SPY" /&gt;&lt;Set Cost="195"/&gt;&lt;/Update&gt;</v>
      </c>
      <c r="K62" t="s">
        <v>192</v>
      </c>
      <c r="L62">
        <v>330</v>
      </c>
      <c r="M62" t="s">
        <v>22</v>
      </c>
      <c r="N62" t="s">
        <v>190</v>
      </c>
      <c r="O62">
        <v>330</v>
      </c>
      <c r="P62">
        <f t="shared" si="7"/>
        <v>400</v>
      </c>
      <c r="Q62" s="1" t="s">
        <v>295</v>
      </c>
      <c r="R62" t="s">
        <v>2</v>
      </c>
      <c r="S62" t="s">
        <v>3</v>
      </c>
      <c r="T62" t="str">
        <f t="shared" si="8"/>
        <v>&lt;Update&gt;&lt;Where BuildingType="BUILDING_ELECTRONICS_FACTORY" /&gt;&lt;Set Cost="400"/&gt;&lt;/Update&gt;</v>
      </c>
    </row>
    <row r="63" spans="1:20" x14ac:dyDescent="0.15">
      <c r="A63" t="s">
        <v>207</v>
      </c>
      <c r="B63">
        <v>230</v>
      </c>
      <c r="C63" t="s">
        <v>18</v>
      </c>
      <c r="D63">
        <f t="shared" si="9"/>
        <v>180</v>
      </c>
      <c r="E63">
        <f t="shared" si="10"/>
        <v>200</v>
      </c>
      <c r="F63" s="1" t="s">
        <v>284</v>
      </c>
      <c r="G63" t="s">
        <v>2</v>
      </c>
      <c r="H63" t="s">
        <v>3</v>
      </c>
      <c r="I63" t="str">
        <f t="shared" si="11"/>
        <v>&lt;Update&gt;&lt;Where UnitType="UNIT_MAPUCHE_MALON_RAIDER" /&gt;&lt;Set Cost="200"/&gt;&lt;/Update&gt;</v>
      </c>
      <c r="K63" t="s">
        <v>194</v>
      </c>
      <c r="L63">
        <v>330</v>
      </c>
      <c r="M63" t="s">
        <v>22</v>
      </c>
      <c r="N63" t="s">
        <v>192</v>
      </c>
      <c r="O63">
        <v>330</v>
      </c>
      <c r="P63">
        <f t="shared" si="7"/>
        <v>400</v>
      </c>
      <c r="Q63" s="1" t="s">
        <v>295</v>
      </c>
      <c r="R63" t="s">
        <v>2</v>
      </c>
      <c r="S63" t="s">
        <v>3</v>
      </c>
      <c r="T63" t="str">
        <f t="shared" si="8"/>
        <v>&lt;Update&gt;&lt;Where BuildingType="BUILDING_STOCK_EXCHANGE" /&gt;&lt;Set Cost="400"/&gt;&lt;/Update&gt;</v>
      </c>
    </row>
    <row r="64" spans="1:20" x14ac:dyDescent="0.15">
      <c r="A64" t="s">
        <v>209</v>
      </c>
      <c r="B64">
        <v>240</v>
      </c>
      <c r="C64" t="s">
        <v>20</v>
      </c>
      <c r="D64">
        <f t="shared" si="9"/>
        <v>185</v>
      </c>
      <c r="E64">
        <f t="shared" si="10"/>
        <v>210</v>
      </c>
      <c r="F64" s="1" t="s">
        <v>284</v>
      </c>
      <c r="G64" t="s">
        <v>2</v>
      </c>
      <c r="H64" t="s">
        <v>3</v>
      </c>
      <c r="I64" t="str">
        <f t="shared" si="11"/>
        <v>&lt;Update&gt;&lt;Where UnitType="UNIT_MUSKETMAN" /&gt;&lt;Set Cost="210"/&gt;&lt;/Update&gt;</v>
      </c>
      <c r="K64" t="s">
        <v>196</v>
      </c>
      <c r="L64">
        <v>360</v>
      </c>
      <c r="M64" t="s">
        <v>22</v>
      </c>
      <c r="N64" t="s">
        <v>194</v>
      </c>
      <c r="O64">
        <v>330</v>
      </c>
      <c r="P64">
        <f t="shared" si="7"/>
        <v>400</v>
      </c>
      <c r="Q64" s="1" t="s">
        <v>295</v>
      </c>
      <c r="R64" t="s">
        <v>2</v>
      </c>
      <c r="S64" t="s">
        <v>3</v>
      </c>
      <c r="T64" t="str">
        <f t="shared" si="8"/>
        <v>&lt;Update&gt;&lt;Where BuildingType="BUILDING_MILITARY_ACADEMY" /&gt;&lt;Set Cost="400"/&gt;&lt;/Update&gt;</v>
      </c>
    </row>
    <row r="65" spans="1:20" x14ac:dyDescent="0.15">
      <c r="A65" t="s">
        <v>211</v>
      </c>
      <c r="B65">
        <v>240</v>
      </c>
      <c r="C65" t="s">
        <v>20</v>
      </c>
      <c r="D65">
        <f t="shared" si="9"/>
        <v>185</v>
      </c>
      <c r="E65">
        <f t="shared" si="10"/>
        <v>210</v>
      </c>
      <c r="F65" s="1" t="s">
        <v>284</v>
      </c>
      <c r="G65" t="s">
        <v>2</v>
      </c>
      <c r="H65" t="s">
        <v>3</v>
      </c>
      <c r="I65" t="str">
        <f t="shared" si="11"/>
        <v>&lt;Update&gt;&lt;Where UnitType="UNIT_CARAVEL" /&gt;&lt;Set Cost="210"/&gt;&lt;/Update&gt;</v>
      </c>
      <c r="K65" t="s">
        <v>198</v>
      </c>
      <c r="L65">
        <v>360</v>
      </c>
      <c r="M65" t="s">
        <v>22</v>
      </c>
      <c r="N65" t="s">
        <v>186</v>
      </c>
      <c r="O65">
        <v>330</v>
      </c>
      <c r="P65">
        <f t="shared" si="7"/>
        <v>400</v>
      </c>
      <c r="Q65" s="1" t="s">
        <v>295</v>
      </c>
      <c r="R65" t="s">
        <v>2</v>
      </c>
      <c r="S65" t="s">
        <v>3</v>
      </c>
      <c r="T65" t="str">
        <f t="shared" si="8"/>
        <v>&lt;Update&gt;&lt;Where BuildingType="BUILDING_COAL_POWER_PLANT" /&gt;&lt;Set Cost="400"/&gt;&lt;/Update&gt;</v>
      </c>
    </row>
    <row r="66" spans="1:20" x14ac:dyDescent="0.15">
      <c r="A66" t="s">
        <v>213</v>
      </c>
      <c r="B66">
        <v>240</v>
      </c>
      <c r="C66" t="s">
        <v>20</v>
      </c>
      <c r="D66">
        <f t="shared" si="9"/>
        <v>185</v>
      </c>
      <c r="E66">
        <f t="shared" si="10"/>
        <v>210</v>
      </c>
      <c r="F66" s="1" t="s">
        <v>284</v>
      </c>
      <c r="G66" t="s">
        <v>2</v>
      </c>
      <c r="H66" t="s">
        <v>3</v>
      </c>
      <c r="I66" t="str">
        <f t="shared" si="11"/>
        <v>&lt;Update&gt;&lt;Where UnitType="UNIT_OBSERVATION_BALLOON" /&gt;&lt;Set Cost="210"/&gt;&lt;/Update&gt;</v>
      </c>
      <c r="K66" t="s">
        <v>200</v>
      </c>
      <c r="L66">
        <v>360</v>
      </c>
      <c r="M66" t="s">
        <v>18</v>
      </c>
      <c r="N66" t="s">
        <v>224</v>
      </c>
      <c r="O66">
        <v>330</v>
      </c>
      <c r="P66">
        <f t="shared" ref="P66:P89" si="12">ROUND(O66*P$1/5,0)*5</f>
        <v>400</v>
      </c>
      <c r="Q66" s="1" t="s">
        <v>295</v>
      </c>
      <c r="R66" t="s">
        <v>2</v>
      </c>
      <c r="S66" t="s">
        <v>3</v>
      </c>
      <c r="T66" t="str">
        <f t="shared" ref="T66:T89" si="13">_xlfn.CONCAT(Q66,N66,R66,P66,S66)</f>
        <v>&lt;Update&gt;&lt;Where BuildingType="BUILDING_SANCTUARY" /&gt;&lt;Set Cost="400"/&gt;&lt;/Update&gt;</v>
      </c>
    </row>
    <row r="67" spans="1:20" x14ac:dyDescent="0.15">
      <c r="A67" t="s">
        <v>215</v>
      </c>
      <c r="B67">
        <v>240</v>
      </c>
      <c r="C67" t="s">
        <v>20</v>
      </c>
      <c r="D67">
        <f t="shared" si="9"/>
        <v>185</v>
      </c>
      <c r="E67">
        <f t="shared" si="10"/>
        <v>210</v>
      </c>
      <c r="F67" s="1" t="s">
        <v>284</v>
      </c>
      <c r="G67" t="s">
        <v>2</v>
      </c>
      <c r="H67" t="s">
        <v>3</v>
      </c>
      <c r="I67" t="str">
        <f t="shared" si="11"/>
        <v>&lt;Update&gt;&lt;Where UnitType="UNIT_OTTOMAN_BARBARY_CORSAIR" /&gt;&lt;Set Cost="210"/&gt;&lt;/Update&gt;</v>
      </c>
      <c r="K67" t="s">
        <v>202</v>
      </c>
      <c r="L67">
        <v>360</v>
      </c>
      <c r="M67" t="s">
        <v>18</v>
      </c>
      <c r="N67" t="s">
        <v>287</v>
      </c>
      <c r="O67">
        <v>330</v>
      </c>
      <c r="P67">
        <f t="shared" si="12"/>
        <v>400</v>
      </c>
      <c r="Q67" s="1" t="s">
        <v>295</v>
      </c>
      <c r="R67" t="s">
        <v>2</v>
      </c>
      <c r="S67" t="s">
        <v>3</v>
      </c>
      <c r="T67" t="str">
        <f t="shared" si="13"/>
        <v>&lt;Update&gt;&lt;Where BuildingType="BUILDING_HOSPITAL" /&gt;&lt;Set Cost="400"/&gt;&lt;/Update&gt;</v>
      </c>
    </row>
    <row r="68" spans="1:20" x14ac:dyDescent="0.15">
      <c r="A68" t="s">
        <v>217</v>
      </c>
      <c r="B68">
        <v>240</v>
      </c>
      <c r="C68" t="s">
        <v>20</v>
      </c>
      <c r="D68">
        <f t="shared" si="9"/>
        <v>185</v>
      </c>
      <c r="E68">
        <f t="shared" si="10"/>
        <v>210</v>
      </c>
      <c r="F68" s="1" t="s">
        <v>284</v>
      </c>
      <c r="G68" t="s">
        <v>2</v>
      </c>
      <c r="H68" t="s">
        <v>3</v>
      </c>
      <c r="I68" t="str">
        <f t="shared" si="11"/>
        <v>&lt;Update&gt;&lt;Where UnitType="UNIT_PORTUGUESE_NAU" /&gt;&lt;Set Cost="210"/&gt;&lt;/Update&gt;</v>
      </c>
      <c r="K68" t="s">
        <v>204</v>
      </c>
      <c r="L68">
        <v>380</v>
      </c>
      <c r="M68" t="s">
        <v>18</v>
      </c>
      <c r="N68" t="s">
        <v>288</v>
      </c>
      <c r="O68">
        <v>330</v>
      </c>
      <c r="P68">
        <f t="shared" si="12"/>
        <v>400</v>
      </c>
      <c r="Q68" s="1" t="s">
        <v>295</v>
      </c>
      <c r="R68" t="s">
        <v>2</v>
      </c>
      <c r="S68" t="s">
        <v>3</v>
      </c>
      <c r="T68" t="str">
        <f t="shared" si="13"/>
        <v>&lt;Update&gt;&lt;Where BuildingType="BUILDING_OPERA_HOUSE" /&gt;&lt;Set Cost="400"/&gt;&lt;/Update&gt;</v>
      </c>
    </row>
    <row r="69" spans="1:20" x14ac:dyDescent="0.15">
      <c r="A69" t="s">
        <v>219</v>
      </c>
      <c r="B69">
        <v>250</v>
      </c>
      <c r="C69" t="s">
        <v>20</v>
      </c>
      <c r="D69">
        <f t="shared" si="9"/>
        <v>195</v>
      </c>
      <c r="E69">
        <f t="shared" si="10"/>
        <v>220</v>
      </c>
      <c r="F69" s="1" t="s">
        <v>284</v>
      </c>
      <c r="G69" t="s">
        <v>2</v>
      </c>
      <c r="H69" t="s">
        <v>3</v>
      </c>
      <c r="I69" t="str">
        <f t="shared" si="11"/>
        <v>&lt;Update&gt;&lt;Where UnitType="UNIT_SPANISH_CONQUISTADOR" /&gt;&lt;Set Cost="220"/&gt;&lt;/Update&gt;</v>
      </c>
      <c r="K69" t="s">
        <v>206</v>
      </c>
      <c r="L69">
        <v>380</v>
      </c>
      <c r="M69" t="s">
        <v>18</v>
      </c>
      <c r="N69" t="s">
        <v>289</v>
      </c>
      <c r="O69">
        <v>330</v>
      </c>
      <c r="P69">
        <f t="shared" si="12"/>
        <v>400</v>
      </c>
      <c r="Q69" s="1" t="s">
        <v>295</v>
      </c>
      <c r="R69" t="s">
        <v>2</v>
      </c>
      <c r="S69" t="s">
        <v>3</v>
      </c>
      <c r="T69" t="str">
        <f t="shared" si="13"/>
        <v>&lt;Update&gt;&lt;Where BuildingType="BUILDING_PUBLIC_SCHOOL" /&gt;&lt;Set Cost="400"/&gt;&lt;/Update&gt;</v>
      </c>
    </row>
    <row r="70" spans="1:20" x14ac:dyDescent="0.15">
      <c r="A70" t="s">
        <v>221</v>
      </c>
      <c r="B70">
        <v>250</v>
      </c>
      <c r="C70" t="s">
        <v>20</v>
      </c>
      <c r="D70">
        <f t="shared" si="9"/>
        <v>195</v>
      </c>
      <c r="E70">
        <f t="shared" si="10"/>
        <v>220</v>
      </c>
      <c r="F70" s="1" t="s">
        <v>284</v>
      </c>
      <c r="G70" t="s">
        <v>2</v>
      </c>
      <c r="H70" t="s">
        <v>3</v>
      </c>
      <c r="I70" t="str">
        <f t="shared" si="11"/>
        <v>&lt;Update&gt;&lt;Where UnitType="UNIT_KOREAN_HWACHA" /&gt;&lt;Set Cost="220"/&gt;&lt;/Update&gt;</v>
      </c>
      <c r="K70" t="s">
        <v>208</v>
      </c>
      <c r="L70">
        <v>440</v>
      </c>
      <c r="M70" t="s">
        <v>18</v>
      </c>
      <c r="N70" t="s">
        <v>198</v>
      </c>
      <c r="O70">
        <v>350</v>
      </c>
      <c r="P70">
        <f t="shared" si="12"/>
        <v>420</v>
      </c>
      <c r="Q70" s="1" t="s">
        <v>295</v>
      </c>
      <c r="R70" t="s">
        <v>2</v>
      </c>
      <c r="S70" t="s">
        <v>3</v>
      </c>
      <c r="T70" t="str">
        <f t="shared" si="13"/>
        <v>&lt;Update&gt;&lt;Where BuildingType="BUILDING_AQUARIUM" /&gt;&lt;Set Cost="420"/&gt;&lt;/Update&gt;</v>
      </c>
    </row>
    <row r="71" spans="1:20" x14ac:dyDescent="0.15">
      <c r="A71" t="s">
        <v>223</v>
      </c>
      <c r="B71">
        <v>250</v>
      </c>
      <c r="C71" t="s">
        <v>20</v>
      </c>
      <c r="D71">
        <f t="shared" si="9"/>
        <v>195</v>
      </c>
      <c r="E71">
        <f t="shared" si="10"/>
        <v>220</v>
      </c>
      <c r="F71" s="1" t="s">
        <v>284</v>
      </c>
      <c r="G71" t="s">
        <v>2</v>
      </c>
      <c r="H71" t="s">
        <v>3</v>
      </c>
      <c r="I71" t="str">
        <f t="shared" si="11"/>
        <v>&lt;Update&gt;&lt;Where UnitType="UNIT_PIKE_AND_SHOT" /&gt;&lt;Set Cost="220"/&gt;&lt;/Update&gt;</v>
      </c>
      <c r="K71" t="s">
        <v>210</v>
      </c>
      <c r="L71">
        <v>440</v>
      </c>
      <c r="M71" t="s">
        <v>18</v>
      </c>
      <c r="N71" t="s">
        <v>204</v>
      </c>
      <c r="O71">
        <v>370</v>
      </c>
      <c r="P71">
        <f t="shared" si="12"/>
        <v>445</v>
      </c>
      <c r="Q71" s="1" t="s">
        <v>295</v>
      </c>
      <c r="R71" t="s">
        <v>2</v>
      </c>
      <c r="S71" t="s">
        <v>3</v>
      </c>
      <c r="T71" t="str">
        <f t="shared" si="13"/>
        <v>&lt;Update&gt;&lt;Where BuildingType="BUILDING_HANGAR" /&gt;&lt;Set Cost="445"/&gt;&lt;/Update&gt;</v>
      </c>
    </row>
    <row r="72" spans="1:20" x14ac:dyDescent="0.15">
      <c r="A72" t="s">
        <v>225</v>
      </c>
      <c r="B72">
        <v>250</v>
      </c>
      <c r="C72" t="s">
        <v>20</v>
      </c>
      <c r="D72">
        <f t="shared" si="9"/>
        <v>195</v>
      </c>
      <c r="E72">
        <f t="shared" si="10"/>
        <v>220</v>
      </c>
      <c r="F72" s="1" t="s">
        <v>284</v>
      </c>
      <c r="G72" t="s">
        <v>2</v>
      </c>
      <c r="H72" t="s">
        <v>3</v>
      </c>
      <c r="I72" t="str">
        <f t="shared" si="11"/>
        <v>&lt;Update&gt;&lt;Where UnitType="UNIT_SWEDEN_CAROLEAN" /&gt;&lt;Set Cost="220"/&gt;&lt;/Update&gt;</v>
      </c>
      <c r="K72" t="s">
        <v>212</v>
      </c>
      <c r="L72">
        <v>440</v>
      </c>
      <c r="M72" t="s">
        <v>18</v>
      </c>
      <c r="N72" t="s">
        <v>290</v>
      </c>
      <c r="O72">
        <v>430</v>
      </c>
      <c r="P72">
        <f t="shared" si="12"/>
        <v>520</v>
      </c>
      <c r="Q72" s="1" t="s">
        <v>295</v>
      </c>
      <c r="R72" t="s">
        <v>2</v>
      </c>
      <c r="S72" t="s">
        <v>3</v>
      </c>
      <c r="T72" t="str">
        <f t="shared" si="13"/>
        <v>&lt;Update&gt;&lt;Where BuildingType="BUILDING_SEAPORT" /&gt;&lt;Set Cost="520"/&gt;&lt;/Update&gt;</v>
      </c>
    </row>
    <row r="73" spans="1:20" x14ac:dyDescent="0.15">
      <c r="A73" t="s">
        <v>227</v>
      </c>
      <c r="B73">
        <v>280</v>
      </c>
      <c r="C73" t="s">
        <v>20</v>
      </c>
      <c r="D73">
        <f t="shared" si="9"/>
        <v>220</v>
      </c>
      <c r="E73">
        <f t="shared" si="10"/>
        <v>245</v>
      </c>
      <c r="F73" s="1" t="s">
        <v>284</v>
      </c>
      <c r="G73" t="s">
        <v>2</v>
      </c>
      <c r="H73" t="s">
        <v>3</v>
      </c>
      <c r="I73" t="str">
        <f t="shared" si="11"/>
        <v>&lt;Update&gt;&lt;Where UnitType="UNIT_BOMBARD" /&gt;&lt;Set Cost="245"/&gt;&lt;/Update&gt;</v>
      </c>
      <c r="K73" t="s">
        <v>214</v>
      </c>
      <c r="L73">
        <v>440</v>
      </c>
      <c r="M73" t="s">
        <v>18</v>
      </c>
      <c r="N73" t="s">
        <v>208</v>
      </c>
      <c r="O73">
        <v>430</v>
      </c>
      <c r="P73">
        <f t="shared" si="12"/>
        <v>520</v>
      </c>
      <c r="Q73" s="1" t="s">
        <v>295</v>
      </c>
      <c r="R73" t="s">
        <v>2</v>
      </c>
      <c r="S73" t="s">
        <v>3</v>
      </c>
      <c r="T73" t="str">
        <f t="shared" si="13"/>
        <v>&lt;Update&gt;&lt;Where BuildingType="BUILDING_BROADCAST_CENTER" /&gt;&lt;Set Cost="520"/&gt;&lt;/Update&gt;</v>
      </c>
    </row>
    <row r="74" spans="1:20" x14ac:dyDescent="0.15">
      <c r="A74" t="s">
        <v>229</v>
      </c>
      <c r="B74">
        <v>280</v>
      </c>
      <c r="C74" t="s">
        <v>20</v>
      </c>
      <c r="D74">
        <f t="shared" si="9"/>
        <v>220</v>
      </c>
      <c r="E74">
        <f t="shared" si="10"/>
        <v>245</v>
      </c>
      <c r="F74" s="1" t="s">
        <v>284</v>
      </c>
      <c r="G74" t="s">
        <v>2</v>
      </c>
      <c r="H74" t="s">
        <v>3</v>
      </c>
      <c r="I74" t="str">
        <f t="shared" si="11"/>
        <v>&lt;Update&gt;&lt;Where UnitType="UNIT_FRIGATE" /&gt;&lt;Set Cost="245"/&gt;&lt;/Update&gt;</v>
      </c>
      <c r="K74" t="s">
        <v>216</v>
      </c>
      <c r="L74">
        <v>440</v>
      </c>
      <c r="M74" t="s">
        <v>18</v>
      </c>
      <c r="N74" t="s">
        <v>210</v>
      </c>
      <c r="O74">
        <v>430</v>
      </c>
      <c r="P74">
        <f t="shared" si="12"/>
        <v>520</v>
      </c>
      <c r="Q74" s="1" t="s">
        <v>295</v>
      </c>
      <c r="R74" t="s">
        <v>2</v>
      </c>
      <c r="S74" t="s">
        <v>3</v>
      </c>
      <c r="T74" t="str">
        <f t="shared" si="13"/>
        <v>&lt;Update&gt;&lt;Where BuildingType="BUILDING_FILM_STUDIO" /&gt;&lt;Set Cost="520"/&gt;&lt;/Update&gt;</v>
      </c>
    </row>
    <row r="75" spans="1:20" x14ac:dyDescent="0.15">
      <c r="A75" t="s">
        <v>231</v>
      </c>
      <c r="B75">
        <v>280</v>
      </c>
      <c r="C75" t="s">
        <v>20</v>
      </c>
      <c r="D75">
        <f t="shared" si="9"/>
        <v>220</v>
      </c>
      <c r="E75">
        <f t="shared" si="10"/>
        <v>245</v>
      </c>
      <c r="F75" s="1" t="s">
        <v>284</v>
      </c>
      <c r="G75" t="s">
        <v>2</v>
      </c>
      <c r="H75" t="s">
        <v>3</v>
      </c>
      <c r="I75" t="str">
        <f t="shared" si="11"/>
        <v>&lt;Update&gt;&lt;Where UnitType="UNIT_PRIVATEER" /&gt;&lt;Set Cost="245"/&gt;&lt;/Update&gt;</v>
      </c>
      <c r="K75" t="s">
        <v>218</v>
      </c>
      <c r="L75">
        <v>440</v>
      </c>
      <c r="M75" t="s">
        <v>18</v>
      </c>
      <c r="N75" t="s">
        <v>214</v>
      </c>
      <c r="O75">
        <v>430</v>
      </c>
      <c r="P75">
        <f t="shared" si="12"/>
        <v>520</v>
      </c>
      <c r="Q75" s="1" t="s">
        <v>295</v>
      </c>
      <c r="R75" t="s">
        <v>2</v>
      </c>
      <c r="S75" t="s">
        <v>3</v>
      </c>
      <c r="T75" t="str">
        <f t="shared" si="13"/>
        <v>&lt;Update&gt;&lt;Where BuildingType="BUILDING_GOV_MILITARY" /&gt;&lt;Set Cost="520"/&gt;&lt;/Update&gt;</v>
      </c>
    </row>
    <row r="76" spans="1:20" x14ac:dyDescent="0.15">
      <c r="A76" t="s">
        <v>233</v>
      </c>
      <c r="B76">
        <v>280</v>
      </c>
      <c r="C76" t="s">
        <v>20</v>
      </c>
      <c r="D76">
        <f t="shared" si="9"/>
        <v>220</v>
      </c>
      <c r="E76">
        <f t="shared" si="10"/>
        <v>245</v>
      </c>
      <c r="F76" s="1" t="s">
        <v>284</v>
      </c>
      <c r="G76" t="s">
        <v>2</v>
      </c>
      <c r="H76" t="s">
        <v>3</v>
      </c>
      <c r="I76" t="str">
        <f t="shared" si="11"/>
        <v>&lt;Update&gt;&lt;Where UnitType="UNIT_ENGLISH_SEADOG" /&gt;&lt;Set Cost="245"/&gt;&lt;/Update&gt;</v>
      </c>
      <c r="K76" t="s">
        <v>220</v>
      </c>
      <c r="L76">
        <v>440</v>
      </c>
      <c r="M76" t="s">
        <v>26</v>
      </c>
      <c r="N76" t="s">
        <v>216</v>
      </c>
      <c r="O76">
        <v>430</v>
      </c>
      <c r="P76">
        <f t="shared" si="12"/>
        <v>520</v>
      </c>
      <c r="Q76" s="1" t="s">
        <v>295</v>
      </c>
      <c r="R76" t="s">
        <v>2</v>
      </c>
      <c r="S76" t="s">
        <v>3</v>
      </c>
      <c r="T76" t="str">
        <f t="shared" si="13"/>
        <v>&lt;Update&gt;&lt;Where BuildingType="BUILDING_GOV_CULTURE" /&gt;&lt;Set Cost="520"/&gt;&lt;/Update&gt;</v>
      </c>
    </row>
    <row r="77" spans="1:20" x14ac:dyDescent="0.15">
      <c r="A77" t="s">
        <v>234</v>
      </c>
      <c r="B77">
        <v>280</v>
      </c>
      <c r="C77" t="s">
        <v>20</v>
      </c>
      <c r="D77">
        <f t="shared" si="9"/>
        <v>220</v>
      </c>
      <c r="E77">
        <f t="shared" si="10"/>
        <v>245</v>
      </c>
      <c r="F77" s="1" t="s">
        <v>284</v>
      </c>
      <c r="G77" t="s">
        <v>2</v>
      </c>
      <c r="H77" t="s">
        <v>3</v>
      </c>
      <c r="I77" t="str">
        <f t="shared" si="11"/>
        <v>&lt;Update&gt;&lt;Where UnitType="UNIT_DE_ZEVEN_PROVINCIEN" /&gt;&lt;Set Cost="245"/&gt;&lt;/Update&gt;</v>
      </c>
      <c r="K77" t="s">
        <v>222</v>
      </c>
      <c r="L77">
        <v>440</v>
      </c>
      <c r="M77" t="s">
        <v>26</v>
      </c>
      <c r="N77" t="s">
        <v>218</v>
      </c>
      <c r="O77">
        <v>430</v>
      </c>
      <c r="P77">
        <f t="shared" si="12"/>
        <v>520</v>
      </c>
      <c r="Q77" s="1" t="s">
        <v>295</v>
      </c>
      <c r="R77" t="s">
        <v>2</v>
      </c>
      <c r="S77" t="s">
        <v>3</v>
      </c>
      <c r="T77" t="str">
        <f t="shared" si="13"/>
        <v>&lt;Update&gt;&lt;Where BuildingType="BUILDING_GOV_SCIENCE" /&gt;&lt;Set Cost="520"/&gt;&lt;/Update&gt;</v>
      </c>
    </row>
    <row r="78" spans="1:20" x14ac:dyDescent="0.15">
      <c r="A78" t="s">
        <v>235</v>
      </c>
      <c r="B78">
        <v>290</v>
      </c>
      <c r="C78" t="s">
        <v>20</v>
      </c>
      <c r="D78">
        <f t="shared" si="9"/>
        <v>225</v>
      </c>
      <c r="E78">
        <f t="shared" si="10"/>
        <v>250</v>
      </c>
      <c r="F78" s="1" t="s">
        <v>284</v>
      </c>
      <c r="G78" t="s">
        <v>2</v>
      </c>
      <c r="H78" t="s">
        <v>3</v>
      </c>
      <c r="I78" t="str">
        <f t="shared" si="11"/>
        <v>&lt;Update&gt;&lt;Where UnitType="UNIT_CANADA_MOUNTIE" /&gt;&lt;Set Cost="250"/&gt;&lt;/Update&gt;</v>
      </c>
      <c r="K78" t="s">
        <v>224</v>
      </c>
      <c r="L78">
        <v>440</v>
      </c>
      <c r="M78" t="s">
        <v>26</v>
      </c>
      <c r="N78" t="s">
        <v>220</v>
      </c>
      <c r="O78">
        <v>430</v>
      </c>
      <c r="P78">
        <f t="shared" si="12"/>
        <v>520</v>
      </c>
      <c r="Q78" s="1" t="s">
        <v>295</v>
      </c>
      <c r="R78" t="s">
        <v>2</v>
      </c>
      <c r="S78" t="s">
        <v>3</v>
      </c>
      <c r="T78" t="str">
        <f t="shared" si="13"/>
        <v>&lt;Update&gt;&lt;Where BuildingType="BUILDING_SHOPPING_MALL" /&gt;&lt;Set Cost="520"/&gt;&lt;/Update&gt;</v>
      </c>
    </row>
    <row r="79" spans="1:20" x14ac:dyDescent="0.15">
      <c r="A79" t="s">
        <v>237</v>
      </c>
      <c r="B79">
        <v>300</v>
      </c>
      <c r="C79" t="s">
        <v>22</v>
      </c>
      <c r="D79">
        <f t="shared" si="9"/>
        <v>235</v>
      </c>
      <c r="E79">
        <f t="shared" si="10"/>
        <v>260</v>
      </c>
      <c r="F79" s="1" t="s">
        <v>284</v>
      </c>
      <c r="G79" t="s">
        <v>2</v>
      </c>
      <c r="H79" t="s">
        <v>3</v>
      </c>
      <c r="I79" t="str">
        <f t="shared" si="11"/>
        <v>&lt;Update&gt;&lt;Where UnitType="UNIT_INDONESIAN_JONG" /&gt;&lt;Set Cost="260"/&gt;&lt;/Update&gt;</v>
      </c>
      <c r="K79" t="s">
        <v>226</v>
      </c>
      <c r="L79">
        <v>480</v>
      </c>
      <c r="M79" t="s">
        <v>26</v>
      </c>
      <c r="N79" t="s">
        <v>222</v>
      </c>
      <c r="O79">
        <v>430</v>
      </c>
      <c r="P79">
        <f t="shared" si="12"/>
        <v>520</v>
      </c>
      <c r="Q79" s="1" t="s">
        <v>295</v>
      </c>
      <c r="R79" t="s">
        <v>2</v>
      </c>
      <c r="S79" t="s">
        <v>3</v>
      </c>
      <c r="T79" t="str">
        <f t="shared" si="13"/>
        <v>&lt;Update&gt;&lt;Where BuildingType="BUILDING_HYDROELECTRIC_DAM" /&gt;&lt;Set Cost="520"/&gt;&lt;/Update&gt;</v>
      </c>
    </row>
    <row r="80" spans="1:20" x14ac:dyDescent="0.15">
      <c r="A80" t="s">
        <v>239</v>
      </c>
      <c r="B80">
        <v>330</v>
      </c>
      <c r="C80" t="s">
        <v>22</v>
      </c>
      <c r="D80">
        <f t="shared" si="9"/>
        <v>255</v>
      </c>
      <c r="E80">
        <f t="shared" si="10"/>
        <v>285</v>
      </c>
      <c r="F80" s="1" t="s">
        <v>284</v>
      </c>
      <c r="G80" t="s">
        <v>2</v>
      </c>
      <c r="H80" t="s">
        <v>3</v>
      </c>
      <c r="I80" t="str">
        <f t="shared" si="11"/>
        <v>&lt;Update&gt;&lt;Where UnitType="UNIT_FIELD_CANNON" /&gt;&lt;Set Cost="285"/&gt;&lt;/Update&gt;</v>
      </c>
      <c r="K80" t="s">
        <v>228</v>
      </c>
      <c r="L80">
        <v>480</v>
      </c>
      <c r="M80" t="s">
        <v>26</v>
      </c>
      <c r="N80" t="s">
        <v>200</v>
      </c>
      <c r="O80">
        <v>430</v>
      </c>
      <c r="P80">
        <f t="shared" si="12"/>
        <v>520</v>
      </c>
      <c r="Q80" s="1" t="s">
        <v>295</v>
      </c>
      <c r="R80" t="s">
        <v>2</v>
      </c>
      <c r="S80" t="s">
        <v>3</v>
      </c>
      <c r="T80" t="str">
        <f t="shared" si="13"/>
        <v>&lt;Update&gt;&lt;Where BuildingType="BUILDING_FOSSIL_FUEL_POWER_PLANT" /&gt;&lt;Set Cost="520"/&gt;&lt;/Update&gt;</v>
      </c>
    </row>
    <row r="81" spans="1:20" x14ac:dyDescent="0.15">
      <c r="A81" t="s">
        <v>240</v>
      </c>
      <c r="B81">
        <v>330</v>
      </c>
      <c r="C81" t="s">
        <v>22</v>
      </c>
      <c r="D81">
        <f t="shared" si="9"/>
        <v>255</v>
      </c>
      <c r="E81">
        <f t="shared" si="10"/>
        <v>285</v>
      </c>
      <c r="F81" s="1" t="s">
        <v>284</v>
      </c>
      <c r="G81" t="s">
        <v>2</v>
      </c>
      <c r="H81" t="s">
        <v>3</v>
      </c>
      <c r="I81" t="str">
        <f t="shared" si="11"/>
        <v>&lt;Update&gt;&lt;Where UnitType="UNIT_CAVALRY" /&gt;&lt;Set Cost="285"/&gt;&lt;/Update&gt;</v>
      </c>
      <c r="K81" t="s">
        <v>230</v>
      </c>
      <c r="L81">
        <v>480</v>
      </c>
      <c r="M81" t="s">
        <v>26</v>
      </c>
      <c r="N81" t="s">
        <v>291</v>
      </c>
      <c r="O81">
        <v>430</v>
      </c>
      <c r="P81">
        <f t="shared" si="12"/>
        <v>520</v>
      </c>
      <c r="Q81" s="1" t="s">
        <v>295</v>
      </c>
      <c r="R81" t="s">
        <v>2</v>
      </c>
      <c r="S81" t="s">
        <v>3</v>
      </c>
      <c r="T81" t="str">
        <f t="shared" si="13"/>
        <v>&lt;Update&gt;&lt;Where BuildingType="BUILDING_MEDICAL_LAB" /&gt;&lt;Set Cost="520"/&gt;&lt;/Update&gt;</v>
      </c>
    </row>
    <row r="82" spans="1:20" x14ac:dyDescent="0.15">
      <c r="A82" t="s">
        <v>241</v>
      </c>
      <c r="B82">
        <v>330</v>
      </c>
      <c r="C82" t="s">
        <v>22</v>
      </c>
      <c r="D82">
        <f t="shared" si="9"/>
        <v>255</v>
      </c>
      <c r="E82">
        <f t="shared" si="10"/>
        <v>285</v>
      </c>
      <c r="F82" s="1" t="s">
        <v>284</v>
      </c>
      <c r="G82" t="s">
        <v>2</v>
      </c>
      <c r="H82" t="s">
        <v>3</v>
      </c>
      <c r="I82" t="str">
        <f t="shared" si="11"/>
        <v>&lt;Update&gt;&lt;Where UnitType="UNIT_POLISH_HUSSAR" /&gt;&lt;Set Cost="285"/&gt;&lt;/Update&gt;</v>
      </c>
      <c r="K82" t="s">
        <v>232</v>
      </c>
      <c r="L82">
        <v>480</v>
      </c>
      <c r="M82" t="s">
        <v>26</v>
      </c>
      <c r="N82" t="s">
        <v>292</v>
      </c>
      <c r="O82">
        <v>430</v>
      </c>
      <c r="P82">
        <f t="shared" si="12"/>
        <v>520</v>
      </c>
      <c r="Q82" s="1" t="s">
        <v>295</v>
      </c>
      <c r="R82" t="s">
        <v>2</v>
      </c>
      <c r="S82" t="s">
        <v>3</v>
      </c>
      <c r="T82" t="str">
        <f t="shared" si="13"/>
        <v>&lt;Update&gt;&lt;Where BuildingType="BUILDING_VIVARIUM" /&gt;&lt;Set Cost="520"/&gt;&lt;/Update&gt;</v>
      </c>
    </row>
    <row r="83" spans="1:20" x14ac:dyDescent="0.15">
      <c r="A83" t="s">
        <v>242</v>
      </c>
      <c r="B83">
        <v>330</v>
      </c>
      <c r="C83" t="s">
        <v>22</v>
      </c>
      <c r="D83">
        <f t="shared" si="9"/>
        <v>255</v>
      </c>
      <c r="E83">
        <f t="shared" si="10"/>
        <v>285</v>
      </c>
      <c r="F83" s="1" t="s">
        <v>284</v>
      </c>
      <c r="G83" t="s">
        <v>2</v>
      </c>
      <c r="H83" t="s">
        <v>3</v>
      </c>
      <c r="I83" t="str">
        <f t="shared" si="11"/>
        <v>&lt;Update&gt;&lt;Where UnitType="UNIT_CUIRASSIER" /&gt;&lt;Set Cost="285"/&gt;&lt;/Update&gt;</v>
      </c>
      <c r="N83" t="s">
        <v>230</v>
      </c>
      <c r="O83">
        <v>450</v>
      </c>
      <c r="P83">
        <f t="shared" si="12"/>
        <v>540</v>
      </c>
      <c r="Q83" s="1" t="s">
        <v>295</v>
      </c>
      <c r="R83" t="s">
        <v>2</v>
      </c>
      <c r="S83" t="s">
        <v>3</v>
      </c>
      <c r="T83" t="str">
        <f t="shared" si="13"/>
        <v>&lt;Update&gt;&lt;Where BuildingType="BUILDING_STADIUM" /&gt;&lt;Set Cost="540"/&gt;&lt;/Update&gt;</v>
      </c>
    </row>
    <row r="84" spans="1:20" x14ac:dyDescent="0.15">
      <c r="A84" t="s">
        <v>243</v>
      </c>
      <c r="B84">
        <v>330</v>
      </c>
      <c r="C84" t="s">
        <v>22</v>
      </c>
      <c r="D84">
        <f t="shared" si="9"/>
        <v>255</v>
      </c>
      <c r="E84">
        <f t="shared" si="10"/>
        <v>285</v>
      </c>
      <c r="F84" s="1" t="s">
        <v>284</v>
      </c>
      <c r="G84" t="s">
        <v>2</v>
      </c>
      <c r="H84" t="s">
        <v>3</v>
      </c>
      <c r="I84" t="str">
        <f t="shared" si="11"/>
        <v>&lt;Update&gt;&lt;Where UnitType="UNIT_COLOMBIAN_LLANERO" /&gt;&lt;Set Cost="285"/&gt;&lt;/Update&gt;</v>
      </c>
      <c r="N84" t="s">
        <v>226</v>
      </c>
      <c r="O84">
        <v>540</v>
      </c>
      <c r="P84">
        <f t="shared" si="12"/>
        <v>650</v>
      </c>
      <c r="Q84" s="1" t="s">
        <v>295</v>
      </c>
      <c r="R84" t="s">
        <v>2</v>
      </c>
      <c r="S84" t="s">
        <v>3</v>
      </c>
      <c r="T84" t="str">
        <f t="shared" si="13"/>
        <v>&lt;Update&gt;&lt;Where BuildingType="BUILDING_POWER_PLANT" /&gt;&lt;Set Cost="650"/&gt;&lt;/Update&gt;</v>
      </c>
    </row>
    <row r="85" spans="1:20" x14ac:dyDescent="0.15">
      <c r="A85" t="s">
        <v>244</v>
      </c>
      <c r="B85">
        <v>335</v>
      </c>
      <c r="C85" t="s">
        <v>22</v>
      </c>
      <c r="D85">
        <f t="shared" si="9"/>
        <v>260</v>
      </c>
      <c r="E85">
        <f t="shared" si="10"/>
        <v>290</v>
      </c>
      <c r="F85" s="1" t="s">
        <v>284</v>
      </c>
      <c r="G85" t="s">
        <v>2</v>
      </c>
      <c r="H85" t="s">
        <v>3</v>
      </c>
      <c r="I85" t="str">
        <f t="shared" si="11"/>
        <v>&lt;Update&gt;&lt;Where UnitType="UNIT_HUNGARY_HUSZAR" /&gt;&lt;Set Cost="290"/&gt;&lt;/Update&gt;</v>
      </c>
      <c r="N85" t="s">
        <v>212</v>
      </c>
      <c r="O85">
        <v>540</v>
      </c>
      <c r="P85">
        <f t="shared" si="12"/>
        <v>650</v>
      </c>
      <c r="Q85" s="1" t="s">
        <v>295</v>
      </c>
      <c r="R85" t="s">
        <v>2</v>
      </c>
      <c r="S85" t="s">
        <v>3</v>
      </c>
      <c r="T85" t="str">
        <f t="shared" si="13"/>
        <v>&lt;Update&gt;&lt;Where BuildingType="BUILDING_RESEARCH_LAB" /&gt;&lt;Set Cost="650"/&gt;&lt;/Update&gt;</v>
      </c>
    </row>
    <row r="86" spans="1:20" x14ac:dyDescent="0.15">
      <c r="A86" t="s">
        <v>245</v>
      </c>
      <c r="B86">
        <v>340</v>
      </c>
      <c r="C86" t="s">
        <v>22</v>
      </c>
      <c r="D86">
        <f t="shared" si="9"/>
        <v>265</v>
      </c>
      <c r="E86">
        <f t="shared" si="10"/>
        <v>295</v>
      </c>
      <c r="F86" s="1" t="s">
        <v>284</v>
      </c>
      <c r="G86" t="s">
        <v>2</v>
      </c>
      <c r="H86" t="s">
        <v>3</v>
      </c>
      <c r="I86" t="str">
        <f t="shared" si="11"/>
        <v>&lt;Update&gt;&lt;Where UnitType="UNIT_RUSSIAN_COSSACK" /&gt;&lt;Set Cost="295"/&gt;&lt;/Update&gt;</v>
      </c>
      <c r="N86" t="s">
        <v>228</v>
      </c>
      <c r="O86">
        <v>540</v>
      </c>
      <c r="P86">
        <f t="shared" si="12"/>
        <v>650</v>
      </c>
      <c r="Q86" s="1" t="s">
        <v>295</v>
      </c>
      <c r="R86" t="s">
        <v>2</v>
      </c>
      <c r="S86" t="s">
        <v>3</v>
      </c>
      <c r="T86" t="str">
        <f t="shared" si="13"/>
        <v>&lt;Update&gt;&lt;Where BuildingType="BUILDING_AIRPORT" /&gt;&lt;Set Cost="650"/&gt;&lt;/Update&gt;</v>
      </c>
    </row>
    <row r="87" spans="1:20" x14ac:dyDescent="0.15">
      <c r="A87" t="s">
        <v>246</v>
      </c>
      <c r="B87">
        <v>360</v>
      </c>
      <c r="C87" t="s">
        <v>22</v>
      </c>
      <c r="D87">
        <f t="shared" si="9"/>
        <v>280</v>
      </c>
      <c r="E87">
        <f t="shared" si="10"/>
        <v>315</v>
      </c>
      <c r="F87" s="1" t="s">
        <v>284</v>
      </c>
      <c r="G87" t="s">
        <v>2</v>
      </c>
      <c r="H87" t="s">
        <v>3</v>
      </c>
      <c r="I87" t="str">
        <f t="shared" si="11"/>
        <v>&lt;Update&gt;&lt;Where UnitType="UNIT_ENGLISH_REDCOAT" /&gt;&lt;Set Cost="315"/&gt;&lt;/Update&gt;</v>
      </c>
      <c r="N87" t="s">
        <v>232</v>
      </c>
      <c r="O87">
        <v>540</v>
      </c>
      <c r="P87">
        <f t="shared" si="12"/>
        <v>650</v>
      </c>
      <c r="Q87" s="1" t="s">
        <v>295</v>
      </c>
      <c r="R87" t="s">
        <v>2</v>
      </c>
      <c r="S87" t="s">
        <v>3</v>
      </c>
      <c r="T87" t="str">
        <f t="shared" si="13"/>
        <v>&lt;Update&gt;&lt;Where BuildingType="BUILDING_AQUATICS_CENTER" /&gt;&lt;Set Cost="650"/&gt;&lt;/Update&gt;</v>
      </c>
    </row>
    <row r="88" spans="1:20" x14ac:dyDescent="0.15">
      <c r="A88" t="s">
        <v>247</v>
      </c>
      <c r="B88">
        <v>360</v>
      </c>
      <c r="C88" t="s">
        <v>22</v>
      </c>
      <c r="D88">
        <f t="shared" si="9"/>
        <v>280</v>
      </c>
      <c r="E88">
        <f t="shared" si="10"/>
        <v>315</v>
      </c>
      <c r="F88" s="1" t="s">
        <v>284</v>
      </c>
      <c r="G88" t="s">
        <v>2</v>
      </c>
      <c r="H88" t="s">
        <v>3</v>
      </c>
      <c r="I88" t="str">
        <f t="shared" si="11"/>
        <v>&lt;Update&gt;&lt;Where UnitType="UNIT_FRENCH_GARDE_IMPERIALE" /&gt;&lt;Set Cost="315"/&gt;&lt;/Update&gt;</v>
      </c>
      <c r="N88" t="s">
        <v>293</v>
      </c>
      <c r="O88">
        <v>650</v>
      </c>
      <c r="P88">
        <f t="shared" si="12"/>
        <v>785</v>
      </c>
      <c r="Q88" s="1" t="s">
        <v>295</v>
      </c>
      <c r="R88" t="s">
        <v>2</v>
      </c>
      <c r="S88" t="s">
        <v>3</v>
      </c>
      <c r="T88" t="str">
        <f t="shared" si="13"/>
        <v>&lt;Update&gt;&lt;Where BuildingType="BUILDING_MANUFACTURING_PLANT" /&gt;&lt;Set Cost="785"/&gt;&lt;/Update&gt;</v>
      </c>
    </row>
    <row r="89" spans="1:20" x14ac:dyDescent="0.15">
      <c r="A89" t="s">
        <v>248</v>
      </c>
      <c r="B89">
        <v>360</v>
      </c>
      <c r="C89" t="s">
        <v>22</v>
      </c>
      <c r="D89">
        <f t="shared" si="9"/>
        <v>280</v>
      </c>
      <c r="E89">
        <f t="shared" si="10"/>
        <v>315</v>
      </c>
      <c r="F89" s="1" t="s">
        <v>284</v>
      </c>
      <c r="G89" t="s">
        <v>2</v>
      </c>
      <c r="H89" t="s">
        <v>3</v>
      </c>
      <c r="I89" t="str">
        <f t="shared" si="11"/>
        <v>&lt;Update&gt;&lt;Where UnitType="UNIT_LINE_INFANTRY" /&gt;&lt;Set Cost="315"/&gt;&lt;/Update&gt;</v>
      </c>
      <c r="N89" t="s">
        <v>294</v>
      </c>
      <c r="O89">
        <v>650</v>
      </c>
      <c r="P89">
        <f t="shared" si="12"/>
        <v>785</v>
      </c>
      <c r="Q89" s="1" t="s">
        <v>295</v>
      </c>
      <c r="R89" t="s">
        <v>2</v>
      </c>
      <c r="S89" t="s">
        <v>3</v>
      </c>
      <c r="T89" t="str">
        <f t="shared" si="13"/>
        <v>&lt;Update&gt;&lt;Where BuildingType="BUILDING_VISITOR_CENTER" /&gt;&lt;Set Cost="785"/&gt;&lt;/Update&gt;</v>
      </c>
    </row>
    <row r="90" spans="1:20" x14ac:dyDescent="0.15">
      <c r="A90" t="s">
        <v>249</v>
      </c>
      <c r="B90">
        <v>370</v>
      </c>
      <c r="C90" t="s">
        <v>22</v>
      </c>
      <c r="D90">
        <f t="shared" ref="D90:D120" si="14">ROUND(B90*D$1/5,0)*5</f>
        <v>290</v>
      </c>
      <c r="E90">
        <f t="shared" ref="E90:E120" si="15">ROUND(B90*E$1/5,0)*5</f>
        <v>320</v>
      </c>
      <c r="F90" s="1" t="s">
        <v>284</v>
      </c>
      <c r="G90" t="s">
        <v>2</v>
      </c>
      <c r="H90" t="s">
        <v>3</v>
      </c>
      <c r="I90" t="str">
        <f t="shared" si="11"/>
        <v>&lt;Update&gt;&lt;Where UnitType="UNIT_MEDIC" /&gt;&lt;Set Cost="320"/&gt;&lt;/Update&gt;</v>
      </c>
    </row>
    <row r="91" spans="1:20" x14ac:dyDescent="0.15">
      <c r="A91" t="s">
        <v>250</v>
      </c>
      <c r="B91">
        <v>380</v>
      </c>
      <c r="C91" t="s">
        <v>22</v>
      </c>
      <c r="D91">
        <f t="shared" si="14"/>
        <v>295</v>
      </c>
      <c r="E91">
        <f t="shared" si="15"/>
        <v>330</v>
      </c>
      <c r="F91" s="1" t="s">
        <v>284</v>
      </c>
      <c r="G91" t="s">
        <v>2</v>
      </c>
      <c r="H91" t="s">
        <v>3</v>
      </c>
      <c r="I91" t="str">
        <f t="shared" si="11"/>
        <v>&lt;Update&gt;&lt;Where UnitType="UNIT_IRONCLAD" /&gt;&lt;Set Cost="330"/&gt;&lt;/Update&gt;</v>
      </c>
    </row>
    <row r="92" spans="1:20" x14ac:dyDescent="0.15">
      <c r="A92" t="s">
        <v>251</v>
      </c>
      <c r="B92">
        <v>380</v>
      </c>
      <c r="C92" t="s">
        <v>22</v>
      </c>
      <c r="D92">
        <f t="shared" si="14"/>
        <v>295</v>
      </c>
      <c r="E92">
        <f t="shared" si="15"/>
        <v>330</v>
      </c>
      <c r="F92" s="1" t="s">
        <v>284</v>
      </c>
      <c r="G92" t="s">
        <v>2</v>
      </c>
      <c r="H92" t="s">
        <v>3</v>
      </c>
      <c r="I92" t="str">
        <f t="shared" si="11"/>
        <v>&lt;Update&gt;&lt;Where UnitType="UNIT_RANGER" /&gt;&lt;Set Cost="330"/&gt;&lt;/Update&gt;</v>
      </c>
    </row>
    <row r="93" spans="1:20" x14ac:dyDescent="0.15">
      <c r="A93" t="s">
        <v>252</v>
      </c>
      <c r="B93">
        <v>380</v>
      </c>
      <c r="C93" t="s">
        <v>22</v>
      </c>
      <c r="D93">
        <f t="shared" si="14"/>
        <v>295</v>
      </c>
      <c r="E93">
        <f t="shared" si="15"/>
        <v>330</v>
      </c>
      <c r="F93" s="1" t="s">
        <v>284</v>
      </c>
      <c r="G93" t="s">
        <v>2</v>
      </c>
      <c r="H93" t="s">
        <v>3</v>
      </c>
      <c r="I93" t="str">
        <f t="shared" si="11"/>
        <v>&lt;Update&gt;&lt;Where UnitType="UNIT_SCOTTISH_HIGHLANDER" /&gt;&lt;Set Cost="330"/&gt;&lt;/Update&gt;</v>
      </c>
    </row>
    <row r="94" spans="1:20" x14ac:dyDescent="0.15">
      <c r="A94" t="s">
        <v>253</v>
      </c>
      <c r="B94">
        <v>385</v>
      </c>
      <c r="C94" t="s">
        <v>22</v>
      </c>
      <c r="D94">
        <f t="shared" si="14"/>
        <v>300</v>
      </c>
      <c r="E94">
        <f t="shared" si="15"/>
        <v>335</v>
      </c>
      <c r="F94" s="1" t="s">
        <v>284</v>
      </c>
      <c r="G94" t="s">
        <v>2</v>
      </c>
      <c r="H94" t="s">
        <v>3</v>
      </c>
      <c r="I94" t="str">
        <f t="shared" si="11"/>
        <v>&lt;Update&gt;&lt;Where UnitType="UNIT_AMERICAN_ROUGH_RIDER" /&gt;&lt;Set Cost="335"/&gt;&lt;/Update&gt;</v>
      </c>
    </row>
    <row r="95" spans="1:20" x14ac:dyDescent="0.15">
      <c r="A95" t="s">
        <v>255</v>
      </c>
      <c r="B95">
        <v>400</v>
      </c>
      <c r="C95" t="s">
        <v>18</v>
      </c>
      <c r="D95">
        <f t="shared" si="14"/>
        <v>310</v>
      </c>
      <c r="E95">
        <f t="shared" si="15"/>
        <v>350</v>
      </c>
      <c r="F95" s="1" t="s">
        <v>284</v>
      </c>
      <c r="G95" t="s">
        <v>2</v>
      </c>
      <c r="H95" t="s">
        <v>3</v>
      </c>
      <c r="I95" t="str">
        <f t="shared" si="11"/>
        <v>&lt;Update&gt;&lt;Where UnitType="UNIT_AT_CREW" /&gt;&lt;Set Cost="350"/&gt;&lt;/Update&gt;</v>
      </c>
    </row>
    <row r="96" spans="1:20" x14ac:dyDescent="0.15">
      <c r="A96" t="s">
        <v>256</v>
      </c>
      <c r="B96">
        <v>420</v>
      </c>
      <c r="C96" t="s">
        <v>18</v>
      </c>
      <c r="D96">
        <f t="shared" si="14"/>
        <v>330</v>
      </c>
      <c r="E96">
        <f t="shared" si="15"/>
        <v>365</v>
      </c>
      <c r="F96" s="1" t="s">
        <v>284</v>
      </c>
      <c r="G96" t="s">
        <v>2</v>
      </c>
      <c r="H96" t="s">
        <v>3</v>
      </c>
      <c r="I96" t="str">
        <f t="shared" si="11"/>
        <v>&lt;Update&gt;&lt;Where UnitType="UNIT_DRONE" /&gt;&lt;Set Cost="365"/&gt;&lt;/Update&gt;</v>
      </c>
    </row>
    <row r="97" spans="1:9" x14ac:dyDescent="0.15">
      <c r="A97" t="s">
        <v>257</v>
      </c>
      <c r="B97">
        <v>430</v>
      </c>
      <c r="C97" t="s">
        <v>18</v>
      </c>
      <c r="D97">
        <f t="shared" si="14"/>
        <v>335</v>
      </c>
      <c r="E97">
        <f t="shared" si="15"/>
        <v>375</v>
      </c>
      <c r="F97" s="1" t="s">
        <v>284</v>
      </c>
      <c r="G97" t="s">
        <v>2</v>
      </c>
      <c r="H97" t="s">
        <v>3</v>
      </c>
      <c r="I97" t="str">
        <f t="shared" si="11"/>
        <v>&lt;Update&gt;&lt;Where UnitType="UNIT_BIPLANE" /&gt;&lt;Set Cost="375"/&gt;&lt;/Update&gt;</v>
      </c>
    </row>
    <row r="98" spans="1:9" x14ac:dyDescent="0.15">
      <c r="A98" t="s">
        <v>258</v>
      </c>
      <c r="B98">
        <v>430</v>
      </c>
      <c r="C98" t="s">
        <v>18</v>
      </c>
      <c r="D98">
        <f t="shared" si="14"/>
        <v>335</v>
      </c>
      <c r="E98">
        <f t="shared" si="15"/>
        <v>375</v>
      </c>
      <c r="F98" s="1" t="s">
        <v>284</v>
      </c>
      <c r="G98" t="s">
        <v>2</v>
      </c>
      <c r="H98" t="s">
        <v>3</v>
      </c>
      <c r="I98" t="str">
        <f t="shared" si="11"/>
        <v>&lt;Update&gt;&lt;Where UnitType="UNIT_INFANTRY" /&gt;&lt;Set Cost="375"/&gt;&lt;/Update&gt;</v>
      </c>
    </row>
    <row r="99" spans="1:9" x14ac:dyDescent="0.15">
      <c r="A99" t="s">
        <v>259</v>
      </c>
      <c r="B99">
        <v>430</v>
      </c>
      <c r="C99" t="s">
        <v>18</v>
      </c>
      <c r="D99">
        <f t="shared" si="14"/>
        <v>335</v>
      </c>
      <c r="E99">
        <f t="shared" si="15"/>
        <v>375</v>
      </c>
      <c r="F99" s="1" t="s">
        <v>284</v>
      </c>
      <c r="G99" t="s">
        <v>2</v>
      </c>
      <c r="H99" t="s">
        <v>3</v>
      </c>
      <c r="I99" t="str">
        <f t="shared" si="11"/>
        <v>&lt;Update&gt;&lt;Where UnitType="UNIT_ARTILLERY" /&gt;&lt;Set Cost="375"/&gt;&lt;/Update&gt;</v>
      </c>
    </row>
    <row r="100" spans="1:9" x14ac:dyDescent="0.15">
      <c r="A100" t="s">
        <v>260</v>
      </c>
      <c r="B100">
        <v>430</v>
      </c>
      <c r="C100" t="s">
        <v>18</v>
      </c>
      <c r="D100">
        <f t="shared" si="14"/>
        <v>335</v>
      </c>
      <c r="E100">
        <f t="shared" si="15"/>
        <v>375</v>
      </c>
      <c r="F100" s="1" t="s">
        <v>284</v>
      </c>
      <c r="G100" t="s">
        <v>2</v>
      </c>
      <c r="H100" t="s">
        <v>3</v>
      </c>
      <c r="I100" t="str">
        <f t="shared" si="11"/>
        <v>&lt;Update&gt;&lt;Where UnitType="UNIT_BATTLESHIP" /&gt;&lt;Set Cost="375"/&gt;&lt;/Update&gt;</v>
      </c>
    </row>
    <row r="101" spans="1:9" x14ac:dyDescent="0.15">
      <c r="A101" t="s">
        <v>261</v>
      </c>
      <c r="B101">
        <v>430</v>
      </c>
      <c r="C101" t="s">
        <v>18</v>
      </c>
      <c r="D101">
        <f t="shared" si="14"/>
        <v>335</v>
      </c>
      <c r="E101">
        <f t="shared" si="15"/>
        <v>375</v>
      </c>
      <c r="F101" s="1" t="s">
        <v>284</v>
      </c>
      <c r="G101" t="s">
        <v>2</v>
      </c>
      <c r="H101" t="s">
        <v>3</v>
      </c>
      <c r="I101" t="str">
        <f t="shared" si="11"/>
        <v>&lt;Update&gt;&lt;Where UnitType="UNIT_BRAZILIAN_MINAS_GERAES" /&gt;&lt;Set Cost="375"/&gt;&lt;/Update&gt;</v>
      </c>
    </row>
    <row r="102" spans="1:9" x14ac:dyDescent="0.15">
      <c r="A102" t="s">
        <v>262</v>
      </c>
      <c r="B102">
        <v>430</v>
      </c>
      <c r="C102" t="s">
        <v>18</v>
      </c>
      <c r="D102">
        <f t="shared" si="14"/>
        <v>335</v>
      </c>
      <c r="E102">
        <f t="shared" si="15"/>
        <v>375</v>
      </c>
      <c r="F102" s="1" t="s">
        <v>284</v>
      </c>
      <c r="G102" t="s">
        <v>2</v>
      </c>
      <c r="H102" t="s">
        <v>3</v>
      </c>
      <c r="I102" t="str">
        <f t="shared" si="11"/>
        <v>&lt;Update&gt;&lt;Where UnitType="UNIT_GERMAN_UBOAT" /&gt;&lt;Set Cost="375"/&gt;&lt;/Update&gt;</v>
      </c>
    </row>
    <row r="103" spans="1:9" x14ac:dyDescent="0.15">
      <c r="A103" t="s">
        <v>263</v>
      </c>
      <c r="B103">
        <v>430</v>
      </c>
      <c r="C103" t="s">
        <v>18</v>
      </c>
      <c r="D103">
        <f t="shared" si="14"/>
        <v>335</v>
      </c>
      <c r="E103">
        <f t="shared" si="15"/>
        <v>375</v>
      </c>
      <c r="F103" s="1" t="s">
        <v>284</v>
      </c>
      <c r="G103" t="s">
        <v>2</v>
      </c>
      <c r="H103" t="s">
        <v>3</v>
      </c>
      <c r="I103" t="str">
        <f t="shared" si="11"/>
        <v>&lt;Update&gt;&lt;Where UnitType="UNIT_DIGGER" /&gt;&lt;Set Cost="375"/&gt;&lt;/Update&gt;</v>
      </c>
    </row>
    <row r="104" spans="1:9" x14ac:dyDescent="0.15">
      <c r="A104" t="s">
        <v>264</v>
      </c>
      <c r="B104">
        <v>450</v>
      </c>
      <c r="C104" t="s">
        <v>18</v>
      </c>
      <c r="D104">
        <f t="shared" si="14"/>
        <v>350</v>
      </c>
      <c r="E104">
        <f t="shared" si="15"/>
        <v>390</v>
      </c>
      <c r="F104" s="1" t="s">
        <v>284</v>
      </c>
      <c r="G104" t="s">
        <v>2</v>
      </c>
      <c r="H104" t="s">
        <v>3</v>
      </c>
      <c r="I104" t="str">
        <f t="shared" si="11"/>
        <v>&lt;Update&gt;&lt;Where UnitType="UNIT_SUPPLY_CONVOY" /&gt;&lt;Set Cost="390"/&gt;&lt;/Update&gt;</v>
      </c>
    </row>
    <row r="105" spans="1:9" x14ac:dyDescent="0.15">
      <c r="A105" t="s">
        <v>265</v>
      </c>
      <c r="B105">
        <v>455</v>
      </c>
      <c r="C105" t="s">
        <v>18</v>
      </c>
      <c r="D105">
        <f t="shared" si="14"/>
        <v>355</v>
      </c>
      <c r="E105">
        <f t="shared" si="15"/>
        <v>395</v>
      </c>
      <c r="F105" s="1" t="s">
        <v>284</v>
      </c>
      <c r="G105" t="s">
        <v>2</v>
      </c>
      <c r="H105" t="s">
        <v>3</v>
      </c>
      <c r="I105" t="str">
        <f t="shared" si="11"/>
        <v>&lt;Update&gt;&lt;Where UnitType="UNIT_ANTIAIR_GUN" /&gt;&lt;Set Cost="395"/&gt;&lt;/Update&gt;</v>
      </c>
    </row>
    <row r="106" spans="1:9" x14ac:dyDescent="0.15">
      <c r="A106" t="s">
        <v>266</v>
      </c>
      <c r="B106">
        <v>480</v>
      </c>
      <c r="C106" t="s">
        <v>18</v>
      </c>
      <c r="D106">
        <f t="shared" si="14"/>
        <v>375</v>
      </c>
      <c r="E106">
        <f t="shared" si="15"/>
        <v>420</v>
      </c>
      <c r="F106" s="1" t="s">
        <v>284</v>
      </c>
      <c r="G106" t="s">
        <v>2</v>
      </c>
      <c r="H106" t="s">
        <v>3</v>
      </c>
      <c r="I106" t="str">
        <f t="shared" si="11"/>
        <v>&lt;Update&gt;&lt;Where UnitType="UNIT_SUBMARINE" /&gt;&lt;Set Cost="420"/&gt;&lt;/Update&gt;</v>
      </c>
    </row>
    <row r="107" spans="1:9" x14ac:dyDescent="0.15">
      <c r="A107" t="s">
        <v>267</v>
      </c>
      <c r="B107">
        <v>480</v>
      </c>
      <c r="C107" t="s">
        <v>18</v>
      </c>
      <c r="D107">
        <f t="shared" si="14"/>
        <v>375</v>
      </c>
      <c r="E107">
        <f t="shared" si="15"/>
        <v>420</v>
      </c>
      <c r="F107" s="1" t="s">
        <v>284</v>
      </c>
      <c r="G107" t="s">
        <v>2</v>
      </c>
      <c r="H107" t="s">
        <v>3</v>
      </c>
      <c r="I107" t="str">
        <f t="shared" si="11"/>
        <v>&lt;Update&gt;&lt;Where UnitType="UNIT_TANK" /&gt;&lt;Set Cost="420"/&gt;&lt;/Update&gt;</v>
      </c>
    </row>
    <row r="108" spans="1:9" x14ac:dyDescent="0.15">
      <c r="A108" t="s">
        <v>268</v>
      </c>
      <c r="B108">
        <v>520</v>
      </c>
      <c r="C108" t="s">
        <v>26</v>
      </c>
      <c r="D108">
        <f t="shared" si="14"/>
        <v>405</v>
      </c>
      <c r="E108">
        <f t="shared" si="15"/>
        <v>450</v>
      </c>
      <c r="F108" s="1" t="s">
        <v>284</v>
      </c>
      <c r="G108" t="s">
        <v>2</v>
      </c>
      <c r="H108" t="s">
        <v>3</v>
      </c>
      <c r="I108" t="str">
        <f t="shared" si="11"/>
        <v>&lt;Update&gt;&lt;Where UnitType="UNIT_FIGHTER" /&gt;&lt;Set Cost="450"/&gt;&lt;/Update&gt;</v>
      </c>
    </row>
    <row r="109" spans="1:9" x14ac:dyDescent="0.15">
      <c r="A109" t="s">
        <v>269</v>
      </c>
      <c r="B109">
        <v>520</v>
      </c>
      <c r="C109" t="s">
        <v>26</v>
      </c>
      <c r="D109">
        <f t="shared" si="14"/>
        <v>405</v>
      </c>
      <c r="E109">
        <f t="shared" si="15"/>
        <v>450</v>
      </c>
      <c r="F109" s="1" t="s">
        <v>284</v>
      </c>
      <c r="G109" t="s">
        <v>2</v>
      </c>
      <c r="H109" t="s">
        <v>3</v>
      </c>
      <c r="I109" t="str">
        <f t="shared" si="11"/>
        <v>&lt;Update&gt;&lt;Where UnitType="UNIT_AMERICAN_P51" /&gt;&lt;Set Cost="450"/&gt;&lt;/Update&gt;</v>
      </c>
    </row>
    <row r="110" spans="1:9" x14ac:dyDescent="0.15">
      <c r="A110" t="s">
        <v>270</v>
      </c>
      <c r="B110">
        <v>520</v>
      </c>
      <c r="C110" t="s">
        <v>26</v>
      </c>
      <c r="D110">
        <f t="shared" si="14"/>
        <v>405</v>
      </c>
      <c r="E110">
        <f t="shared" si="15"/>
        <v>450</v>
      </c>
      <c r="F110" s="1" t="s">
        <v>284</v>
      </c>
      <c r="G110" t="s">
        <v>2</v>
      </c>
      <c r="H110" t="s">
        <v>3</v>
      </c>
      <c r="I110" t="str">
        <f t="shared" si="11"/>
        <v>&lt;Update&gt;&lt;Where UnitType="UNIT_SPEC_OPS" /&gt;&lt;Set Cost="450"/&gt;&lt;/Update&gt;</v>
      </c>
    </row>
    <row r="111" spans="1:9" x14ac:dyDescent="0.15">
      <c r="A111" t="s">
        <v>271</v>
      </c>
      <c r="B111">
        <v>540</v>
      </c>
      <c r="C111" t="s">
        <v>26</v>
      </c>
      <c r="D111">
        <f t="shared" si="14"/>
        <v>420</v>
      </c>
      <c r="E111">
        <f t="shared" si="15"/>
        <v>470</v>
      </c>
      <c r="F111" s="1" t="s">
        <v>284</v>
      </c>
      <c r="G111" t="s">
        <v>2</v>
      </c>
      <c r="H111" t="s">
        <v>3</v>
      </c>
      <c r="I111" t="str">
        <f t="shared" si="11"/>
        <v>&lt;Update&gt;&lt;Where UnitType="UNIT_MACHINE_GUN" /&gt;&lt;Set Cost="470"/&gt;&lt;/Update&gt;</v>
      </c>
    </row>
    <row r="112" spans="1:9" x14ac:dyDescent="0.15">
      <c r="A112" t="s">
        <v>272</v>
      </c>
      <c r="B112">
        <v>540</v>
      </c>
      <c r="C112" t="s">
        <v>26</v>
      </c>
      <c r="D112">
        <f t="shared" si="14"/>
        <v>420</v>
      </c>
      <c r="E112">
        <f t="shared" si="15"/>
        <v>470</v>
      </c>
      <c r="F112" s="1" t="s">
        <v>284</v>
      </c>
      <c r="G112" t="s">
        <v>2</v>
      </c>
      <c r="H112" t="s">
        <v>3</v>
      </c>
      <c r="I112" t="str">
        <f t="shared" si="11"/>
        <v>&lt;Update&gt;&lt;Where UnitType="UNIT_AIRCRAFT_CARRIER" /&gt;&lt;Set Cost="470"/&gt;&lt;/Update&gt;</v>
      </c>
    </row>
    <row r="113" spans="1:9" x14ac:dyDescent="0.15">
      <c r="A113" t="s">
        <v>273</v>
      </c>
      <c r="B113">
        <v>540</v>
      </c>
      <c r="C113" t="s">
        <v>26</v>
      </c>
      <c r="D113">
        <f t="shared" si="14"/>
        <v>420</v>
      </c>
      <c r="E113">
        <f t="shared" si="15"/>
        <v>470</v>
      </c>
      <c r="F113" s="1" t="s">
        <v>284</v>
      </c>
      <c r="G113" t="s">
        <v>2</v>
      </c>
      <c r="H113" t="s">
        <v>3</v>
      </c>
      <c r="I113" t="str">
        <f t="shared" si="11"/>
        <v>&lt;Update&gt;&lt;Where UnitType="UNIT_DESTROYER" /&gt;&lt;Set Cost="470"/&gt;&lt;/Update&gt;</v>
      </c>
    </row>
    <row r="114" spans="1:9" x14ac:dyDescent="0.15">
      <c r="A114" t="s">
        <v>274</v>
      </c>
      <c r="B114">
        <v>560</v>
      </c>
      <c r="C114" t="s">
        <v>26</v>
      </c>
      <c r="D114">
        <f t="shared" si="14"/>
        <v>435</v>
      </c>
      <c r="E114">
        <f t="shared" si="15"/>
        <v>485</v>
      </c>
      <c r="F114" s="1" t="s">
        <v>284</v>
      </c>
      <c r="G114" t="s">
        <v>2</v>
      </c>
      <c r="H114" t="s">
        <v>3</v>
      </c>
      <c r="I114" t="str">
        <f t="shared" si="11"/>
        <v>&lt;Update&gt;&lt;Where UnitType="UNIT_BOMBER" /&gt;&lt;Set Cost="485"/&gt;&lt;/Update&gt;</v>
      </c>
    </row>
    <row r="115" spans="1:9" x14ac:dyDescent="0.15">
      <c r="A115" t="s">
        <v>275</v>
      </c>
      <c r="B115">
        <v>580</v>
      </c>
      <c r="C115" t="s">
        <v>28</v>
      </c>
      <c r="D115">
        <f t="shared" si="14"/>
        <v>450</v>
      </c>
      <c r="E115">
        <f t="shared" si="15"/>
        <v>505</v>
      </c>
      <c r="F115" s="1" t="s">
        <v>284</v>
      </c>
      <c r="G115" t="s">
        <v>2</v>
      </c>
      <c r="H115" t="s">
        <v>3</v>
      </c>
      <c r="I115" t="str">
        <f t="shared" si="11"/>
        <v>&lt;Update&gt;&lt;Where UnitType="UNIT_MODERN_AT" /&gt;&lt;Set Cost="505"/&gt;&lt;/Update&gt;</v>
      </c>
    </row>
    <row r="116" spans="1:9" x14ac:dyDescent="0.15">
      <c r="A116" t="s">
        <v>276</v>
      </c>
      <c r="B116">
        <v>590</v>
      </c>
      <c r="C116" t="s">
        <v>28</v>
      </c>
      <c r="D116">
        <f t="shared" si="14"/>
        <v>460</v>
      </c>
      <c r="E116">
        <f t="shared" si="15"/>
        <v>515</v>
      </c>
      <c r="F116" s="1" t="s">
        <v>284</v>
      </c>
      <c r="G116" t="s">
        <v>2</v>
      </c>
      <c r="H116" t="s">
        <v>3</v>
      </c>
      <c r="I116" t="str">
        <f t="shared" si="11"/>
        <v>&lt;Update&gt;&lt;Where UnitType="UNIT_MOBILE_SAM" /&gt;&lt;Set Cost="515"/&gt;&lt;/Update&gt;</v>
      </c>
    </row>
    <row r="117" spans="1:9" x14ac:dyDescent="0.15">
      <c r="A117" t="s">
        <v>277</v>
      </c>
      <c r="B117">
        <v>600</v>
      </c>
      <c r="C117" t="s">
        <v>28</v>
      </c>
      <c r="D117">
        <f t="shared" si="14"/>
        <v>470</v>
      </c>
      <c r="E117">
        <f t="shared" si="15"/>
        <v>520</v>
      </c>
      <c r="F117" s="1" t="s">
        <v>284</v>
      </c>
      <c r="G117" t="s">
        <v>2</v>
      </c>
      <c r="H117" t="s">
        <v>3</v>
      </c>
      <c r="I117" t="str">
        <f t="shared" si="11"/>
        <v>&lt;Update&gt;&lt;Where UnitType="UNIT_HELICOPTER" /&gt;&lt;Set Cost="520"/&gt;&lt;/Update&gt;</v>
      </c>
    </row>
    <row r="118" spans="1:9" x14ac:dyDescent="0.15">
      <c r="A118" t="s">
        <v>278</v>
      </c>
      <c r="B118">
        <v>650</v>
      </c>
      <c r="C118" t="s">
        <v>28</v>
      </c>
      <c r="D118">
        <f t="shared" si="14"/>
        <v>505</v>
      </c>
      <c r="E118">
        <f t="shared" si="15"/>
        <v>565</v>
      </c>
      <c r="F118" s="1" t="s">
        <v>284</v>
      </c>
      <c r="G118" t="s">
        <v>2</v>
      </c>
      <c r="H118" t="s">
        <v>3</v>
      </c>
      <c r="I118" t="str">
        <f t="shared" si="11"/>
        <v>&lt;Update&gt;&lt;Where UnitType="UNIT_MECHANIZED_INFANTRY" /&gt;&lt;Set Cost="565"/&gt;&lt;/Update&gt;</v>
      </c>
    </row>
    <row r="119" spans="1:9" x14ac:dyDescent="0.15">
      <c r="A119" t="s">
        <v>279</v>
      </c>
      <c r="B119">
        <v>650</v>
      </c>
      <c r="C119" t="s">
        <v>28</v>
      </c>
      <c r="D119">
        <f t="shared" si="14"/>
        <v>505</v>
      </c>
      <c r="E119">
        <f t="shared" si="15"/>
        <v>565</v>
      </c>
      <c r="F119" s="1" t="s">
        <v>284</v>
      </c>
      <c r="G119" t="s">
        <v>2</v>
      </c>
      <c r="H119" t="s">
        <v>3</v>
      </c>
      <c r="I119" t="str">
        <f t="shared" si="11"/>
        <v>&lt;Update&gt;&lt;Where UnitType="UNIT_JET_FIGHTER" /&gt;&lt;Set Cost="565"/&gt;&lt;/Update&gt;</v>
      </c>
    </row>
    <row r="120" spans="1:9" x14ac:dyDescent="0.15">
      <c r="A120" t="s">
        <v>280</v>
      </c>
      <c r="B120">
        <v>680</v>
      </c>
      <c r="C120" t="s">
        <v>28</v>
      </c>
      <c r="D120">
        <f t="shared" si="14"/>
        <v>530</v>
      </c>
      <c r="E120">
        <f t="shared" si="15"/>
        <v>590</v>
      </c>
      <c r="F120" s="1" t="s">
        <v>284</v>
      </c>
      <c r="G120" t="s">
        <v>2</v>
      </c>
      <c r="H120" t="s">
        <v>3</v>
      </c>
      <c r="I120" t="str">
        <f t="shared" si="11"/>
        <v>&lt;Update&gt;&lt;Where UnitType="UNIT_NUCLEAR_SUBMARINE" /&gt;&lt;Set Cost="590"/&gt;&lt;/Update&gt;</v>
      </c>
    </row>
    <row r="121" spans="1:9" x14ac:dyDescent="0.15">
      <c r="A121" t="s">
        <v>281</v>
      </c>
      <c r="B121">
        <v>680</v>
      </c>
      <c r="C121" t="s">
        <v>28</v>
      </c>
      <c r="D121">
        <f>ROUND(B121*D$1/5,0)*5</f>
        <v>530</v>
      </c>
      <c r="E121">
        <f>ROUND(B121*E$1/5,0)*5</f>
        <v>590</v>
      </c>
      <c r="F121" s="1" t="s">
        <v>284</v>
      </c>
      <c r="G121" t="s">
        <v>2</v>
      </c>
      <c r="H121" t="s">
        <v>3</v>
      </c>
      <c r="I121" t="str">
        <f t="shared" ref="I121:I123" si="16">_xlfn.CONCAT(F121,A121,G121,E121,H121)</f>
        <v>&lt;Update&gt;&lt;Where UnitType="UNIT_ROCKET_ARTILLERY" /&gt;&lt;Set Cost="590"/&gt;&lt;/Update&gt;</v>
      </c>
    </row>
    <row r="122" spans="1:9" x14ac:dyDescent="0.15">
      <c r="A122" t="s">
        <v>282</v>
      </c>
      <c r="B122">
        <v>680</v>
      </c>
      <c r="C122" t="s">
        <v>28</v>
      </c>
      <c r="D122">
        <f>ROUND(B122*D$1/5,0)*5</f>
        <v>530</v>
      </c>
      <c r="E122">
        <f>ROUND(B122*E$1/5,0)*5</f>
        <v>590</v>
      </c>
      <c r="F122" s="1" t="s">
        <v>284</v>
      </c>
      <c r="G122" t="s">
        <v>2</v>
      </c>
      <c r="H122" t="s">
        <v>3</v>
      </c>
      <c r="I122" t="str">
        <f t="shared" si="16"/>
        <v>&lt;Update&gt;&lt;Where UnitType="UNIT_MISSILE_CRUISER" /&gt;&lt;Set Cost="590"/&gt;&lt;/Update&gt;</v>
      </c>
    </row>
    <row r="123" spans="1:9" x14ac:dyDescent="0.15">
      <c r="A123" t="s">
        <v>283</v>
      </c>
      <c r="B123">
        <v>680</v>
      </c>
      <c r="C123" t="s">
        <v>28</v>
      </c>
      <c r="D123">
        <f>ROUND(B123*D$1/5,0)*5</f>
        <v>530</v>
      </c>
      <c r="E123">
        <f>ROUND(B123*E$1/5,0)*5</f>
        <v>590</v>
      </c>
      <c r="F123" s="1" t="s">
        <v>284</v>
      </c>
      <c r="G123" t="s">
        <v>2</v>
      </c>
      <c r="H123" t="s">
        <v>3</v>
      </c>
      <c r="I123" t="str">
        <f t="shared" si="16"/>
        <v>&lt;Update&gt;&lt;Where UnitType="UNIT_MODERN_ARMOR" /&gt;&lt;Set Cost="590"/&gt;&lt;/Update&gt;</v>
      </c>
    </row>
    <row r="125" spans="1:9" x14ac:dyDescent="0.15">
      <c r="A125" t="s">
        <v>79</v>
      </c>
      <c r="B125">
        <v>40</v>
      </c>
      <c r="C125" t="s">
        <v>14</v>
      </c>
      <c r="D125">
        <f t="shared" ref="D125:D134" si="17">ROUND(B125*D$1/5,0)*5</f>
        <v>30</v>
      </c>
      <c r="E125">
        <f t="shared" ref="E125:E134" si="18">ROUND(B125*E$1/5,0)*5</f>
        <v>35</v>
      </c>
      <c r="F125" t="s">
        <v>1</v>
      </c>
      <c r="G125" t="s">
        <v>2</v>
      </c>
      <c r="H125" t="s">
        <v>3</v>
      </c>
      <c r="I125" t="str">
        <f t="shared" ref="I125:I134" si="19">_xlfn.CONCAT(F125,A125,G125,E125,H125)</f>
        <v>&lt;Update&gt;&lt;Where BuildingType="UNIT_TRADER" /&gt;&lt;Set Cost="35"/&gt;&lt;/Update&gt;</v>
      </c>
    </row>
    <row r="126" spans="1:9" x14ac:dyDescent="0.15">
      <c r="A126" t="s">
        <v>87</v>
      </c>
      <c r="B126">
        <v>50</v>
      </c>
      <c r="C126" t="s">
        <v>14</v>
      </c>
      <c r="D126">
        <f t="shared" si="17"/>
        <v>40</v>
      </c>
      <c r="E126">
        <f t="shared" si="18"/>
        <v>45</v>
      </c>
      <c r="F126" t="s">
        <v>1</v>
      </c>
      <c r="G126" t="s">
        <v>2</v>
      </c>
      <c r="H126" t="s">
        <v>3</v>
      </c>
      <c r="I126" t="str">
        <f t="shared" si="19"/>
        <v>&lt;Update&gt;&lt;Where BuildingType="UNIT_BUILDER" /&gt;&lt;Set Cost="45"/&gt;&lt;/Update&gt;</v>
      </c>
    </row>
    <row r="127" spans="1:9" x14ac:dyDescent="0.15">
      <c r="A127" t="s">
        <v>145</v>
      </c>
      <c r="B127">
        <v>120</v>
      </c>
      <c r="C127" t="s">
        <v>16</v>
      </c>
      <c r="D127">
        <f t="shared" si="17"/>
        <v>95</v>
      </c>
      <c r="E127">
        <f t="shared" si="18"/>
        <v>105</v>
      </c>
      <c r="F127" t="s">
        <v>1</v>
      </c>
      <c r="G127" t="s">
        <v>2</v>
      </c>
      <c r="H127" t="s">
        <v>3</v>
      </c>
      <c r="I127" t="str">
        <f t="shared" si="19"/>
        <v>&lt;Update&gt;&lt;Where BuildingType="UNIT_GURU" /&gt;&lt;Set Cost="105"/&gt;&lt;/Update&gt;</v>
      </c>
    </row>
    <row r="128" spans="1:9" x14ac:dyDescent="0.15">
      <c r="A128" t="s">
        <v>115</v>
      </c>
      <c r="B128">
        <v>75</v>
      </c>
      <c r="C128" t="s">
        <v>14</v>
      </c>
      <c r="D128">
        <f t="shared" si="17"/>
        <v>60</v>
      </c>
      <c r="E128">
        <f t="shared" si="18"/>
        <v>65</v>
      </c>
      <c r="F128" t="s">
        <v>1</v>
      </c>
      <c r="G128" t="s">
        <v>2</v>
      </c>
      <c r="H128" t="s">
        <v>3</v>
      </c>
      <c r="I128" t="str">
        <f t="shared" si="19"/>
        <v>&lt;Update&gt;&lt;Where BuildingType="UNIT_MISSIONARY" /&gt;&lt;Set Cost="65"/&gt;&lt;/Update&gt;</v>
      </c>
    </row>
    <row r="129" spans="1:9" x14ac:dyDescent="0.15">
      <c r="A129" t="s">
        <v>117</v>
      </c>
      <c r="B129">
        <v>75</v>
      </c>
      <c r="C129" t="s">
        <v>14</v>
      </c>
      <c r="D129">
        <f t="shared" si="17"/>
        <v>60</v>
      </c>
      <c r="E129">
        <f t="shared" si="18"/>
        <v>65</v>
      </c>
      <c r="F129" t="s">
        <v>1</v>
      </c>
      <c r="G129" t="s">
        <v>2</v>
      </c>
      <c r="H129" t="s">
        <v>3</v>
      </c>
      <c r="I129" t="str">
        <f t="shared" si="19"/>
        <v>&lt;Update&gt;&lt;Where BuildingType="UNIT_INQUISITOR" /&gt;&lt;Set Cost="65"/&gt;&lt;/Update&gt;</v>
      </c>
    </row>
    <row r="130" spans="1:9" x14ac:dyDescent="0.15">
      <c r="A130" t="s">
        <v>119</v>
      </c>
      <c r="B130">
        <v>80</v>
      </c>
      <c r="C130" t="s">
        <v>14</v>
      </c>
      <c r="D130">
        <f t="shared" si="17"/>
        <v>60</v>
      </c>
      <c r="E130">
        <f t="shared" si="18"/>
        <v>70</v>
      </c>
      <c r="F130" t="s">
        <v>1</v>
      </c>
      <c r="G130" t="s">
        <v>2</v>
      </c>
      <c r="H130" t="s">
        <v>3</v>
      </c>
      <c r="I130" t="str">
        <f t="shared" si="19"/>
        <v>&lt;Update&gt;&lt;Where BuildingType="UNIT_SETTLER" /&gt;&lt;Set Cost="70"/&gt;&lt;/Update&gt;</v>
      </c>
    </row>
    <row r="131" spans="1:9" x14ac:dyDescent="0.15">
      <c r="A131" t="s">
        <v>183</v>
      </c>
      <c r="B131">
        <v>200</v>
      </c>
      <c r="C131" t="s">
        <v>18</v>
      </c>
      <c r="D131">
        <f t="shared" si="17"/>
        <v>155</v>
      </c>
      <c r="E131">
        <f t="shared" si="18"/>
        <v>175</v>
      </c>
      <c r="F131" t="s">
        <v>1</v>
      </c>
      <c r="G131" t="s">
        <v>2</v>
      </c>
      <c r="H131" t="s">
        <v>3</v>
      </c>
      <c r="I131" t="str">
        <f t="shared" si="19"/>
        <v>&lt;Update&gt;&lt;Where BuildingType="UNIT_APOSTLE" /&gt;&lt;Set Cost="175"/&gt;&lt;/Update&gt;</v>
      </c>
    </row>
    <row r="132" spans="1:9" x14ac:dyDescent="0.15">
      <c r="A132" t="s">
        <v>238</v>
      </c>
      <c r="B132">
        <v>300</v>
      </c>
      <c r="C132" t="s">
        <v>22</v>
      </c>
      <c r="D132">
        <f t="shared" si="17"/>
        <v>235</v>
      </c>
      <c r="E132">
        <f t="shared" si="18"/>
        <v>260</v>
      </c>
      <c r="F132" t="s">
        <v>1</v>
      </c>
      <c r="G132" t="s">
        <v>2</v>
      </c>
      <c r="H132" t="s">
        <v>3</v>
      </c>
      <c r="I132" t="str">
        <f t="shared" si="19"/>
        <v>&lt;Update&gt;&lt;Where BuildingType="UNIT_ROCK_BAND" /&gt;&lt;Set Cost="260"/&gt;&lt;/Update&gt;</v>
      </c>
    </row>
    <row r="133" spans="1:9" x14ac:dyDescent="0.15">
      <c r="A133" t="s">
        <v>236</v>
      </c>
      <c r="B133">
        <v>300</v>
      </c>
      <c r="C133" t="s">
        <v>22</v>
      </c>
      <c r="D133">
        <f t="shared" si="17"/>
        <v>235</v>
      </c>
      <c r="E133">
        <f t="shared" si="18"/>
        <v>260</v>
      </c>
      <c r="F133" t="s">
        <v>1</v>
      </c>
      <c r="G133" t="s">
        <v>2</v>
      </c>
      <c r="H133" t="s">
        <v>3</v>
      </c>
      <c r="I133" t="str">
        <f t="shared" si="19"/>
        <v>&lt;Update&gt;&lt;Where BuildingType="UNIT_NATURALIST" /&gt;&lt;Set Cost="260"/&gt;&lt;/Update&gt;</v>
      </c>
    </row>
    <row r="134" spans="1:9" x14ac:dyDescent="0.15">
      <c r="A134" t="s">
        <v>254</v>
      </c>
      <c r="B134">
        <v>400</v>
      </c>
      <c r="C134" t="s">
        <v>18</v>
      </c>
      <c r="D134">
        <f t="shared" si="17"/>
        <v>310</v>
      </c>
      <c r="E134">
        <f t="shared" si="18"/>
        <v>350</v>
      </c>
      <c r="F134" t="s">
        <v>1</v>
      </c>
      <c r="G134" t="s">
        <v>2</v>
      </c>
      <c r="H134" t="s">
        <v>3</v>
      </c>
      <c r="I134" t="str">
        <f t="shared" si="19"/>
        <v>&lt;Update&gt;&lt;Where BuildingType="UNIT_ARCHAEOLOGIST" /&gt;&lt;Set Cost="350"/&gt;&lt;/Update&gt;</v>
      </c>
    </row>
    <row r="136" spans="1:9" x14ac:dyDescent="0.15">
      <c r="A136" t="s">
        <v>79</v>
      </c>
      <c r="B136">
        <v>40</v>
      </c>
      <c r="C136" t="s">
        <v>285</v>
      </c>
      <c r="E136">
        <v>400</v>
      </c>
    </row>
    <row r="137" spans="1:9" x14ac:dyDescent="0.15">
      <c r="A137" t="s">
        <v>119</v>
      </c>
      <c r="B137">
        <v>80</v>
      </c>
      <c r="C137" t="s">
        <v>286</v>
      </c>
      <c r="E137">
        <v>40</v>
      </c>
    </row>
    <row r="138" spans="1:9" x14ac:dyDescent="0.15">
      <c r="A138" t="s">
        <v>87</v>
      </c>
      <c r="B138">
        <v>50</v>
      </c>
      <c r="C138" t="s">
        <v>286</v>
      </c>
      <c r="E138">
        <v>5</v>
      </c>
    </row>
    <row r="139" spans="1:9" x14ac:dyDescent="0.15">
      <c r="A139" s="1" t="s">
        <v>296</v>
      </c>
      <c r="B139">
        <v>75</v>
      </c>
      <c r="C139" t="s">
        <v>286</v>
      </c>
      <c r="E139">
        <v>10</v>
      </c>
    </row>
    <row r="140" spans="1:9" x14ac:dyDescent="0.15">
      <c r="A140" t="s">
        <v>183</v>
      </c>
      <c r="B140">
        <v>200</v>
      </c>
      <c r="C140" t="s">
        <v>286</v>
      </c>
      <c r="E140">
        <v>15</v>
      </c>
    </row>
    <row r="141" spans="1:9" x14ac:dyDescent="0.15">
      <c r="A141" t="s">
        <v>117</v>
      </c>
      <c r="B141">
        <v>75</v>
      </c>
      <c r="C141" t="s">
        <v>286</v>
      </c>
      <c r="E141">
        <v>10</v>
      </c>
    </row>
    <row r="142" spans="1:9" x14ac:dyDescent="0.15">
      <c r="A142" t="s">
        <v>145</v>
      </c>
      <c r="B142">
        <v>120</v>
      </c>
      <c r="C142" t="s">
        <v>286</v>
      </c>
      <c r="E142">
        <v>12</v>
      </c>
    </row>
    <row r="143" spans="1:9" x14ac:dyDescent="0.15">
      <c r="A143" t="s">
        <v>205</v>
      </c>
      <c r="B143">
        <v>225</v>
      </c>
      <c r="C143" t="s">
        <v>286</v>
      </c>
      <c r="E143">
        <v>75</v>
      </c>
    </row>
    <row r="144" spans="1:9" x14ac:dyDescent="0.15">
      <c r="A144" t="s">
        <v>236</v>
      </c>
      <c r="B144">
        <v>300</v>
      </c>
      <c r="C144" t="s">
        <v>286</v>
      </c>
      <c r="E144">
        <v>50</v>
      </c>
    </row>
    <row r="145" spans="1:5" x14ac:dyDescent="0.15">
      <c r="A145" t="s">
        <v>238</v>
      </c>
      <c r="B145">
        <v>300</v>
      </c>
      <c r="C145" t="s">
        <v>286</v>
      </c>
      <c r="E145">
        <v>50</v>
      </c>
    </row>
  </sheetData>
  <sortState xmlns:xlrd2="http://schemas.microsoft.com/office/spreadsheetml/2017/richdata2" ref="N2:P89">
    <sortCondition ref="O2:O89"/>
  </sortState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奇观</vt:lpstr>
      <vt:lpstr>建筑单位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2023-08-10T08:01:00Z</dcterms:created>
  <dcterms:modified xsi:type="dcterms:W3CDTF">2023-09-26T11:45:01Z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DCC3CA0C84E642CD87B4E2E4EB588982</vt:lpwstr>
  </property>
  <property fmtid="{D5CDD505-2E9C-101B-9397-08002B2CF9AE}" pid="3" name="KSOProductBuildVer">
    <vt:lpwstr>2052-11.8.2.11734</vt:lpwstr>
  </property>
</Properties>
</file>