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IAS\Analytics\Wenbo Project\ChinaPacific\"/>
    </mc:Choice>
  </mc:AlternateContent>
  <bookViews>
    <workbookView xWindow="0" yWindow="0" windowWidth="14370" windowHeight="7350"/>
  </bookViews>
  <sheets>
    <sheet name="Sheet1" sheetId="1" r:id="rId1"/>
    <sheet name="Sheet2" sheetId="2" r:id="rId2"/>
    <sheet name="Sheet3" sheetId="3" r:id="rId3"/>
    <sheet name="Sheet9" sheetId="9" r:id="rId4"/>
    <sheet name="Sheet5" sheetId="5" r:id="rId5"/>
    <sheet name="Sheet4" sheetId="4" r:id="rId6"/>
    <sheet name="Sheet6" sheetId="6" r:id="rId7"/>
    <sheet name="Sheet7" sheetId="7" r:id="rId8"/>
    <sheet name="Sheet11" sheetId="11" r:id="rId9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42968.9049652778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J27" i="4" l="1"/>
  <c r="J21" i="4" l="1"/>
  <c r="J20" i="4"/>
  <c r="J4" i="4"/>
  <c r="J3" i="4"/>
  <c r="J2" i="4"/>
  <c r="M37" i="9" l="1"/>
  <c r="L36" i="9"/>
  <c r="K35" i="9"/>
  <c r="J34" i="9"/>
  <c r="I33" i="9"/>
  <c r="H32" i="9"/>
  <c r="G31" i="9"/>
  <c r="M28" i="9"/>
  <c r="L27" i="9"/>
  <c r="K26" i="9"/>
  <c r="J25" i="9"/>
  <c r="I24" i="9"/>
  <c r="H23" i="9"/>
  <c r="G22" i="9"/>
  <c r="O41" i="3"/>
  <c r="O40" i="3"/>
  <c r="O39" i="3"/>
  <c r="O38" i="3"/>
  <c r="O37" i="3"/>
  <c r="O36" i="3"/>
  <c r="O35" i="3"/>
  <c r="Q30" i="3"/>
  <c r="Q29" i="3"/>
  <c r="Q28" i="3"/>
  <c r="Q27" i="3"/>
  <c r="Q26" i="3"/>
  <c r="Q25" i="3"/>
  <c r="Q24" i="3"/>
  <c r="P30" i="3"/>
  <c r="P29" i="3"/>
  <c r="P28" i="3"/>
  <c r="P27" i="3"/>
  <c r="P26" i="3"/>
  <c r="P25" i="3"/>
  <c r="P24" i="3"/>
  <c r="I16" i="3" l="1"/>
  <c r="G24" i="6" l="1"/>
  <c r="F24" i="6"/>
  <c r="I24" i="4"/>
  <c r="H24" i="4"/>
  <c r="G24" i="4"/>
  <c r="F24" i="4"/>
  <c r="E24" i="4"/>
  <c r="D24" i="4"/>
  <c r="C24" i="4"/>
  <c r="I23" i="4"/>
  <c r="H23" i="4"/>
  <c r="G23" i="4"/>
  <c r="F23" i="4"/>
  <c r="E23" i="4"/>
  <c r="D23" i="4"/>
  <c r="C23" i="4"/>
  <c r="I4" i="3"/>
  <c r="I3" i="3"/>
  <c r="I28" i="3"/>
  <c r="I27" i="3"/>
  <c r="I26" i="3"/>
  <c r="H23" i="3"/>
  <c r="G23" i="3"/>
  <c r="F23" i="3"/>
  <c r="E23" i="3"/>
  <c r="D23" i="3"/>
  <c r="C23" i="3"/>
  <c r="B23" i="3"/>
  <c r="H21" i="3"/>
  <c r="G21" i="3"/>
  <c r="F21" i="3"/>
  <c r="E21" i="3"/>
  <c r="D21" i="3"/>
  <c r="C21" i="3"/>
  <c r="B21" i="3"/>
  <c r="H22" i="3"/>
  <c r="G22" i="3"/>
  <c r="F22" i="3"/>
  <c r="E22" i="3"/>
  <c r="D22" i="3"/>
  <c r="C22" i="3"/>
  <c r="B22" i="3"/>
  <c r="G30" i="4" l="1"/>
</calcChain>
</file>

<file path=xl/sharedStrings.xml><?xml version="1.0" encoding="utf-8"?>
<sst xmlns="http://schemas.openxmlformats.org/spreadsheetml/2006/main" count="277" uniqueCount="95">
  <si>
    <t>US_RealEstate</t>
  </si>
  <si>
    <t>US_PrivateEquity</t>
  </si>
  <si>
    <t>US_HighYield</t>
  </si>
  <si>
    <t>US_LargeCap</t>
  </si>
  <si>
    <t>US_SmallCap</t>
  </si>
  <si>
    <t>EAFE</t>
  </si>
  <si>
    <t>EM</t>
  </si>
  <si>
    <t>US_RE</t>
  </si>
  <si>
    <t>US_PE</t>
  </si>
  <si>
    <t>US_HY</t>
  </si>
  <si>
    <t>SP500</t>
  </si>
  <si>
    <t>Rusell2000</t>
  </si>
  <si>
    <t>w_eq</t>
  </si>
  <si>
    <t>w_peer</t>
  </si>
  <si>
    <t>w_erc</t>
  </si>
  <si>
    <t>w_MVO_1</t>
  </si>
  <si>
    <t>w_MVO_2</t>
  </si>
  <si>
    <t>w_RUO_3</t>
  </si>
  <si>
    <t>w_RUO_3.5</t>
  </si>
  <si>
    <t>w_RUO_4</t>
  </si>
  <si>
    <t>w_aMVO_1</t>
  </si>
  <si>
    <t>w_aMVO_2</t>
  </si>
  <si>
    <t>w_aRUO_3</t>
  </si>
  <si>
    <t>w_aRUO_3.5</t>
  </si>
  <si>
    <t>w_aRUO_4</t>
  </si>
  <si>
    <t>w_BL</t>
  </si>
  <si>
    <t>Volatility</t>
  </si>
  <si>
    <t>Peer</t>
  </si>
  <si>
    <t>iRet_eq_3</t>
  </si>
  <si>
    <t>iRet_eq_3.5</t>
  </si>
  <si>
    <t>iRet_eq_4</t>
  </si>
  <si>
    <t>iRet_peer_3</t>
  </si>
  <si>
    <t>iRet_peer_3.5</t>
  </si>
  <si>
    <t>iRet_peer_4</t>
  </si>
  <si>
    <t>iRet_erc_3</t>
  </si>
  <si>
    <t>iRet_erc_3.5</t>
  </si>
  <si>
    <t>iRet_erc_4</t>
  </si>
  <si>
    <t>CMA</t>
  </si>
  <si>
    <t>CMA_active</t>
  </si>
  <si>
    <t>post_ExpRet</t>
  </si>
  <si>
    <t>ew</t>
  </si>
  <si>
    <t>peer</t>
  </si>
  <si>
    <t>erc</t>
  </si>
  <si>
    <t>w_aRUO_3unc</t>
  </si>
  <si>
    <t>w_aRUO_3.5unc</t>
  </si>
  <si>
    <t>w_aRUO_4unc</t>
  </si>
  <si>
    <t>P1</t>
  </si>
  <si>
    <t>P2</t>
  </si>
  <si>
    <t>Unconstrained</t>
  </si>
  <si>
    <t>Constrained</t>
  </si>
  <si>
    <t>Return</t>
  </si>
  <si>
    <t>Views</t>
  </si>
  <si>
    <t>Asserted Expected Return</t>
  </si>
  <si>
    <t>w_BL_unc</t>
  </si>
  <si>
    <t>US Real Estate</t>
  </si>
  <si>
    <t>US Private Equity</t>
  </si>
  <si>
    <t>US High Yield</t>
  </si>
  <si>
    <t>US Large Cap Equities</t>
  </si>
  <si>
    <t>US_Small Cap Equities</t>
  </si>
  <si>
    <t>International Equities</t>
  </si>
  <si>
    <t>Emerging Market Equities</t>
  </si>
  <si>
    <t>US Small Cap Equities</t>
  </si>
  <si>
    <t>Equal Weight</t>
  </si>
  <si>
    <t>Equal Risk Contribution</t>
  </si>
  <si>
    <t xml:space="preserve">Implied Expected Returns </t>
  </si>
  <si>
    <t>Peers</t>
  </si>
  <si>
    <t>Optimal Long Only</t>
  </si>
  <si>
    <t>Gamma 3.5</t>
  </si>
  <si>
    <t>Optimal Long Only Const</t>
  </si>
  <si>
    <t>Peer Implied</t>
  </si>
  <si>
    <t xml:space="preserve">IAS </t>
  </si>
  <si>
    <t>Combined</t>
  </si>
  <si>
    <t>Expected Returns</t>
  </si>
  <si>
    <t>IAS Alpha</t>
  </si>
  <si>
    <t> </t>
  </si>
  <si>
    <t>Cambridge Associates LLC U.S. Private Equity Index</t>
  </si>
  <si>
    <t>S&amp;P 500 Index</t>
  </si>
  <si>
    <t>Russell 2000 Index</t>
  </si>
  <si>
    <t>MSCI EAFE(Europe, Australiasia and Far East) Index</t>
  </si>
  <si>
    <t>MSCI Emerging Market Index</t>
  </si>
  <si>
    <t>US Govt 10Y</t>
  </si>
  <si>
    <t>NCREIF Fund Index – Open End Diversified Core Equity (NFI-ODCE)</t>
  </si>
  <si>
    <t xml:space="preserve"> Index</t>
  </si>
  <si>
    <t>Asset Class</t>
  </si>
  <si>
    <t>Bloomberg Barclays US Corporate High Yield Total Return Index (Customized to include constituents with Average Life between 5 and 10 years)</t>
  </si>
  <si>
    <t>Mean Variance Efficient</t>
  </si>
  <si>
    <t>Assumptions</t>
  </si>
  <si>
    <t>IAS</t>
  </si>
  <si>
    <t>Sharpe Ratio</t>
  </si>
  <si>
    <t>US_CORP</t>
  </si>
  <si>
    <t>US IG Corporates</t>
  </si>
  <si>
    <t>US Corporates (Investment Grade)</t>
  </si>
  <si>
    <t xml:space="preserve">Alpha </t>
  </si>
  <si>
    <t>Return with Alpha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</si>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</sst>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0"/>
    <numFmt numFmtId="165" formatCode="0.0%"/>
    <numFmt numFmtId="166" formatCode="0.0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sz val="18"/>
      <color theme="0"/>
      <name val="Arial"/>
      <family val="2"/>
    </font>
    <font>
      <b/>
      <sz val="12"/>
      <color theme="0"/>
      <name val="Arial Narrow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FFFFFF"/>
      <name val="Arial Narrow"/>
      <family val="2"/>
    </font>
    <font>
      <b/>
      <sz val="11"/>
      <color rgb="FFFFFFFF"/>
      <name val="Arial Narrow"/>
      <family val="2"/>
    </font>
    <font>
      <b/>
      <sz val="11"/>
      <color rgb="FF000000"/>
      <name val="Arial Narrow"/>
      <family val="2"/>
    </font>
    <font>
      <sz val="11"/>
      <color rgb="FF000000"/>
      <name val="Arial Narrow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8"/>
      <name val="Arial"/>
      <family val="2"/>
    </font>
    <font>
      <b/>
      <sz val="11"/>
      <color rgb="FFFFFFFF"/>
      <name val="Arial Narrow"/>
      <family val="2"/>
    </font>
    <font>
      <sz val="11"/>
      <color rgb="FF000000"/>
      <name val="Arial Narrow"/>
      <family val="2"/>
    </font>
    <font>
      <sz val="11"/>
      <color rgb="FF00000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2247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74">
    <xf numFmtId="0" fontId="0" fillId="0" borderId="0" xfId="0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0" borderId="1" xfId="0" applyBorder="1" applyAlignment="1">
      <alignment horizontal="center" wrapText="1"/>
    </xf>
    <xf numFmtId="10" fontId="0" fillId="0" borderId="1" xfId="1" applyNumberFormat="1" applyFont="1" applyBorder="1" applyAlignment="1">
      <alignment wrapText="1"/>
    </xf>
    <xf numFmtId="10" fontId="0" fillId="0" borderId="0" xfId="1" applyNumberFormat="1" applyFont="1"/>
    <xf numFmtId="10" fontId="0" fillId="0" borderId="1" xfId="1" applyNumberFormat="1" applyFont="1" applyBorder="1" applyAlignment="1">
      <alignment horizontal="center" wrapText="1"/>
    </xf>
    <xf numFmtId="10" fontId="0" fillId="0" borderId="0" xfId="1" applyNumberFormat="1" applyFont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0" fillId="0" borderId="2" xfId="0" applyBorder="1" applyAlignment="1">
      <alignment wrapText="1"/>
    </xf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center"/>
    </xf>
    <xf numFmtId="10" fontId="0" fillId="2" borderId="1" xfId="1" applyNumberFormat="1" applyFont="1" applyFill="1" applyBorder="1" applyAlignment="1">
      <alignment horizontal="center" wrapText="1"/>
    </xf>
    <xf numFmtId="10" fontId="2" fillId="2" borderId="1" xfId="1" applyNumberFormat="1" applyFont="1" applyFill="1" applyBorder="1" applyAlignment="1">
      <alignment horizontal="center" wrapText="1"/>
    </xf>
    <xf numFmtId="10" fontId="2" fillId="2" borderId="2" xfId="1" applyNumberFormat="1" applyFont="1" applyFill="1" applyBorder="1" applyAlignment="1">
      <alignment horizontal="center" wrapText="1"/>
    </xf>
    <xf numFmtId="11" fontId="0" fillId="0" borderId="1" xfId="0" applyNumberFormat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4" borderId="0" xfId="0" applyFill="1"/>
    <xf numFmtId="0" fontId="4" fillId="4" borderId="1" xfId="0" applyFont="1" applyFill="1" applyBorder="1" applyAlignment="1">
      <alignment wrapText="1"/>
    </xf>
    <xf numFmtId="2" fontId="4" fillId="4" borderId="1" xfId="0" applyNumberFormat="1" applyFont="1" applyFill="1" applyBorder="1" applyAlignment="1">
      <alignment horizontal="center" wrapText="1"/>
    </xf>
    <xf numFmtId="0" fontId="5" fillId="5" borderId="1" xfId="0" applyFont="1" applyFill="1" applyBorder="1" applyAlignment="1">
      <alignment wrapText="1"/>
    </xf>
    <xf numFmtId="0" fontId="5" fillId="5" borderId="1" xfId="0" applyFont="1" applyFill="1" applyBorder="1" applyAlignment="1">
      <alignment horizontal="center" vertical="center" wrapText="1"/>
    </xf>
    <xf numFmtId="0" fontId="3" fillId="5" borderId="0" xfId="0" applyFont="1" applyFill="1"/>
    <xf numFmtId="0" fontId="3" fillId="5" borderId="0" xfId="0" applyFont="1" applyFill="1" applyAlignment="1">
      <alignment horizontal="center" vertical="center" wrapText="1"/>
    </xf>
    <xf numFmtId="0" fontId="2" fillId="4" borderId="3" xfId="0" applyFont="1" applyFill="1" applyBorder="1"/>
    <xf numFmtId="10" fontId="0" fillId="4" borderId="3" xfId="0" applyNumberFormat="1" applyFill="1" applyBorder="1"/>
    <xf numFmtId="0" fontId="6" fillId="4" borderId="1" xfId="0" applyFont="1" applyFill="1" applyBorder="1" applyAlignment="1">
      <alignment horizontal="center" wrapText="1" readingOrder="1"/>
    </xf>
    <xf numFmtId="0" fontId="0" fillId="0" borderId="0" xfId="0"/>
    <xf numFmtId="10" fontId="0" fillId="0" borderId="0" xfId="0" applyNumberFormat="1"/>
    <xf numFmtId="10" fontId="7" fillId="4" borderId="1" xfId="0" applyNumberFormat="1" applyFont="1" applyFill="1" applyBorder="1" applyAlignment="1">
      <alignment horizontal="center" wrapText="1" readingOrder="1"/>
    </xf>
    <xf numFmtId="0" fontId="8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left" vertical="center" wrapText="1" indent="2"/>
    </xf>
    <xf numFmtId="11" fontId="10" fillId="7" borderId="4" xfId="0" applyNumberFormat="1" applyFont="1" applyFill="1" applyBorder="1" applyAlignment="1">
      <alignment horizontal="left" vertical="center" wrapText="1" indent="2"/>
    </xf>
    <xf numFmtId="164" fontId="10" fillId="7" borderId="4" xfId="0" applyNumberFormat="1" applyFont="1" applyFill="1" applyBorder="1" applyAlignment="1">
      <alignment horizontal="left" vertical="center" wrapText="1" indent="2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165" fontId="10" fillId="7" borderId="4" xfId="1" applyNumberFormat="1" applyFont="1" applyFill="1" applyBorder="1" applyAlignment="1">
      <alignment horizontal="left" vertical="center" wrapText="1" indent="2"/>
    </xf>
    <xf numFmtId="0" fontId="0" fillId="0" borderId="0" xfId="0" applyFill="1" applyBorder="1" applyAlignment="1">
      <alignment wrapText="1"/>
    </xf>
    <xf numFmtId="0" fontId="11" fillId="7" borderId="4" xfId="0" applyFont="1" applyFill="1" applyBorder="1" applyAlignment="1">
      <alignment horizontal="left" vertical="center" wrapText="1" indent="2"/>
    </xf>
    <xf numFmtId="10" fontId="10" fillId="7" borderId="4" xfId="1" applyNumberFormat="1" applyFont="1" applyFill="1" applyBorder="1" applyAlignment="1">
      <alignment horizontal="right" vertical="center" wrapText="1"/>
    </xf>
    <xf numFmtId="10" fontId="0" fillId="0" borderId="0" xfId="1" applyNumberFormat="1" applyFont="1" applyAlignment="1">
      <alignment horizontal="right"/>
    </xf>
    <xf numFmtId="0" fontId="13" fillId="8" borderId="5" xfId="0" applyFont="1" applyFill="1" applyBorder="1" applyAlignment="1">
      <alignment wrapText="1" readingOrder="1"/>
    </xf>
    <xf numFmtId="0" fontId="14" fillId="0" borderId="5" xfId="0" applyFont="1" applyFill="1" applyBorder="1" applyAlignment="1">
      <alignment wrapText="1" readingOrder="1"/>
    </xf>
    <xf numFmtId="0" fontId="15" fillId="0" borderId="5" xfId="0" applyFont="1" applyFill="1" applyBorder="1" applyAlignment="1">
      <alignment wrapText="1" readingOrder="1"/>
    </xf>
    <xf numFmtId="0" fontId="13" fillId="8" borderId="5" xfId="0" applyFont="1" applyFill="1" applyBorder="1" applyAlignment="1">
      <alignment horizontal="center" vertical="center" wrapText="1" readingOrder="1"/>
    </xf>
    <xf numFmtId="0" fontId="12" fillId="8" borderId="5" xfId="0" applyFont="1" applyFill="1" applyBorder="1" applyAlignment="1">
      <alignment horizontal="center" vertical="center" wrapText="1" readingOrder="1"/>
    </xf>
    <xf numFmtId="165" fontId="0" fillId="0" borderId="0" xfId="1" applyNumberFormat="1" applyFont="1" applyAlignment="1">
      <alignment horizontal="right"/>
    </xf>
    <xf numFmtId="0" fontId="14" fillId="0" borderId="0" xfId="0" applyFont="1" applyFill="1" applyBorder="1" applyAlignment="1">
      <alignment wrapText="1" readingOrder="1"/>
    </xf>
    <xf numFmtId="2" fontId="15" fillId="0" borderId="5" xfId="0" applyNumberFormat="1" applyFont="1" applyFill="1" applyBorder="1" applyAlignment="1">
      <alignment wrapText="1" readingOrder="1"/>
    </xf>
    <xf numFmtId="0" fontId="15" fillId="0" borderId="5" xfId="0" applyFont="1" applyFill="1" applyBorder="1" applyAlignment="1">
      <alignment horizontal="left" wrapText="1" readingOrder="1"/>
    </xf>
    <xf numFmtId="0" fontId="0" fillId="0" borderId="0" xfId="0"/>
    <xf numFmtId="10" fontId="0" fillId="0" borderId="0" xfId="1" applyNumberFormat="1" applyFont="1"/>
    <xf numFmtId="0" fontId="10" fillId="7" borderId="4" xfId="0" applyFont="1" applyFill="1" applyBorder="1" applyAlignment="1">
      <alignment horizontal="left" vertical="center" wrapText="1" indent="2"/>
    </xf>
    <xf numFmtId="0" fontId="16" fillId="0" borderId="0" xfId="2" applyAlignment="1">
      <alignment horizontal="left" vertical="center"/>
    </xf>
    <xf numFmtId="166" fontId="17" fillId="0" borderId="0" xfId="0" applyNumberFormat="1" applyFont="1" applyAlignment="1">
      <alignment horizontal="left" indent="2"/>
    </xf>
    <xf numFmtId="166" fontId="18" fillId="7" borderId="4" xfId="0" applyNumberFormat="1" applyFont="1" applyFill="1" applyBorder="1" applyAlignment="1">
      <alignment horizontal="left" vertical="center" wrapText="1" indent="4"/>
    </xf>
    <xf numFmtId="166" fontId="19" fillId="7" borderId="4" xfId="0" applyNumberFormat="1" applyFont="1" applyFill="1" applyBorder="1" applyAlignment="1">
      <alignment horizontal="left" vertical="center" wrapText="1" indent="4"/>
    </xf>
    <xf numFmtId="0" fontId="17" fillId="0" borderId="0" xfId="0" applyFont="1"/>
    <xf numFmtId="0" fontId="18" fillId="7" borderId="4" xfId="0" applyFont="1" applyFill="1" applyBorder="1" applyAlignment="1">
      <alignment horizontal="left" vertical="center" wrapText="1" indent="2"/>
    </xf>
    <xf numFmtId="0" fontId="0" fillId="0" borderId="0" xfId="0"/>
    <xf numFmtId="0" fontId="10" fillId="7" borderId="4" xfId="0" applyFont="1" applyFill="1" applyBorder="1" applyAlignment="1">
      <alignment horizontal="left" vertical="center" wrapText="1" indent="2"/>
    </xf>
    <xf numFmtId="0" fontId="20" fillId="8" borderId="5" xfId="0" applyFont="1" applyFill="1" applyBorder="1" applyAlignment="1">
      <alignment horizontal="center" vertical="center" wrapText="1"/>
    </xf>
    <xf numFmtId="0" fontId="21" fillId="8" borderId="5" xfId="0" applyFont="1" applyFill="1" applyBorder="1" applyAlignment="1">
      <alignment horizontal="center" wrapText="1" readingOrder="1"/>
    </xf>
    <xf numFmtId="0" fontId="22" fillId="0" borderId="5" xfId="0" applyFont="1" applyBorder="1" applyAlignment="1">
      <alignment horizontal="left" wrapText="1" readingOrder="1"/>
    </xf>
    <xf numFmtId="0" fontId="22" fillId="0" borderId="5" xfId="0" applyFont="1" applyBorder="1" applyAlignment="1">
      <alignment horizontal="center" wrapText="1" readingOrder="1"/>
    </xf>
    <xf numFmtId="10" fontId="22" fillId="0" borderId="5" xfId="0" applyNumberFormat="1" applyFont="1" applyBorder="1" applyAlignment="1">
      <alignment horizontal="center" wrapText="1" readingOrder="1"/>
    </xf>
    <xf numFmtId="0" fontId="23" fillId="0" borderId="0" xfId="0" applyFont="1" applyAlignment="1">
      <alignment horizontal="left" vertical="center"/>
    </xf>
    <xf numFmtId="14" fontId="0" fillId="0" borderId="0" xfId="0" applyNumberFormat="1"/>
    <xf numFmtId="165" fontId="0" fillId="0" borderId="1" xfId="1" applyNumberFormat="1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9" fontId="0" fillId="4" borderId="0" xfId="0" applyNumberForma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ncreif.org/data-products/fun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9"/>
  <sheetViews>
    <sheetView tabSelected="1" topLeftCell="A7" workbookViewId="0">
      <selection activeCell="B16" sqref="B16:H17"/>
    </sheetView>
  </sheetViews>
  <sheetFormatPr defaultRowHeight="15" x14ac:dyDescent="0.25"/>
  <cols>
    <col min="1" max="1" width="22.7109375" customWidth="1"/>
    <col min="2" max="2" width="14.140625" customWidth="1"/>
    <col min="3" max="3" width="16.42578125" customWidth="1"/>
    <col min="4" max="4" width="12.7109375" bestFit="1" customWidth="1"/>
    <col min="5" max="5" width="12.28515625" customWidth="1"/>
    <col min="6" max="6" width="12.5703125" customWidth="1"/>
    <col min="7" max="7" width="14.5703125" customWidth="1"/>
    <col min="8" max="8" width="11.7109375" customWidth="1"/>
    <col min="11" max="11" width="9.7109375" bestFit="1" customWidth="1"/>
  </cols>
  <sheetData>
    <row r="1" spans="1:10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</row>
    <row r="2" spans="1:10" ht="38.25" x14ac:dyDescent="0.25">
      <c r="A2" s="21"/>
      <c r="B2" s="22" t="s">
        <v>54</v>
      </c>
      <c r="C2" s="22" t="s">
        <v>55</v>
      </c>
      <c r="D2" s="22" t="s">
        <v>90</v>
      </c>
      <c r="E2" s="22" t="s">
        <v>57</v>
      </c>
      <c r="F2" s="22" t="s">
        <v>61</v>
      </c>
      <c r="G2" s="22" t="s">
        <v>59</v>
      </c>
      <c r="H2" s="22" t="s">
        <v>60</v>
      </c>
      <c r="I2" s="18" t="s">
        <v>94</v>
      </c>
      <c r="J2" s="18"/>
    </row>
    <row r="3" spans="1:10" x14ac:dyDescent="0.25">
      <c r="A3" s="19" t="s">
        <v>54</v>
      </c>
      <c r="B3" s="20">
        <v>1</v>
      </c>
      <c r="C3" s="20">
        <v>0.29672999999999999</v>
      </c>
      <c r="D3" s="20">
        <v>1.52E-2</v>
      </c>
      <c r="E3" s="20">
        <v>0.30784800000000001</v>
      </c>
      <c r="F3" s="20">
        <v>0.31307499999999999</v>
      </c>
      <c r="G3" s="20">
        <v>0.26083899999999999</v>
      </c>
      <c r="H3" s="20">
        <v>0.23371600000000001</v>
      </c>
      <c r="I3" s="18"/>
      <c r="J3" s="18"/>
    </row>
    <row r="4" spans="1:10" x14ac:dyDescent="0.25">
      <c r="A4" s="19" t="s">
        <v>55</v>
      </c>
      <c r="B4" s="20">
        <v>0.29672999999999999</v>
      </c>
      <c r="C4" s="20">
        <v>1</v>
      </c>
      <c r="D4" s="20">
        <v>1.1812E-2</v>
      </c>
      <c r="E4" s="20">
        <v>0.69224300000000005</v>
      </c>
      <c r="F4" s="20">
        <v>0.678817</v>
      </c>
      <c r="G4" s="20">
        <v>0.61173200000000005</v>
      </c>
      <c r="H4" s="20">
        <v>0.57779999999999998</v>
      </c>
      <c r="I4" s="18"/>
      <c r="J4" s="18"/>
    </row>
    <row r="5" spans="1:10" ht="26.25" x14ac:dyDescent="0.25">
      <c r="A5" s="19" t="s">
        <v>91</v>
      </c>
      <c r="B5" s="20">
        <v>1.52E-2</v>
      </c>
      <c r="C5" s="20">
        <v>1.1812E-2</v>
      </c>
      <c r="D5" s="20">
        <v>1</v>
      </c>
      <c r="E5" s="20">
        <v>0.14374799999999999</v>
      </c>
      <c r="F5" s="20">
        <v>7.9755999999999994E-2</v>
      </c>
      <c r="G5" s="20">
        <v>0.17627599999999999</v>
      </c>
      <c r="H5" s="20">
        <v>0.11827</v>
      </c>
      <c r="I5" s="18"/>
      <c r="J5" s="18"/>
    </row>
    <row r="6" spans="1:10" x14ac:dyDescent="0.25">
      <c r="A6" s="19" t="s">
        <v>57</v>
      </c>
      <c r="B6" s="20">
        <v>0.30784800000000001</v>
      </c>
      <c r="C6" s="20">
        <v>0.69224300000000005</v>
      </c>
      <c r="D6" s="20">
        <v>0.14374799999999999</v>
      </c>
      <c r="E6" s="20">
        <v>1</v>
      </c>
      <c r="F6" s="20">
        <v>0.84086499999999997</v>
      </c>
      <c r="G6" s="20">
        <v>0.77182499999999998</v>
      </c>
      <c r="H6" s="20">
        <v>0.64990300000000001</v>
      </c>
      <c r="I6" s="18"/>
      <c r="J6" s="18"/>
    </row>
    <row r="7" spans="1:10" x14ac:dyDescent="0.25">
      <c r="A7" s="19" t="s">
        <v>61</v>
      </c>
      <c r="B7" s="20">
        <v>0.31307499999999999</v>
      </c>
      <c r="C7" s="20">
        <v>0.678817</v>
      </c>
      <c r="D7" s="20">
        <v>7.9755999999999994E-2</v>
      </c>
      <c r="E7" s="20">
        <v>0.84086499999999997</v>
      </c>
      <c r="F7" s="20">
        <v>1</v>
      </c>
      <c r="G7" s="20">
        <v>0.70416100000000004</v>
      </c>
      <c r="H7" s="20">
        <v>0.69529799999999997</v>
      </c>
      <c r="I7" s="18"/>
      <c r="J7" s="18"/>
    </row>
    <row r="8" spans="1:10" x14ac:dyDescent="0.25">
      <c r="A8" s="19" t="s">
        <v>59</v>
      </c>
      <c r="B8" s="20">
        <v>0.26083899999999999</v>
      </c>
      <c r="C8" s="20">
        <v>0.61173200000000005</v>
      </c>
      <c r="D8" s="20">
        <v>0.17627599999999999</v>
      </c>
      <c r="E8" s="20">
        <v>0.77182499999999998</v>
      </c>
      <c r="F8" s="20">
        <v>0.70416100000000004</v>
      </c>
      <c r="G8" s="20">
        <v>1</v>
      </c>
      <c r="H8" s="20">
        <v>0.67410300000000001</v>
      </c>
      <c r="I8" s="18"/>
      <c r="J8" s="18"/>
    </row>
    <row r="9" spans="1:10" ht="15.75" customHeight="1" x14ac:dyDescent="0.25">
      <c r="A9" s="19" t="s">
        <v>60</v>
      </c>
      <c r="B9" s="20">
        <v>0.23371600000000001</v>
      </c>
      <c r="C9" s="20">
        <v>0.57779999999999998</v>
      </c>
      <c r="D9" s="20">
        <v>0.11827</v>
      </c>
      <c r="E9" s="20">
        <v>0.64990300000000001</v>
      </c>
      <c r="F9" s="20">
        <v>0.69529799999999997</v>
      </c>
      <c r="G9" s="20">
        <v>0.67410300000000001</v>
      </c>
      <c r="H9" s="20">
        <v>1</v>
      </c>
      <c r="I9" s="18"/>
      <c r="J9" s="18"/>
    </row>
    <row r="10" spans="1:10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</row>
    <row r="11" spans="1:10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</row>
    <row r="13" spans="1:10" ht="45" x14ac:dyDescent="0.25">
      <c r="A13" s="23"/>
      <c r="B13" s="24" t="s">
        <v>54</v>
      </c>
      <c r="C13" s="24" t="s">
        <v>55</v>
      </c>
      <c r="D13" s="24" t="s">
        <v>90</v>
      </c>
      <c r="E13" s="24" t="s">
        <v>57</v>
      </c>
      <c r="F13" s="24" t="s">
        <v>61</v>
      </c>
      <c r="G13" s="24" t="s">
        <v>59</v>
      </c>
      <c r="H13" s="24" t="s">
        <v>60</v>
      </c>
      <c r="I13" s="18" t="s">
        <v>94</v>
      </c>
    </row>
    <row r="14" spans="1:10" x14ac:dyDescent="0.25">
      <c r="A14" s="25" t="s">
        <v>50</v>
      </c>
      <c r="B14" s="26"/>
      <c r="C14" s="26"/>
      <c r="D14" s="26">
        <v>2.75E-2</v>
      </c>
      <c r="E14" s="26">
        <v>7.2099999999999997E-2</v>
      </c>
      <c r="F14" s="26">
        <v>8.0600000000000005E-2</v>
      </c>
      <c r="G14" s="26">
        <v>7.0699999999999999E-2</v>
      </c>
      <c r="H14" s="26">
        <v>8.0299999999999996E-2</v>
      </c>
      <c r="I14" s="18"/>
    </row>
    <row r="15" spans="1:10" s="62" customFormat="1" x14ac:dyDescent="0.25">
      <c r="A15" s="25" t="s">
        <v>92</v>
      </c>
      <c r="B15" s="26"/>
      <c r="C15" s="26"/>
      <c r="D15" s="26">
        <v>5.0000000000000001E-3</v>
      </c>
      <c r="E15" s="26">
        <v>0.01</v>
      </c>
      <c r="F15" s="26">
        <v>0.01</v>
      </c>
      <c r="G15" s="26">
        <v>0.01</v>
      </c>
      <c r="H15" s="26">
        <v>0.01</v>
      </c>
      <c r="I15" s="18"/>
    </row>
    <row r="16" spans="1:10" s="62" customFormat="1" x14ac:dyDescent="0.25">
      <c r="A16" s="25" t="s">
        <v>93</v>
      </c>
      <c r="B16" s="26">
        <v>7.0000000000000007E-2</v>
      </c>
      <c r="C16" s="26">
        <v>8.7999999999999995E-2</v>
      </c>
      <c r="D16" s="26">
        <f>D14+D15</f>
        <v>3.2500000000000001E-2</v>
      </c>
      <c r="E16" s="26">
        <f>E14+E15</f>
        <v>8.2099999999999992E-2</v>
      </c>
      <c r="F16" s="26">
        <f>F14+F15</f>
        <v>9.06E-2</v>
      </c>
      <c r="G16" s="26">
        <f>G14+G15</f>
        <v>8.0699999999999994E-2</v>
      </c>
      <c r="H16" s="26">
        <f>H14+H15</f>
        <v>9.0299999999999991E-2</v>
      </c>
      <c r="I16" s="18"/>
    </row>
    <row r="17" spans="1:11" x14ac:dyDescent="0.25">
      <c r="A17" s="25" t="s">
        <v>26</v>
      </c>
      <c r="B17" s="26">
        <v>9.9671990000000002E-2</v>
      </c>
      <c r="C17" s="26">
        <v>0.1412755</v>
      </c>
      <c r="D17" s="26">
        <v>6.2961210000000004E-2</v>
      </c>
      <c r="E17" s="26">
        <v>0.15254828000000001</v>
      </c>
      <c r="F17" s="26">
        <v>0.1970037</v>
      </c>
      <c r="G17" s="26">
        <v>0.18200474999999999</v>
      </c>
      <c r="H17" s="26">
        <v>0.25263503999999998</v>
      </c>
      <c r="I17" s="18"/>
    </row>
    <row r="18" spans="1:11" x14ac:dyDescent="0.25">
      <c r="A18" s="18"/>
      <c r="B18" s="69"/>
      <c r="C18" s="18"/>
      <c r="D18" s="73">
        <v>0.02</v>
      </c>
      <c r="E18" s="73">
        <v>0.03</v>
      </c>
      <c r="F18" s="73">
        <v>0.03</v>
      </c>
      <c r="G18" s="73">
        <v>0.03</v>
      </c>
      <c r="H18" s="73">
        <v>0.03</v>
      </c>
      <c r="I18" s="18"/>
    </row>
    <row r="19" spans="1:11" x14ac:dyDescent="0.25">
      <c r="A19" s="18"/>
      <c r="D19" s="18"/>
      <c r="E19" s="18"/>
      <c r="F19" s="18"/>
      <c r="G19" s="18"/>
      <c r="H19" s="18"/>
      <c r="I19" s="18"/>
    </row>
    <row r="20" spans="1:11" ht="31.5" x14ac:dyDescent="0.25">
      <c r="A20" s="31"/>
      <c r="B20" s="32" t="s">
        <v>27</v>
      </c>
      <c r="C20" s="32" t="s">
        <v>62</v>
      </c>
      <c r="D20" s="32" t="s">
        <v>63</v>
      </c>
      <c r="E20" s="18"/>
      <c r="F20" s="18"/>
      <c r="G20" s="18"/>
      <c r="H20" s="18"/>
    </row>
    <row r="21" spans="1:11" ht="15.75" x14ac:dyDescent="0.25">
      <c r="A21" s="27" t="s">
        <v>26</v>
      </c>
      <c r="B21" s="30">
        <v>0.12479999999999999</v>
      </c>
      <c r="C21" s="30">
        <v>0.1308</v>
      </c>
      <c r="D21" s="30">
        <v>0.11</v>
      </c>
      <c r="E21" s="18"/>
      <c r="F21" s="18"/>
      <c r="G21" s="18"/>
      <c r="H21" s="18"/>
    </row>
    <row r="22" spans="1:11" ht="15.75" thickBot="1" x14ac:dyDescent="0.3">
      <c r="A22" s="18"/>
      <c r="B22" s="18"/>
      <c r="C22" s="18"/>
      <c r="D22" s="18"/>
      <c r="E22" s="18"/>
      <c r="F22" s="18"/>
      <c r="G22" s="18"/>
      <c r="H22" s="18"/>
    </row>
    <row r="23" spans="1:11" ht="50.25" thickBot="1" x14ac:dyDescent="0.35">
      <c r="A23" s="64"/>
      <c r="B23" s="65" t="s">
        <v>62</v>
      </c>
      <c r="C23" s="65" t="s">
        <v>63</v>
      </c>
      <c r="D23" s="65" t="s">
        <v>85</v>
      </c>
      <c r="E23" s="65" t="s">
        <v>27</v>
      </c>
      <c r="F23" s="65" t="s">
        <v>85</v>
      </c>
      <c r="G23" s="65" t="s">
        <v>27</v>
      </c>
      <c r="K23" s="70"/>
    </row>
    <row r="24" spans="1:11" ht="17.25" thickBot="1" x14ac:dyDescent="0.35">
      <c r="A24" s="66" t="s">
        <v>86</v>
      </c>
      <c r="B24" s="67" t="s">
        <v>87</v>
      </c>
      <c r="C24" s="67" t="s">
        <v>87</v>
      </c>
      <c r="D24" s="67" t="s">
        <v>87</v>
      </c>
      <c r="E24" s="67" t="s">
        <v>87</v>
      </c>
      <c r="F24" s="67" t="s">
        <v>71</v>
      </c>
      <c r="G24" s="67" t="s">
        <v>71</v>
      </c>
      <c r="K24" s="70"/>
    </row>
    <row r="25" spans="1:11" ht="17.25" thickBot="1" x14ac:dyDescent="0.35">
      <c r="A25" s="66" t="s">
        <v>72</v>
      </c>
      <c r="B25" s="68">
        <v>7.9600000000000004E-2</v>
      </c>
      <c r="C25" s="68">
        <v>7.5999999999999998E-2</v>
      </c>
      <c r="D25" s="68">
        <v>8.2100000000000006E-2</v>
      </c>
      <c r="E25" s="68">
        <v>8.1199999999999994E-2</v>
      </c>
      <c r="F25" s="68">
        <v>6.3E-2</v>
      </c>
      <c r="G25" s="68">
        <v>6.6900000000000001E-2</v>
      </c>
      <c r="K25" s="70"/>
    </row>
    <row r="26" spans="1:11" ht="17.25" thickBot="1" x14ac:dyDescent="0.35">
      <c r="A26" s="66" t="s">
        <v>26</v>
      </c>
      <c r="B26" s="68">
        <v>0.13109999999999999</v>
      </c>
      <c r="C26" s="68">
        <v>0.11020000000000001</v>
      </c>
      <c r="D26" s="68">
        <v>0.1182</v>
      </c>
      <c r="E26" s="68">
        <v>0.12509999999999999</v>
      </c>
      <c r="F26" s="68">
        <v>0.11310000000000001</v>
      </c>
      <c r="G26" s="68">
        <v>0.12720000000000001</v>
      </c>
      <c r="K26" s="70"/>
    </row>
    <row r="27" spans="1:11" ht="17.25" thickBot="1" x14ac:dyDescent="0.35">
      <c r="A27" s="66" t="s">
        <v>88</v>
      </c>
      <c r="B27" s="67">
        <v>0.47</v>
      </c>
      <c r="C27" s="67">
        <v>0.53</v>
      </c>
      <c r="D27" s="67">
        <v>0.54</v>
      </c>
      <c r="E27" s="67">
        <v>0.51</v>
      </c>
      <c r="F27" s="67">
        <v>0.4</v>
      </c>
      <c r="G27" s="67">
        <v>0.39</v>
      </c>
      <c r="K27" s="70"/>
    </row>
    <row r="28" spans="1:11" x14ac:dyDescent="0.25">
      <c r="K28" s="70"/>
    </row>
    <row r="29" spans="1:11" x14ac:dyDescent="0.25">
      <c r="K29" s="70"/>
    </row>
    <row r="30" spans="1:11" x14ac:dyDescent="0.25">
      <c r="K30" s="70"/>
    </row>
    <row r="31" spans="1:11" x14ac:dyDescent="0.25">
      <c r="K31" s="70"/>
    </row>
    <row r="32" spans="1:11" x14ac:dyDescent="0.25">
      <c r="K32" s="70"/>
    </row>
    <row r="33" spans="11:11" x14ac:dyDescent="0.25">
      <c r="K33" s="70"/>
    </row>
    <row r="34" spans="11:11" x14ac:dyDescent="0.25">
      <c r="K34" s="70"/>
    </row>
    <row r="35" spans="11:11" x14ac:dyDescent="0.25">
      <c r="K35" s="70"/>
    </row>
    <row r="36" spans="11:11" x14ac:dyDescent="0.25">
      <c r="K36" s="70"/>
    </row>
    <row r="37" spans="11:11" x14ac:dyDescent="0.25">
      <c r="K37" s="70"/>
    </row>
    <row r="38" spans="11:11" x14ac:dyDescent="0.25">
      <c r="K38" s="70"/>
    </row>
    <row r="39" spans="11:11" x14ac:dyDescent="0.25">
      <c r="K39" s="70"/>
    </row>
    <row r="40" spans="11:11" x14ac:dyDescent="0.25">
      <c r="K40" s="70"/>
    </row>
    <row r="41" spans="11:11" x14ac:dyDescent="0.25">
      <c r="K41" s="70"/>
    </row>
    <row r="42" spans="11:11" x14ac:dyDescent="0.25">
      <c r="K42" s="70"/>
    </row>
    <row r="43" spans="11:11" x14ac:dyDescent="0.25">
      <c r="K43" s="70"/>
    </row>
    <row r="44" spans="11:11" x14ac:dyDescent="0.25">
      <c r="K44" s="70"/>
    </row>
    <row r="45" spans="11:11" x14ac:dyDescent="0.25">
      <c r="K45" s="70"/>
    </row>
    <row r="46" spans="11:11" x14ac:dyDescent="0.25">
      <c r="K46" s="70"/>
    </row>
    <row r="47" spans="11:11" x14ac:dyDescent="0.25">
      <c r="K47" s="70"/>
    </row>
    <row r="48" spans="11:11" x14ac:dyDescent="0.25">
      <c r="K48" s="70"/>
    </row>
    <row r="49" spans="11:11" x14ac:dyDescent="0.25">
      <c r="K49" s="70"/>
    </row>
    <row r="50" spans="11:11" x14ac:dyDescent="0.25">
      <c r="K50" s="70"/>
    </row>
    <row r="51" spans="11:11" x14ac:dyDescent="0.25">
      <c r="K51" s="70"/>
    </row>
    <row r="52" spans="11:11" x14ac:dyDescent="0.25">
      <c r="K52" s="70"/>
    </row>
    <row r="53" spans="11:11" x14ac:dyDescent="0.25">
      <c r="K53" s="70"/>
    </row>
    <row r="54" spans="11:11" x14ac:dyDescent="0.25">
      <c r="K54" s="70"/>
    </row>
    <row r="55" spans="11:11" x14ac:dyDescent="0.25">
      <c r="K55" s="70"/>
    </row>
    <row r="56" spans="11:11" x14ac:dyDescent="0.25">
      <c r="K56" s="70"/>
    </row>
    <row r="57" spans="11:11" x14ac:dyDescent="0.25">
      <c r="K57" s="70"/>
    </row>
    <row r="58" spans="11:11" x14ac:dyDescent="0.25">
      <c r="K58" s="70"/>
    </row>
    <row r="59" spans="11:11" x14ac:dyDescent="0.25">
      <c r="K59" s="70"/>
    </row>
    <row r="60" spans="11:11" x14ac:dyDescent="0.25">
      <c r="K60" s="70"/>
    </row>
    <row r="61" spans="11:11" x14ac:dyDescent="0.25">
      <c r="K61" s="70"/>
    </row>
    <row r="62" spans="11:11" x14ac:dyDescent="0.25">
      <c r="K62" s="70"/>
    </row>
    <row r="63" spans="11:11" x14ac:dyDescent="0.25">
      <c r="K63" s="70"/>
    </row>
    <row r="64" spans="11:11" x14ac:dyDescent="0.25">
      <c r="K64" s="70"/>
    </row>
    <row r="65" spans="11:11" x14ac:dyDescent="0.25">
      <c r="K65" s="70"/>
    </row>
    <row r="66" spans="11:11" x14ac:dyDescent="0.25">
      <c r="K66" s="70"/>
    </row>
    <row r="67" spans="11:11" x14ac:dyDescent="0.25">
      <c r="K67" s="70"/>
    </row>
    <row r="68" spans="11:11" x14ac:dyDescent="0.25">
      <c r="K68" s="70"/>
    </row>
    <row r="69" spans="11:11" x14ac:dyDescent="0.25">
      <c r="K69" s="70"/>
    </row>
    <row r="70" spans="11:11" x14ac:dyDescent="0.25">
      <c r="K70" s="70"/>
    </row>
    <row r="71" spans="11:11" x14ac:dyDescent="0.25">
      <c r="K71" s="70"/>
    </row>
    <row r="72" spans="11:11" x14ac:dyDescent="0.25">
      <c r="K72" s="70"/>
    </row>
    <row r="73" spans="11:11" x14ac:dyDescent="0.25">
      <c r="K73" s="70"/>
    </row>
    <row r="74" spans="11:11" x14ac:dyDescent="0.25">
      <c r="K74" s="70"/>
    </row>
    <row r="75" spans="11:11" x14ac:dyDescent="0.25">
      <c r="K75" s="70"/>
    </row>
    <row r="76" spans="11:11" x14ac:dyDescent="0.25">
      <c r="K76" s="70"/>
    </row>
    <row r="77" spans="11:11" x14ac:dyDescent="0.25">
      <c r="K77" s="70"/>
    </row>
    <row r="78" spans="11:11" x14ac:dyDescent="0.25">
      <c r="K78" s="70"/>
    </row>
    <row r="79" spans="11:11" x14ac:dyDescent="0.25">
      <c r="K79" s="70"/>
    </row>
    <row r="80" spans="11:11" x14ac:dyDescent="0.25">
      <c r="K80" s="70"/>
    </row>
    <row r="81" spans="11:11" x14ac:dyDescent="0.25">
      <c r="K81" s="70"/>
    </row>
    <row r="82" spans="11:11" x14ac:dyDescent="0.25">
      <c r="K82" s="70"/>
    </row>
    <row r="83" spans="11:11" x14ac:dyDescent="0.25">
      <c r="K83" s="70"/>
    </row>
    <row r="84" spans="11:11" x14ac:dyDescent="0.25">
      <c r="K84" s="70"/>
    </row>
    <row r="85" spans="11:11" x14ac:dyDescent="0.25">
      <c r="K85" s="70"/>
    </row>
    <row r="86" spans="11:11" x14ac:dyDescent="0.25">
      <c r="K86" s="70"/>
    </row>
    <row r="87" spans="11:11" x14ac:dyDescent="0.25">
      <c r="K87" s="70"/>
    </row>
    <row r="88" spans="11:11" x14ac:dyDescent="0.25">
      <c r="K88" s="70"/>
    </row>
    <row r="89" spans="11:11" x14ac:dyDescent="0.25">
      <c r="K89" s="70"/>
    </row>
    <row r="90" spans="11:11" x14ac:dyDescent="0.25">
      <c r="K90" s="70"/>
    </row>
    <row r="91" spans="11:11" x14ac:dyDescent="0.25">
      <c r="K91" s="70"/>
    </row>
    <row r="92" spans="11:11" x14ac:dyDescent="0.25">
      <c r="K92" s="70"/>
    </row>
    <row r="93" spans="11:11" x14ac:dyDescent="0.25">
      <c r="K93" s="70"/>
    </row>
    <row r="94" spans="11:11" x14ac:dyDescent="0.25">
      <c r="K94" s="70"/>
    </row>
    <row r="95" spans="11:11" x14ac:dyDescent="0.25">
      <c r="K95" s="70"/>
    </row>
    <row r="96" spans="11:11" x14ac:dyDescent="0.25">
      <c r="K96" s="70"/>
    </row>
    <row r="97" spans="11:11" x14ac:dyDescent="0.25">
      <c r="K97" s="70"/>
    </row>
    <row r="98" spans="11:11" x14ac:dyDescent="0.25">
      <c r="K98" s="70"/>
    </row>
    <row r="99" spans="11:11" x14ac:dyDescent="0.25">
      <c r="K99" s="70"/>
    </row>
    <row r="100" spans="11:11" x14ac:dyDescent="0.25">
      <c r="K100" s="70"/>
    </row>
    <row r="101" spans="11:11" x14ac:dyDescent="0.25">
      <c r="K101" s="70"/>
    </row>
    <row r="102" spans="11:11" x14ac:dyDescent="0.25">
      <c r="K102" s="70"/>
    </row>
    <row r="103" spans="11:11" x14ac:dyDescent="0.25">
      <c r="K103" s="70"/>
    </row>
    <row r="104" spans="11:11" x14ac:dyDescent="0.25">
      <c r="K104" s="70"/>
    </row>
    <row r="105" spans="11:11" x14ac:dyDescent="0.25">
      <c r="K105" s="70"/>
    </row>
    <row r="106" spans="11:11" x14ac:dyDescent="0.25">
      <c r="K106" s="70"/>
    </row>
    <row r="107" spans="11:11" x14ac:dyDescent="0.25">
      <c r="K107" s="70"/>
    </row>
    <row r="108" spans="11:11" x14ac:dyDescent="0.25">
      <c r="K108" s="70"/>
    </row>
    <row r="109" spans="11:11" x14ac:dyDescent="0.25">
      <c r="K109" s="70"/>
    </row>
    <row r="110" spans="11:11" x14ac:dyDescent="0.25">
      <c r="K110" s="70"/>
    </row>
    <row r="111" spans="11:11" x14ac:dyDescent="0.25">
      <c r="K111" s="70"/>
    </row>
    <row r="112" spans="11:11" x14ac:dyDescent="0.25">
      <c r="K112" s="70"/>
    </row>
    <row r="113" spans="11:11" x14ac:dyDescent="0.25">
      <c r="K113" s="70"/>
    </row>
    <row r="114" spans="11:11" x14ac:dyDescent="0.25">
      <c r="K114" s="70"/>
    </row>
    <row r="115" spans="11:11" x14ac:dyDescent="0.25">
      <c r="K115" s="70"/>
    </row>
    <row r="116" spans="11:11" x14ac:dyDescent="0.25">
      <c r="K116" s="70"/>
    </row>
    <row r="117" spans="11:11" x14ac:dyDescent="0.25">
      <c r="K117" s="70"/>
    </row>
    <row r="118" spans="11:11" x14ac:dyDescent="0.25">
      <c r="K118" s="70"/>
    </row>
    <row r="119" spans="11:11" x14ac:dyDescent="0.25">
      <c r="K119" s="70"/>
    </row>
    <row r="120" spans="11:11" x14ac:dyDescent="0.25">
      <c r="K120" s="70"/>
    </row>
    <row r="121" spans="11:11" x14ac:dyDescent="0.25">
      <c r="K121" s="70"/>
    </row>
    <row r="122" spans="11:11" x14ac:dyDescent="0.25">
      <c r="K122" s="70"/>
    </row>
    <row r="123" spans="11:11" x14ac:dyDescent="0.25">
      <c r="K123" s="70"/>
    </row>
    <row r="124" spans="11:11" x14ac:dyDescent="0.25">
      <c r="K124" s="70"/>
    </row>
    <row r="125" spans="11:11" x14ac:dyDescent="0.25">
      <c r="K125" s="70"/>
    </row>
    <row r="126" spans="11:11" x14ac:dyDescent="0.25">
      <c r="K126" s="70"/>
    </row>
    <row r="127" spans="11:11" x14ac:dyDescent="0.25">
      <c r="K127" s="70"/>
    </row>
    <row r="128" spans="11:11" x14ac:dyDescent="0.25">
      <c r="K128" s="70"/>
    </row>
    <row r="129" spans="11:11" x14ac:dyDescent="0.25">
      <c r="K129" s="70"/>
    </row>
    <row r="130" spans="11:11" x14ac:dyDescent="0.25">
      <c r="K130" s="70"/>
    </row>
    <row r="131" spans="11:11" x14ac:dyDescent="0.25">
      <c r="K131" s="70"/>
    </row>
    <row r="132" spans="11:11" x14ac:dyDescent="0.25">
      <c r="K132" s="70"/>
    </row>
    <row r="133" spans="11:11" x14ac:dyDescent="0.25">
      <c r="K133" s="70"/>
    </row>
    <row r="134" spans="11:11" x14ac:dyDescent="0.25">
      <c r="K134" s="70"/>
    </row>
    <row r="135" spans="11:11" x14ac:dyDescent="0.25">
      <c r="K135" s="70"/>
    </row>
    <row r="136" spans="11:11" x14ac:dyDescent="0.25">
      <c r="K136" s="70"/>
    </row>
    <row r="137" spans="11:11" x14ac:dyDescent="0.25">
      <c r="K137" s="70"/>
    </row>
    <row r="138" spans="11:11" x14ac:dyDescent="0.25">
      <c r="K138" s="70"/>
    </row>
    <row r="139" spans="11:11" x14ac:dyDescent="0.25">
      <c r="K139" s="70"/>
    </row>
    <row r="140" spans="11:11" x14ac:dyDescent="0.25">
      <c r="K140" s="70"/>
    </row>
    <row r="141" spans="11:11" x14ac:dyDescent="0.25">
      <c r="K141" s="70"/>
    </row>
    <row r="142" spans="11:11" x14ac:dyDescent="0.25">
      <c r="K142" s="70"/>
    </row>
    <row r="143" spans="11:11" x14ac:dyDescent="0.25">
      <c r="K143" s="70"/>
    </row>
    <row r="144" spans="11:11" x14ac:dyDescent="0.25">
      <c r="K144" s="70"/>
    </row>
    <row r="145" spans="11:11" x14ac:dyDescent="0.25">
      <c r="K145" s="70"/>
    </row>
    <row r="146" spans="11:11" x14ac:dyDescent="0.25">
      <c r="K146" s="70"/>
    </row>
    <row r="147" spans="11:11" x14ac:dyDescent="0.25">
      <c r="K147" s="70"/>
    </row>
    <row r="148" spans="11:11" x14ac:dyDescent="0.25">
      <c r="K148" s="70"/>
    </row>
    <row r="149" spans="11:11" x14ac:dyDescent="0.25">
      <c r="K149" s="70"/>
    </row>
    <row r="150" spans="11:11" x14ac:dyDescent="0.25">
      <c r="K150" s="70"/>
    </row>
    <row r="151" spans="11:11" x14ac:dyDescent="0.25">
      <c r="K151" s="70"/>
    </row>
    <row r="152" spans="11:11" x14ac:dyDescent="0.25">
      <c r="K152" s="70"/>
    </row>
    <row r="153" spans="11:11" x14ac:dyDescent="0.25">
      <c r="K153" s="70"/>
    </row>
    <row r="154" spans="11:11" x14ac:dyDescent="0.25">
      <c r="K154" s="70"/>
    </row>
    <row r="155" spans="11:11" x14ac:dyDescent="0.25">
      <c r="K155" s="70"/>
    </row>
    <row r="156" spans="11:11" x14ac:dyDescent="0.25">
      <c r="K156" s="70"/>
    </row>
    <row r="157" spans="11:11" x14ac:dyDescent="0.25">
      <c r="K157" s="70"/>
    </row>
    <row r="158" spans="11:11" x14ac:dyDescent="0.25">
      <c r="K158" s="70"/>
    </row>
    <row r="159" spans="11:11" x14ac:dyDescent="0.25">
      <c r="K159" s="70"/>
    </row>
    <row r="160" spans="11:11" x14ac:dyDescent="0.25">
      <c r="K160" s="70"/>
    </row>
    <row r="161" spans="11:11" x14ac:dyDescent="0.25">
      <c r="K161" s="70"/>
    </row>
    <row r="162" spans="11:11" x14ac:dyDescent="0.25">
      <c r="K162" s="70"/>
    </row>
    <row r="163" spans="11:11" x14ac:dyDescent="0.25">
      <c r="K163" s="70"/>
    </row>
    <row r="164" spans="11:11" x14ac:dyDescent="0.25">
      <c r="K164" s="70"/>
    </row>
    <row r="165" spans="11:11" x14ac:dyDescent="0.25">
      <c r="K165" s="70"/>
    </row>
    <row r="166" spans="11:11" x14ac:dyDescent="0.25">
      <c r="K166" s="70"/>
    </row>
    <row r="167" spans="11:11" x14ac:dyDescent="0.25">
      <c r="K167" s="70"/>
    </row>
    <row r="168" spans="11:11" x14ac:dyDescent="0.25">
      <c r="K168" s="70"/>
    </row>
    <row r="169" spans="11:11" x14ac:dyDescent="0.25">
      <c r="K169" s="70"/>
    </row>
    <row r="170" spans="11:11" x14ac:dyDescent="0.25">
      <c r="K170" s="70"/>
    </row>
    <row r="171" spans="11:11" x14ac:dyDescent="0.25">
      <c r="K171" s="70"/>
    </row>
    <row r="172" spans="11:11" x14ac:dyDescent="0.25">
      <c r="K172" s="70"/>
    </row>
    <row r="173" spans="11:11" x14ac:dyDescent="0.25">
      <c r="K173" s="70"/>
    </row>
    <row r="174" spans="11:11" x14ac:dyDescent="0.25">
      <c r="K174" s="70"/>
    </row>
    <row r="175" spans="11:11" x14ac:dyDescent="0.25">
      <c r="K175" s="70"/>
    </row>
    <row r="176" spans="11:11" x14ac:dyDescent="0.25">
      <c r="K176" s="70"/>
    </row>
    <row r="177" spans="11:11" x14ac:dyDescent="0.25">
      <c r="K177" s="70"/>
    </row>
    <row r="178" spans="11:11" x14ac:dyDescent="0.25">
      <c r="K178" s="70"/>
    </row>
    <row r="179" spans="11:11" x14ac:dyDescent="0.25">
      <c r="K179" s="70"/>
    </row>
    <row r="180" spans="11:11" x14ac:dyDescent="0.25">
      <c r="K180" s="70"/>
    </row>
    <row r="181" spans="11:11" x14ac:dyDescent="0.25">
      <c r="K181" s="70"/>
    </row>
    <row r="182" spans="11:11" x14ac:dyDescent="0.25">
      <c r="K182" s="70"/>
    </row>
    <row r="183" spans="11:11" x14ac:dyDescent="0.25">
      <c r="K183" s="70"/>
    </row>
    <row r="184" spans="11:11" x14ac:dyDescent="0.25">
      <c r="K184" s="70"/>
    </row>
    <row r="185" spans="11:11" x14ac:dyDescent="0.25">
      <c r="K185" s="70"/>
    </row>
    <row r="186" spans="11:11" x14ac:dyDescent="0.25">
      <c r="K186" s="70"/>
    </row>
    <row r="187" spans="11:11" x14ac:dyDescent="0.25">
      <c r="K187" s="70"/>
    </row>
    <row r="188" spans="11:11" x14ac:dyDescent="0.25">
      <c r="K188" s="70"/>
    </row>
    <row r="189" spans="11:11" x14ac:dyDescent="0.25">
      <c r="K189" s="70"/>
    </row>
    <row r="190" spans="11:11" x14ac:dyDescent="0.25">
      <c r="K190" s="70"/>
    </row>
    <row r="191" spans="11:11" x14ac:dyDescent="0.25">
      <c r="K191" s="70"/>
    </row>
    <row r="192" spans="11:11" x14ac:dyDescent="0.25">
      <c r="K192" s="70"/>
    </row>
    <row r="193" spans="11:11" x14ac:dyDescent="0.25">
      <c r="K193" s="70"/>
    </row>
    <row r="194" spans="11:11" x14ac:dyDescent="0.25">
      <c r="K194" s="70"/>
    </row>
    <row r="195" spans="11:11" x14ac:dyDescent="0.25">
      <c r="K195" s="70"/>
    </row>
    <row r="196" spans="11:11" x14ac:dyDescent="0.25">
      <c r="K196" s="70"/>
    </row>
    <row r="197" spans="11:11" x14ac:dyDescent="0.25">
      <c r="K197" s="70"/>
    </row>
    <row r="198" spans="11:11" x14ac:dyDescent="0.25">
      <c r="K198" s="70"/>
    </row>
    <row r="199" spans="11:11" x14ac:dyDescent="0.25">
      <c r="K199" s="70"/>
    </row>
    <row r="200" spans="11:11" x14ac:dyDescent="0.25">
      <c r="K200" s="70"/>
    </row>
    <row r="201" spans="11:11" x14ac:dyDescent="0.25">
      <c r="K201" s="70"/>
    </row>
    <row r="202" spans="11:11" x14ac:dyDescent="0.25">
      <c r="K202" s="70"/>
    </row>
    <row r="203" spans="11:11" x14ac:dyDescent="0.25">
      <c r="K203" s="70"/>
    </row>
    <row r="204" spans="11:11" x14ac:dyDescent="0.25">
      <c r="K204" s="70"/>
    </row>
    <row r="205" spans="11:11" x14ac:dyDescent="0.25">
      <c r="K205" s="70"/>
    </row>
    <row r="206" spans="11:11" x14ac:dyDescent="0.25">
      <c r="K206" s="70"/>
    </row>
    <row r="207" spans="11:11" x14ac:dyDescent="0.25">
      <c r="K207" s="70"/>
    </row>
    <row r="208" spans="11:11" x14ac:dyDescent="0.25">
      <c r="K208" s="70"/>
    </row>
    <row r="209" spans="11:11" x14ac:dyDescent="0.25">
      <c r="K209" s="70"/>
    </row>
    <row r="210" spans="11:11" x14ac:dyDescent="0.25">
      <c r="K210" s="70"/>
    </row>
    <row r="211" spans="11:11" x14ac:dyDescent="0.25">
      <c r="K211" s="70"/>
    </row>
    <row r="212" spans="11:11" x14ac:dyDescent="0.25">
      <c r="K212" s="70"/>
    </row>
    <row r="213" spans="11:11" x14ac:dyDescent="0.25">
      <c r="K213" s="70"/>
    </row>
    <row r="214" spans="11:11" x14ac:dyDescent="0.25">
      <c r="K214" s="70"/>
    </row>
    <row r="215" spans="11:11" x14ac:dyDescent="0.25">
      <c r="K215" s="70"/>
    </row>
    <row r="216" spans="11:11" x14ac:dyDescent="0.25">
      <c r="K216" s="70"/>
    </row>
    <row r="217" spans="11:11" x14ac:dyDescent="0.25">
      <c r="K217" s="70"/>
    </row>
    <row r="218" spans="11:11" x14ac:dyDescent="0.25">
      <c r="K218" s="70"/>
    </row>
    <row r="219" spans="11:11" x14ac:dyDescent="0.25">
      <c r="K219" s="7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"/>
  <sheetViews>
    <sheetView topLeftCell="A4" workbookViewId="0">
      <selection activeCell="B5" sqref="B5"/>
    </sheetView>
  </sheetViews>
  <sheetFormatPr defaultRowHeight="15" x14ac:dyDescent="0.25"/>
  <cols>
    <col min="2" max="2" width="12.140625" bestFit="1" customWidth="1"/>
    <col min="3" max="3" width="9.28515625" bestFit="1" customWidth="1"/>
    <col min="4" max="4" width="9.7109375" bestFit="1" customWidth="1"/>
    <col min="5" max="6" width="9.28515625" bestFit="1" customWidth="1"/>
    <col min="7" max="7" width="10.42578125" bestFit="1" customWidth="1"/>
    <col min="8" max="9" width="9.28515625" bestFit="1" customWidth="1"/>
  </cols>
  <sheetData>
    <row r="1" spans="2:9" x14ac:dyDescent="0.25">
      <c r="B1" s="1"/>
      <c r="C1" s="72" t="s">
        <v>7</v>
      </c>
      <c r="D1" s="72" t="s">
        <v>8</v>
      </c>
      <c r="E1" s="72" t="s">
        <v>89</v>
      </c>
      <c r="F1" s="72" t="s">
        <v>10</v>
      </c>
      <c r="G1" s="72" t="s">
        <v>11</v>
      </c>
      <c r="H1" s="72" t="s">
        <v>5</v>
      </c>
      <c r="I1" s="72" t="s">
        <v>6</v>
      </c>
    </row>
    <row r="2" spans="2:9" x14ac:dyDescent="0.25">
      <c r="B2" s="1" t="s">
        <v>12</v>
      </c>
      <c r="C2" s="71">
        <v>0.14285700000000001</v>
      </c>
      <c r="D2" s="71">
        <v>0.14285700000000001</v>
      </c>
      <c r="E2" s="71">
        <v>0.14285700000000001</v>
      </c>
      <c r="F2" s="71">
        <v>0.14285700000000001</v>
      </c>
      <c r="G2" s="71">
        <v>0.14285700000000001</v>
      </c>
      <c r="H2" s="71">
        <v>0.14285700000000001</v>
      </c>
      <c r="I2" s="71">
        <v>0.14285700000000001</v>
      </c>
    </row>
    <row r="3" spans="2:9" x14ac:dyDescent="0.25">
      <c r="B3" s="1" t="s">
        <v>13</v>
      </c>
      <c r="C3" s="71">
        <v>0.13911299999999999</v>
      </c>
      <c r="D3" s="71">
        <v>0.28931499999999999</v>
      </c>
      <c r="E3" s="71">
        <v>4.6371000000000002E-2</v>
      </c>
      <c r="F3" s="71">
        <v>0.23991899999999999</v>
      </c>
      <c r="G3" s="71">
        <v>2.6210000000000001E-2</v>
      </c>
      <c r="H3" s="71">
        <v>0.212702</v>
      </c>
      <c r="I3" s="71">
        <v>4.6371000000000002E-2</v>
      </c>
    </row>
    <row r="4" spans="2:9" x14ac:dyDescent="0.25">
      <c r="B4" s="1" t="s">
        <v>14</v>
      </c>
      <c r="C4" s="71">
        <v>0.20680799999999999</v>
      </c>
      <c r="D4" s="71">
        <v>0.105522</v>
      </c>
      <c r="E4" s="71">
        <v>0.403146</v>
      </c>
      <c r="F4" s="71">
        <v>8.5036E-2</v>
      </c>
      <c r="G4" s="71">
        <v>6.7863000000000007E-2</v>
      </c>
      <c r="H4" s="71">
        <v>7.4384000000000006E-2</v>
      </c>
      <c r="I4" s="71">
        <v>5.7241E-2</v>
      </c>
    </row>
    <row r="5" spans="2:9" x14ac:dyDescent="0.25">
      <c r="B5" s="1"/>
      <c r="C5" s="5"/>
      <c r="D5" s="5"/>
      <c r="E5" s="5"/>
      <c r="F5" s="5"/>
      <c r="G5" s="5"/>
      <c r="H5" s="5"/>
      <c r="I5" s="5"/>
    </row>
    <row r="6" spans="2:9" x14ac:dyDescent="0.25">
      <c r="B6" s="1"/>
      <c r="C6" s="5"/>
      <c r="D6" s="5"/>
      <c r="E6" s="5"/>
      <c r="F6" s="5"/>
      <c r="G6" s="5"/>
      <c r="H6" s="5"/>
      <c r="I6" s="5"/>
    </row>
    <row r="7" spans="2:9" x14ac:dyDescent="0.25">
      <c r="B7" s="1"/>
      <c r="C7" s="5"/>
      <c r="D7" s="5"/>
      <c r="E7" s="5"/>
      <c r="F7" s="5"/>
      <c r="G7" s="5"/>
      <c r="H7" s="5"/>
      <c r="I7" s="5"/>
    </row>
    <row r="8" spans="2:9" x14ac:dyDescent="0.25">
      <c r="B8" s="1"/>
      <c r="C8" s="5"/>
      <c r="D8" s="5"/>
      <c r="E8" s="5"/>
      <c r="F8" s="5"/>
      <c r="G8" s="5"/>
      <c r="H8" s="5"/>
      <c r="I8" s="5"/>
    </row>
    <row r="9" spans="2:9" x14ac:dyDescent="0.25">
      <c r="B9" s="1"/>
      <c r="C9" s="5"/>
      <c r="D9" s="5"/>
      <c r="E9" s="5"/>
      <c r="F9" s="5"/>
      <c r="G9" s="5"/>
      <c r="H9" s="5"/>
      <c r="I9" s="5"/>
    </row>
    <row r="10" spans="2:9" x14ac:dyDescent="0.25">
      <c r="B10" s="1"/>
      <c r="C10" s="5"/>
      <c r="D10" s="5"/>
      <c r="E10" s="5"/>
      <c r="F10" s="5"/>
      <c r="G10" s="5"/>
      <c r="H10" s="5"/>
      <c r="I10" s="5"/>
    </row>
    <row r="11" spans="2:9" x14ac:dyDescent="0.25">
      <c r="B11" s="1"/>
      <c r="C11" s="5"/>
      <c r="D11" s="5"/>
      <c r="E11" s="5"/>
      <c r="F11" s="5"/>
      <c r="G11" s="5"/>
      <c r="H11" s="5"/>
      <c r="I11" s="5"/>
    </row>
    <row r="12" spans="2:9" x14ac:dyDescent="0.25">
      <c r="B12" s="1"/>
      <c r="C12" s="5"/>
      <c r="D12" s="5"/>
      <c r="E12" s="5"/>
      <c r="F12" s="5"/>
      <c r="G12" s="5"/>
      <c r="H12" s="5"/>
      <c r="I12" s="5"/>
    </row>
    <row r="13" spans="2:9" x14ac:dyDescent="0.25">
      <c r="B13" s="1"/>
      <c r="C13" s="5"/>
      <c r="D13" s="5"/>
      <c r="E13" s="5"/>
      <c r="F13" s="5"/>
      <c r="G13" s="5"/>
      <c r="H13" s="5"/>
      <c r="I13" s="5"/>
    </row>
    <row r="14" spans="2:9" x14ac:dyDescent="0.25">
      <c r="B14" s="1"/>
      <c r="C14" s="5"/>
      <c r="D14" s="5"/>
      <c r="E14" s="5"/>
      <c r="F14" s="5"/>
      <c r="G14" s="5"/>
      <c r="H14" s="5"/>
      <c r="I14" s="5"/>
    </row>
    <row r="15" spans="2:9" x14ac:dyDescent="0.25">
      <c r="B15" s="1"/>
      <c r="C15" s="5"/>
      <c r="D15" s="5"/>
      <c r="E15" s="5"/>
      <c r="F15" s="5"/>
      <c r="G15" s="5"/>
      <c r="H15" s="5"/>
      <c r="I15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B13" workbookViewId="0">
      <selection activeCell="K42" sqref="K42"/>
    </sheetView>
  </sheetViews>
  <sheetFormatPr defaultRowHeight="15" x14ac:dyDescent="0.25"/>
  <cols>
    <col min="1" max="1" width="16.85546875" customWidth="1"/>
    <col min="2" max="2" width="11.28515625" customWidth="1"/>
    <col min="3" max="3" width="13.5703125" customWidth="1"/>
    <col min="4" max="4" width="10.5703125" customWidth="1"/>
    <col min="5" max="5" width="13.42578125" customWidth="1"/>
    <col min="6" max="6" width="13.140625" customWidth="1"/>
    <col min="7" max="7" width="13.7109375" customWidth="1"/>
    <col min="8" max="9" width="10.5703125" bestFit="1" customWidth="1"/>
    <col min="11" max="11" width="24" bestFit="1" customWidth="1"/>
    <col min="12" max="12" width="11.140625" customWidth="1"/>
    <col min="14" max="14" width="10.140625" style="28" customWidth="1"/>
    <col min="15" max="15" width="10.42578125" customWidth="1"/>
  </cols>
  <sheetData>
    <row r="1" spans="1:11" ht="30" x14ac:dyDescent="0.2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1" x14ac:dyDescent="0.25">
      <c r="A2" s="3" t="s">
        <v>28</v>
      </c>
      <c r="B2" s="8">
        <v>2.946497E-2</v>
      </c>
      <c r="C2" s="8">
        <v>5.1127300000000001E-2</v>
      </c>
      <c r="D2" s="8">
        <v>4.1972990000000002E-2</v>
      </c>
      <c r="E2" s="8">
        <v>5.9402879999999998E-2</v>
      </c>
      <c r="F2" s="8">
        <v>6.7452719999999994E-2</v>
      </c>
      <c r="G2" s="8">
        <v>6.1982000000000002E-2</v>
      </c>
      <c r="H2" s="8">
        <v>6.9751229999999997E-2</v>
      </c>
    </row>
    <row r="3" spans="1:11" x14ac:dyDescent="0.25">
      <c r="A3" s="3" t="s">
        <v>29</v>
      </c>
      <c r="B3" s="8">
        <v>3.2238989999999995E-2</v>
      </c>
      <c r="C3" s="8">
        <v>5.8341539999999997E-2</v>
      </c>
      <c r="D3" s="8">
        <v>4.7423909999999993E-2</v>
      </c>
      <c r="E3" s="8">
        <v>6.8270579999999997E-2</v>
      </c>
      <c r="F3" s="8">
        <v>7.8948439999999995E-2</v>
      </c>
      <c r="G3" s="8">
        <v>7.2095350000000002E-2</v>
      </c>
      <c r="H3" s="8">
        <v>8.3700750000000004E-2</v>
      </c>
      <c r="I3" s="29">
        <f>H3-H2</f>
        <v>1.3949520000000007E-2</v>
      </c>
    </row>
    <row r="4" spans="1:11" x14ac:dyDescent="0.25">
      <c r="A4" s="3" t="s">
        <v>30</v>
      </c>
      <c r="B4" s="8">
        <v>3.5013019999999999E-2</v>
      </c>
      <c r="C4" s="8">
        <v>6.5555779999999994E-2</v>
      </c>
      <c r="D4" s="8">
        <v>5.2874839999999999E-2</v>
      </c>
      <c r="E4" s="8">
        <v>7.7138280000000004E-2</v>
      </c>
      <c r="F4" s="8">
        <v>9.0444159999999996E-2</v>
      </c>
      <c r="G4" s="8">
        <v>8.2208690000000001E-2</v>
      </c>
      <c r="H4" s="8">
        <v>9.7650260000000003E-2</v>
      </c>
      <c r="I4" s="29">
        <f>H4-H3</f>
        <v>1.3949509999999998E-2</v>
      </c>
    </row>
    <row r="5" spans="1:11" x14ac:dyDescent="0.25">
      <c r="A5" s="3" t="s">
        <v>31</v>
      </c>
      <c r="B5" s="8">
        <v>2.8758349999999998E-2</v>
      </c>
      <c r="C5" s="8">
        <v>5.296642E-2</v>
      </c>
      <c r="D5" s="8">
        <v>3.6551220000000002E-2</v>
      </c>
      <c r="E5" s="8">
        <v>5.8277519999999999E-2</v>
      </c>
      <c r="F5" s="8">
        <v>6.1170999999999996E-2</v>
      </c>
      <c r="G5" s="8">
        <v>6.1025219999999998E-2</v>
      </c>
      <c r="H5" s="8">
        <v>5.7857440000000003E-2</v>
      </c>
    </row>
    <row r="6" spans="1:11" x14ac:dyDescent="0.25">
      <c r="A6" s="3" t="s">
        <v>32</v>
      </c>
      <c r="B6" s="8">
        <v>3.1414600000000001E-2</v>
      </c>
      <c r="C6" s="8">
        <v>6.0487180000000002E-2</v>
      </c>
      <c r="D6" s="8">
        <v>4.1098519999999999E-2</v>
      </c>
      <c r="E6" s="8">
        <v>6.6957660000000002E-2</v>
      </c>
      <c r="F6" s="8">
        <v>7.1619769999999999E-2</v>
      </c>
      <c r="G6" s="8">
        <v>7.0979100000000003E-2</v>
      </c>
      <c r="H6" s="8">
        <v>6.9824659999999997E-2</v>
      </c>
    </row>
    <row r="7" spans="1:11" x14ac:dyDescent="0.25">
      <c r="A7" s="3" t="s">
        <v>33</v>
      </c>
      <c r="B7" s="8">
        <v>3.4070860000000001E-2</v>
      </c>
      <c r="C7" s="8">
        <v>6.8007940000000003E-2</v>
      </c>
      <c r="D7" s="8">
        <v>4.5645819999999997E-2</v>
      </c>
      <c r="E7" s="8">
        <v>7.5637789999999996E-2</v>
      </c>
      <c r="F7" s="8">
        <v>8.2068539999999995E-2</v>
      </c>
      <c r="G7" s="8">
        <v>8.0932980000000002E-2</v>
      </c>
      <c r="H7" s="8">
        <v>8.1791870000000003E-2</v>
      </c>
    </row>
    <row r="8" spans="1:11" x14ac:dyDescent="0.25">
      <c r="A8" s="3" t="s">
        <v>34</v>
      </c>
      <c r="B8" s="8">
        <v>3.1168979999999999E-2</v>
      </c>
      <c r="C8" s="8">
        <v>4.4083549999999999E-2</v>
      </c>
      <c r="D8" s="8">
        <v>3.8403039999999999E-2</v>
      </c>
      <c r="E8" s="8">
        <v>4.9838750000000001E-2</v>
      </c>
      <c r="F8" s="8">
        <v>5.4362440000000005E-2</v>
      </c>
      <c r="G8" s="8">
        <v>5.024522E-2</v>
      </c>
      <c r="H8" s="8">
        <v>5.1296799999999997E-2</v>
      </c>
    </row>
    <row r="9" spans="1:11" x14ac:dyDescent="0.25">
      <c r="A9" s="3" t="s">
        <v>35</v>
      </c>
      <c r="B9" s="8">
        <v>3.4227010000000002E-2</v>
      </c>
      <c r="C9" s="8">
        <v>5.0123830000000001E-2</v>
      </c>
      <c r="D9" s="8">
        <v>4.3258970000000001E-2</v>
      </c>
      <c r="E9" s="8">
        <v>5.7112429999999999E-2</v>
      </c>
      <c r="F9" s="8">
        <v>6.3676440000000001E-2</v>
      </c>
      <c r="G9" s="8">
        <v>5.840244E-2</v>
      </c>
      <c r="H9" s="8">
        <v>6.2170579999999996E-2</v>
      </c>
    </row>
    <row r="10" spans="1:11" x14ac:dyDescent="0.25">
      <c r="A10" s="3" t="s">
        <v>36</v>
      </c>
      <c r="B10" s="8">
        <v>3.7285039999999998E-2</v>
      </c>
      <c r="C10" s="8">
        <v>5.6164110000000003E-2</v>
      </c>
      <c r="D10" s="8">
        <v>4.8114910000000004E-2</v>
      </c>
      <c r="E10" s="8">
        <v>6.4386100000000002E-2</v>
      </c>
      <c r="F10" s="8">
        <v>7.2990449999999998E-2</v>
      </c>
      <c r="G10" s="8">
        <v>6.6559649999999998E-2</v>
      </c>
      <c r="H10" s="8">
        <v>7.3044349999999994E-2</v>
      </c>
    </row>
    <row r="11" spans="1:11" x14ac:dyDescent="0.25">
      <c r="A11" s="3" t="s">
        <v>37</v>
      </c>
      <c r="B11" s="8">
        <v>7.0000000000000007E-2</v>
      </c>
      <c r="C11" s="8">
        <v>8.8000000000000009E-2</v>
      </c>
      <c r="D11" s="8">
        <v>4.7699999999999999E-2</v>
      </c>
      <c r="E11" s="8">
        <v>7.2099999999999997E-2</v>
      </c>
      <c r="F11" s="8">
        <v>8.0600000000000005E-2</v>
      </c>
      <c r="G11" s="8">
        <v>7.0699999999999999E-2</v>
      </c>
      <c r="H11" s="8">
        <v>8.0299999999999996E-2</v>
      </c>
    </row>
    <row r="12" spans="1:11" x14ac:dyDescent="0.25">
      <c r="A12" s="3" t="s">
        <v>38</v>
      </c>
      <c r="B12" s="8">
        <v>7.0000000000000007E-2</v>
      </c>
      <c r="C12" s="8">
        <v>8.8000000000000009E-2</v>
      </c>
      <c r="D12" s="8">
        <v>5.5199999999999999E-2</v>
      </c>
      <c r="E12" s="8">
        <v>8.2100000000000006E-2</v>
      </c>
      <c r="F12" s="8">
        <v>9.06E-2</v>
      </c>
      <c r="G12" s="8">
        <v>8.0700000000000008E-2</v>
      </c>
      <c r="H12" s="8">
        <v>9.0299999999999991E-2</v>
      </c>
      <c r="K12" s="54">
        <v>0.3</v>
      </c>
    </row>
    <row r="13" spans="1:11" x14ac:dyDescent="0.25">
      <c r="A13" s="3" t="s">
        <v>39</v>
      </c>
      <c r="B13" s="8">
        <v>5.2035430000000001E-2</v>
      </c>
      <c r="C13" s="8">
        <v>7.8003970000000006E-2</v>
      </c>
      <c r="D13" s="8">
        <v>4.1672909999999994E-2</v>
      </c>
      <c r="E13" s="8">
        <v>7.8645919999999994E-2</v>
      </c>
      <c r="F13" s="8">
        <v>8.6174829999999994E-2</v>
      </c>
      <c r="G13" s="8">
        <v>8.0730440000000001E-2</v>
      </c>
      <c r="H13" s="8">
        <v>8.5791129999999993E-2</v>
      </c>
      <c r="K13" s="54">
        <v>0.3</v>
      </c>
    </row>
    <row r="14" spans="1:11" x14ac:dyDescent="0.25">
      <c r="K14" s="54">
        <v>0</v>
      </c>
    </row>
    <row r="15" spans="1:11" x14ac:dyDescent="0.25">
      <c r="K15" s="54">
        <v>0.13398009999999999</v>
      </c>
    </row>
    <row r="16" spans="1:11" x14ac:dyDescent="0.25">
      <c r="B16">
        <v>0.3</v>
      </c>
      <c r="C16">
        <v>0.3</v>
      </c>
      <c r="D16">
        <v>0</v>
      </c>
      <c r="E16">
        <v>0.13398009999999999</v>
      </c>
      <c r="F16">
        <v>0.1146326</v>
      </c>
      <c r="G16">
        <v>3.6826589999999999E-2</v>
      </c>
      <c r="H16">
        <v>0.114561</v>
      </c>
      <c r="I16" s="53">
        <f>SUMPRODUCT(B16:H16,B12:H12)</f>
        <v>8.2102243882999998E-2</v>
      </c>
      <c r="K16" s="54">
        <v>0.1146326</v>
      </c>
    </row>
    <row r="17" spans="1:17" x14ac:dyDescent="0.25">
      <c r="K17" s="54">
        <v>3.6826589999999999E-2</v>
      </c>
    </row>
    <row r="18" spans="1:17" x14ac:dyDescent="0.25">
      <c r="K18" s="54">
        <v>0.114561</v>
      </c>
    </row>
    <row r="20" spans="1:17" ht="45" x14ac:dyDescent="0.25">
      <c r="A20" s="33" t="s">
        <v>64</v>
      </c>
      <c r="B20" s="33" t="s">
        <v>54</v>
      </c>
      <c r="C20" s="33" t="s">
        <v>55</v>
      </c>
      <c r="D20" s="33" t="s">
        <v>56</v>
      </c>
      <c r="E20" s="33" t="s">
        <v>57</v>
      </c>
      <c r="F20" s="33" t="s">
        <v>58</v>
      </c>
      <c r="G20" s="33" t="s">
        <v>59</v>
      </c>
      <c r="H20" s="33" t="s">
        <v>60</v>
      </c>
    </row>
    <row r="21" spans="1:17" x14ac:dyDescent="0.25">
      <c r="A21" s="9" t="s">
        <v>65</v>
      </c>
      <c r="B21" s="8">
        <f t="shared" ref="B21:H21" si="0">B6</f>
        <v>3.1414600000000001E-2</v>
      </c>
      <c r="C21" s="8">
        <f t="shared" si="0"/>
        <v>6.0487180000000002E-2</v>
      </c>
      <c r="D21" s="8">
        <f t="shared" si="0"/>
        <v>4.1098519999999999E-2</v>
      </c>
      <c r="E21" s="8">
        <f t="shared" si="0"/>
        <v>6.6957660000000002E-2</v>
      </c>
      <c r="F21" s="8">
        <f t="shared" si="0"/>
        <v>7.1619769999999999E-2</v>
      </c>
      <c r="G21" s="8">
        <f t="shared" si="0"/>
        <v>7.0979100000000003E-2</v>
      </c>
      <c r="H21" s="8">
        <f t="shared" si="0"/>
        <v>6.9824659999999997E-2</v>
      </c>
    </row>
    <row r="22" spans="1:17" ht="14.25" customHeight="1" x14ac:dyDescent="0.25">
      <c r="A22" s="9" t="s">
        <v>62</v>
      </c>
      <c r="B22" s="8">
        <f>B3</f>
        <v>3.2238989999999995E-2</v>
      </c>
      <c r="C22" s="8">
        <f t="shared" ref="C22:H22" si="1">C3</f>
        <v>5.8341539999999997E-2</v>
      </c>
      <c r="D22" s="8">
        <f t="shared" si="1"/>
        <v>4.7423909999999993E-2</v>
      </c>
      <c r="E22" s="8">
        <f t="shared" si="1"/>
        <v>6.8270579999999997E-2</v>
      </c>
      <c r="F22" s="8">
        <f t="shared" si="1"/>
        <v>7.8948439999999995E-2</v>
      </c>
      <c r="G22" s="8">
        <f t="shared" si="1"/>
        <v>7.2095350000000002E-2</v>
      </c>
      <c r="H22" s="8">
        <f t="shared" si="1"/>
        <v>8.3700750000000004E-2</v>
      </c>
    </row>
    <row r="23" spans="1:17" ht="30" x14ac:dyDescent="0.25">
      <c r="A23" s="9" t="s">
        <v>63</v>
      </c>
      <c r="B23" s="8">
        <f>B9</f>
        <v>3.4227010000000002E-2</v>
      </c>
      <c r="C23" s="8">
        <f t="shared" ref="C23:H23" si="2">C9</f>
        <v>5.0123830000000001E-2</v>
      </c>
      <c r="D23" s="8">
        <f t="shared" si="2"/>
        <v>4.3258970000000001E-2</v>
      </c>
      <c r="E23" s="8">
        <f t="shared" si="2"/>
        <v>5.7112429999999999E-2</v>
      </c>
      <c r="F23" s="8">
        <f t="shared" si="2"/>
        <v>6.3676440000000001E-2</v>
      </c>
      <c r="G23" s="8">
        <f t="shared" si="2"/>
        <v>5.840244E-2</v>
      </c>
      <c r="H23" s="8">
        <f t="shared" si="2"/>
        <v>6.2170579999999996E-2</v>
      </c>
      <c r="K23" s="37" t="s">
        <v>72</v>
      </c>
      <c r="L23" s="38" t="s">
        <v>69</v>
      </c>
      <c r="M23" s="38" t="s">
        <v>70</v>
      </c>
      <c r="N23" s="38" t="s">
        <v>73</v>
      </c>
      <c r="O23" s="38" t="s">
        <v>71</v>
      </c>
    </row>
    <row r="24" spans="1:17" x14ac:dyDescent="0.25">
      <c r="K24" t="s">
        <v>54</v>
      </c>
      <c r="L24" s="6">
        <v>3.1414600000000001E-2</v>
      </c>
      <c r="M24" s="6">
        <v>7.0000000000000007E-2</v>
      </c>
      <c r="N24" s="6"/>
      <c r="O24" s="6">
        <v>4.42764E-2</v>
      </c>
      <c r="P24" s="29">
        <f>M24+N24</f>
        <v>7.0000000000000007E-2</v>
      </c>
      <c r="Q24" s="54">
        <f>(P24+L24)/2</f>
        <v>5.0707300000000004E-2</v>
      </c>
    </row>
    <row r="25" spans="1:17" x14ac:dyDescent="0.25">
      <c r="A25" s="17"/>
      <c r="B25" s="17" t="s">
        <v>7</v>
      </c>
      <c r="C25" s="17" t="s">
        <v>8</v>
      </c>
      <c r="D25" s="17" t="s">
        <v>9</v>
      </c>
      <c r="E25" s="17" t="s">
        <v>10</v>
      </c>
      <c r="F25" s="17" t="s">
        <v>11</v>
      </c>
      <c r="G25" s="17" t="s">
        <v>5</v>
      </c>
      <c r="H25" s="17" t="s">
        <v>6</v>
      </c>
      <c r="K25" t="s">
        <v>55</v>
      </c>
      <c r="L25" s="6">
        <v>6.0487180000000002E-2</v>
      </c>
      <c r="M25" s="6">
        <v>8.8000000000000009E-2</v>
      </c>
      <c r="N25" s="6"/>
      <c r="O25" s="6">
        <v>6.9658120000000004E-2</v>
      </c>
      <c r="P25" s="29">
        <f t="shared" ref="P25:P30" si="3">M25+N25</f>
        <v>8.8000000000000009E-2</v>
      </c>
      <c r="Q25" s="54">
        <f t="shared" ref="Q25:Q30" si="4">(P25+L25)/2</f>
        <v>7.4243589999999998E-2</v>
      </c>
    </row>
    <row r="26" spans="1:17" x14ac:dyDescent="0.25">
      <c r="A26" s="17" t="s">
        <v>13</v>
      </c>
      <c r="B26" s="2">
        <v>0.13861399999999999</v>
      </c>
      <c r="C26" s="2">
        <v>0.28712900000000002</v>
      </c>
      <c r="D26" s="16">
        <v>4.9504949999999999E-2</v>
      </c>
      <c r="E26" s="16">
        <v>0.2376238</v>
      </c>
      <c r="F26" s="16">
        <v>2.9702969999999999E-2</v>
      </c>
      <c r="G26" s="16">
        <v>0.20792079999999999</v>
      </c>
      <c r="H26" s="2">
        <v>4.9505E-2</v>
      </c>
      <c r="I26">
        <f>SUMPRODUCT(B26:H26,B21:H21)</f>
        <v>6.00094615848989E-2</v>
      </c>
      <c r="K26" t="s">
        <v>56</v>
      </c>
      <c r="L26" s="6">
        <v>4.1098519999999999E-2</v>
      </c>
      <c r="M26" s="6">
        <v>4.7699999999999999E-2</v>
      </c>
      <c r="N26" s="6">
        <v>7.4999999999999997E-3</v>
      </c>
      <c r="O26" s="6">
        <v>4.5439400000000005E-2</v>
      </c>
      <c r="P26" s="29">
        <f t="shared" si="3"/>
        <v>5.5199999999999999E-2</v>
      </c>
      <c r="Q26" s="54">
        <f t="shared" si="4"/>
        <v>4.8149259999999999E-2</v>
      </c>
    </row>
    <row r="27" spans="1:17" x14ac:dyDescent="0.25">
      <c r="A27" s="17" t="s">
        <v>12</v>
      </c>
      <c r="B27" s="2">
        <v>0.14285700000000001</v>
      </c>
      <c r="C27" s="2">
        <v>0.14285700000000001</v>
      </c>
      <c r="D27" s="16">
        <v>0.14285709999999999</v>
      </c>
      <c r="E27" s="16">
        <v>0.14285709999999999</v>
      </c>
      <c r="F27" s="16">
        <v>0.14285709999999999</v>
      </c>
      <c r="G27" s="16">
        <v>0.14285709999999999</v>
      </c>
      <c r="H27" s="2">
        <v>0.14285700000000001</v>
      </c>
      <c r="I27" s="28">
        <f>SUMPRODUCT(B27:H27,B22:H22)</f>
        <v>6.3002757956747993E-2</v>
      </c>
      <c r="K27" t="s">
        <v>57</v>
      </c>
      <c r="L27" s="6">
        <v>6.6957660000000002E-2</v>
      </c>
      <c r="M27" s="6">
        <v>7.2099999999999997E-2</v>
      </c>
      <c r="N27" s="6">
        <v>0.01</v>
      </c>
      <c r="O27" s="6">
        <v>7.1732879999999999E-2</v>
      </c>
      <c r="P27" s="29">
        <f t="shared" si="3"/>
        <v>8.2099999999999992E-2</v>
      </c>
      <c r="Q27" s="54">
        <f t="shared" si="4"/>
        <v>7.452882999999999E-2</v>
      </c>
    </row>
    <row r="28" spans="1:17" x14ac:dyDescent="0.25">
      <c r="A28" s="17" t="s">
        <v>14</v>
      </c>
      <c r="B28" s="2">
        <v>0.28241500000000003</v>
      </c>
      <c r="C28" s="2">
        <v>0.14297899999999999</v>
      </c>
      <c r="D28" s="16">
        <v>0.17785110000000001</v>
      </c>
      <c r="E28" s="16">
        <v>0.1187341</v>
      </c>
      <c r="F28" s="16">
        <v>9.272408E-2</v>
      </c>
      <c r="G28" s="16">
        <v>0.1058735</v>
      </c>
      <c r="H28" s="2">
        <v>7.9422999999999994E-2</v>
      </c>
      <c r="I28" s="28">
        <f>SUMPRODUCT(B28:H28,B23:H23)</f>
        <v>4.8333108516305207E-2</v>
      </c>
      <c r="K28" t="s">
        <v>61</v>
      </c>
      <c r="L28" s="6">
        <v>7.1619769999999999E-2</v>
      </c>
      <c r="M28" s="6">
        <v>8.0600000000000005E-2</v>
      </c>
      <c r="N28" s="6">
        <v>0.01</v>
      </c>
      <c r="O28" s="6">
        <v>7.7726210000000004E-2</v>
      </c>
      <c r="P28" s="29">
        <f t="shared" si="3"/>
        <v>9.06E-2</v>
      </c>
      <c r="Q28" s="54">
        <f t="shared" si="4"/>
        <v>8.1109884999999993E-2</v>
      </c>
    </row>
    <row r="29" spans="1:17" x14ac:dyDescent="0.25">
      <c r="K29" t="s">
        <v>59</v>
      </c>
      <c r="L29" s="6">
        <v>7.0979100000000003E-2</v>
      </c>
      <c r="M29" s="6">
        <v>7.0699999999999999E-2</v>
      </c>
      <c r="N29" s="6">
        <v>0.01</v>
      </c>
      <c r="O29" s="6">
        <v>7.4039900000000006E-2</v>
      </c>
      <c r="P29" s="29">
        <f t="shared" si="3"/>
        <v>8.0699999999999994E-2</v>
      </c>
      <c r="Q29" s="54">
        <f t="shared" si="4"/>
        <v>7.5839550000000006E-2</v>
      </c>
    </row>
    <row r="30" spans="1:17" x14ac:dyDescent="0.25">
      <c r="B30" s="1" t="s">
        <v>40</v>
      </c>
      <c r="C30" s="1" t="s">
        <v>41</v>
      </c>
      <c r="D30" s="1" t="s">
        <v>42</v>
      </c>
      <c r="K30" t="s">
        <v>60</v>
      </c>
      <c r="L30" s="6">
        <v>6.9824659999999997E-2</v>
      </c>
      <c r="M30" s="6">
        <v>8.0299999999999996E-2</v>
      </c>
      <c r="N30" s="6">
        <v>0.01</v>
      </c>
      <c r="O30" s="6">
        <v>7.6345479999999993E-2</v>
      </c>
      <c r="P30" s="29">
        <f t="shared" si="3"/>
        <v>9.0299999999999991E-2</v>
      </c>
      <c r="Q30" s="54">
        <f t="shared" si="4"/>
        <v>8.0062329999999987E-2</v>
      </c>
    </row>
    <row r="31" spans="1:17" x14ac:dyDescent="0.25">
      <c r="A31" s="1" t="s">
        <v>7</v>
      </c>
      <c r="B31" s="2">
        <v>5.548E-3</v>
      </c>
      <c r="C31" s="2">
        <v>5.313E-3</v>
      </c>
      <c r="D31" s="2">
        <v>6.1159999999999999E-3</v>
      </c>
    </row>
    <row r="32" spans="1:17" ht="15.75" thickBot="1" x14ac:dyDescent="0.3">
      <c r="A32" s="1" t="s">
        <v>8</v>
      </c>
      <c r="B32" s="2">
        <v>1.4428E-2</v>
      </c>
      <c r="C32" s="2">
        <v>1.5042E-2</v>
      </c>
      <c r="D32" s="2">
        <v>1.2081E-2</v>
      </c>
    </row>
    <row r="33" spans="1:17" ht="15.75" thickBot="1" x14ac:dyDescent="0.3">
      <c r="A33" s="1" t="s">
        <v>9</v>
      </c>
      <c r="B33" s="2">
        <v>1.0902E-2</v>
      </c>
      <c r="C33" s="2">
        <v>9.0950000000000007E-3</v>
      </c>
      <c r="D33" s="2">
        <v>9.7120000000000001E-3</v>
      </c>
      <c r="K33" s="55">
        <v>4.4276400000000002</v>
      </c>
      <c r="L33" s="55">
        <v>6.9658119999999997</v>
      </c>
      <c r="M33" s="55">
        <v>4.5439400000000001</v>
      </c>
      <c r="N33" s="55">
        <v>7.1732880000000003</v>
      </c>
      <c r="O33" s="55">
        <v>7.772621</v>
      </c>
      <c r="P33" s="55">
        <v>7.4039900000000003</v>
      </c>
      <c r="Q33" s="55">
        <v>7.6345479999999997</v>
      </c>
    </row>
    <row r="34" spans="1:17" x14ac:dyDescent="0.25">
      <c r="A34" s="1" t="s">
        <v>10</v>
      </c>
      <c r="B34" s="2">
        <v>1.7735000000000001E-2</v>
      </c>
      <c r="C34" s="2">
        <v>1.736E-2</v>
      </c>
      <c r="D34" s="2">
        <v>1.4546999999999999E-2</v>
      </c>
    </row>
    <row r="35" spans="1:17" x14ac:dyDescent="0.25">
      <c r="A35" s="1" t="s">
        <v>11</v>
      </c>
      <c r="B35" s="2">
        <v>2.2991000000000001E-2</v>
      </c>
      <c r="C35" s="2">
        <v>2.0898E-2</v>
      </c>
      <c r="D35" s="2">
        <v>1.8627999999999999E-2</v>
      </c>
      <c r="M35" s="54">
        <v>4.42764E-2</v>
      </c>
      <c r="O35" s="54">
        <f>L24*0.666+P24*0.334</f>
        <v>4.4302123600000007E-2</v>
      </c>
    </row>
    <row r="36" spans="1:17" x14ac:dyDescent="0.25">
      <c r="A36" s="1" t="s">
        <v>5</v>
      </c>
      <c r="B36" s="2">
        <v>2.0226999999999998E-2</v>
      </c>
      <c r="C36" s="2">
        <v>1.9907999999999999E-2</v>
      </c>
      <c r="D36" s="2">
        <v>1.6313999999999999E-2</v>
      </c>
      <c r="M36" s="54">
        <v>6.9658120000000004E-2</v>
      </c>
      <c r="O36" s="54">
        <f t="shared" ref="O36:O41" si="5">L25*0.666+P25*0.334</f>
        <v>6.9676461880000012E-2</v>
      </c>
    </row>
    <row r="37" spans="1:17" x14ac:dyDescent="0.25">
      <c r="A37" s="1" t="s">
        <v>6</v>
      </c>
      <c r="B37" s="2">
        <v>2.7899E-2</v>
      </c>
      <c r="C37" s="2">
        <v>2.3934E-2</v>
      </c>
      <c r="D37" s="2">
        <v>2.1748E-2</v>
      </c>
      <c r="M37" s="54">
        <v>4.5439400000000005E-2</v>
      </c>
      <c r="O37" s="54">
        <f t="shared" si="5"/>
        <v>4.5808414320000004E-2</v>
      </c>
      <c r="P37">
        <v>0.01</v>
      </c>
    </row>
    <row r="38" spans="1:17" x14ac:dyDescent="0.25">
      <c r="M38" s="54">
        <v>7.1732879999999999E-2</v>
      </c>
      <c r="O38" s="54">
        <f t="shared" si="5"/>
        <v>7.2015201560000006E-2</v>
      </c>
    </row>
    <row r="39" spans="1:17" ht="15.75" thickBot="1" x14ac:dyDescent="0.3">
      <c r="C39" s="40">
        <v>0.01</v>
      </c>
      <c r="M39" s="54">
        <v>7.7726210000000004E-2</v>
      </c>
      <c r="O39" s="54">
        <f t="shared" si="5"/>
        <v>7.7959166820000009E-2</v>
      </c>
    </row>
    <row r="40" spans="1:17" ht="15.75" thickBot="1" x14ac:dyDescent="0.3">
      <c r="C40" s="39">
        <v>5.0707300000000004E-2</v>
      </c>
      <c r="D40" s="39">
        <v>7.4243589999999998E-2</v>
      </c>
      <c r="E40" s="39">
        <v>4.785615E-2</v>
      </c>
      <c r="F40" s="39">
        <v>7.4334250000000004E-2</v>
      </c>
      <c r="G40" s="39">
        <v>8.0975520000000009E-2</v>
      </c>
      <c r="H40" s="39">
        <v>7.5751550000000001E-2</v>
      </c>
      <c r="I40" s="39">
        <v>7.9832029999999998E-2</v>
      </c>
      <c r="M40" s="54">
        <v>7.4039900000000006E-2</v>
      </c>
      <c r="O40" s="54">
        <f t="shared" si="5"/>
        <v>7.4225880600000002E-2</v>
      </c>
    </row>
    <row r="41" spans="1:17" x14ac:dyDescent="0.25">
      <c r="M41" s="54">
        <v>7.6345479999999993E-2</v>
      </c>
      <c r="O41" s="54">
        <f t="shared" si="5"/>
        <v>7.6663423559999999E-2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M37"/>
  <sheetViews>
    <sheetView topLeftCell="A10" workbookViewId="0">
      <selection activeCell="H39" sqref="H39"/>
    </sheetView>
  </sheetViews>
  <sheetFormatPr defaultRowHeight="15" x14ac:dyDescent="0.25"/>
  <cols>
    <col min="6" max="6" width="25.5703125" customWidth="1"/>
    <col min="7" max="13" width="13.85546875" bestFit="1" customWidth="1"/>
  </cols>
  <sheetData>
    <row r="2" spans="6:13" ht="15.75" thickBot="1" x14ac:dyDescent="0.3"/>
    <row r="3" spans="6:13" ht="26.25" thickBot="1" x14ac:dyDescent="0.3">
      <c r="F3" s="57"/>
      <c r="G3" s="58" t="s">
        <v>7</v>
      </c>
      <c r="H3" s="58" t="s">
        <v>8</v>
      </c>
      <c r="I3" s="58" t="s">
        <v>9</v>
      </c>
      <c r="J3" s="58" t="s">
        <v>10</v>
      </c>
      <c r="K3" s="58" t="s">
        <v>11</v>
      </c>
      <c r="L3" s="58" t="s">
        <v>5</v>
      </c>
      <c r="M3" s="58" t="s">
        <v>6</v>
      </c>
    </row>
    <row r="4" spans="6:13" ht="15.75" thickBot="1" x14ac:dyDescent="0.3">
      <c r="F4" s="58" t="s">
        <v>7</v>
      </c>
      <c r="G4" s="59">
        <v>2.624E-3</v>
      </c>
      <c r="H4" s="59">
        <v>1.072E-3</v>
      </c>
      <c r="I4" s="59">
        <v>8.3299999999999997E-4</v>
      </c>
      <c r="J4" s="59">
        <v>1.201E-3</v>
      </c>
      <c r="K4" s="59">
        <v>1.578E-3</v>
      </c>
      <c r="L4" s="59">
        <v>1.214E-3</v>
      </c>
      <c r="M4" s="59">
        <v>1.5100000000000001E-3</v>
      </c>
    </row>
    <row r="5" spans="6:13" ht="15.75" thickBot="1" x14ac:dyDescent="0.3">
      <c r="F5" s="58" t="s">
        <v>8</v>
      </c>
      <c r="G5" s="59">
        <v>1.072E-3</v>
      </c>
      <c r="H5" s="59">
        <v>5.1970000000000002E-3</v>
      </c>
      <c r="I5" s="59">
        <v>1.817E-3</v>
      </c>
      <c r="J5" s="59">
        <v>3.8289999999999999E-3</v>
      </c>
      <c r="K5" s="59">
        <v>4.8479999999999999E-3</v>
      </c>
      <c r="L5" s="59">
        <v>4.0369999999999998E-3</v>
      </c>
      <c r="M5" s="59">
        <v>5.2919999999999998E-3</v>
      </c>
    </row>
    <row r="6" spans="6:13" ht="15.75" thickBot="1" x14ac:dyDescent="0.3">
      <c r="F6" s="58" t="s">
        <v>9</v>
      </c>
      <c r="G6" s="59">
        <v>8.3299999999999997E-4</v>
      </c>
      <c r="H6" s="59">
        <v>1.817E-3</v>
      </c>
      <c r="I6" s="59">
        <v>4.6880000000000003E-3</v>
      </c>
      <c r="J6" s="59">
        <v>2.5829999999999998E-3</v>
      </c>
      <c r="K6" s="59">
        <v>3.271E-3</v>
      </c>
      <c r="L6" s="59">
        <v>2.8170000000000001E-3</v>
      </c>
      <c r="M6" s="59">
        <v>3.9319999999999997E-3</v>
      </c>
    </row>
    <row r="7" spans="6:13" ht="15.75" thickBot="1" x14ac:dyDescent="0.3">
      <c r="F7" s="58" t="s">
        <v>10</v>
      </c>
      <c r="G7" s="59">
        <v>1.201E-3</v>
      </c>
      <c r="H7" s="59">
        <v>3.8289999999999999E-3</v>
      </c>
      <c r="I7" s="59">
        <v>2.5829999999999998E-3</v>
      </c>
      <c r="J7" s="59">
        <v>6.2740000000000001E-3</v>
      </c>
      <c r="K7" s="59">
        <v>6.4850000000000003E-3</v>
      </c>
      <c r="L7" s="59">
        <v>5.4990000000000004E-3</v>
      </c>
      <c r="M7" s="59">
        <v>6.4279999999999997E-3</v>
      </c>
    </row>
    <row r="8" spans="6:13" ht="15.75" thickBot="1" x14ac:dyDescent="0.3">
      <c r="F8" s="58" t="s">
        <v>11</v>
      </c>
      <c r="G8" s="59">
        <v>1.578E-3</v>
      </c>
      <c r="H8" s="59">
        <v>4.8479999999999999E-3</v>
      </c>
      <c r="I8" s="59">
        <v>3.271E-3</v>
      </c>
      <c r="J8" s="59">
        <v>6.4850000000000003E-3</v>
      </c>
      <c r="K8" s="59">
        <v>1.0262E-2</v>
      </c>
      <c r="L8" s="59">
        <v>6.4790000000000004E-3</v>
      </c>
      <c r="M8" s="59">
        <v>8.8800000000000007E-3</v>
      </c>
    </row>
    <row r="9" spans="6:13" ht="15.75" thickBot="1" x14ac:dyDescent="0.3">
      <c r="F9" s="58" t="s">
        <v>5</v>
      </c>
      <c r="G9" s="59">
        <v>1.214E-3</v>
      </c>
      <c r="H9" s="59">
        <v>4.0369999999999998E-3</v>
      </c>
      <c r="I9" s="59">
        <v>2.8170000000000001E-3</v>
      </c>
      <c r="J9" s="59">
        <v>5.4990000000000004E-3</v>
      </c>
      <c r="K9" s="59">
        <v>6.4790000000000004E-3</v>
      </c>
      <c r="L9" s="59">
        <v>8.8030000000000001E-3</v>
      </c>
      <c r="M9" s="59">
        <v>7.9539999999999993E-3</v>
      </c>
    </row>
    <row r="10" spans="6:13" ht="15.75" thickBot="1" x14ac:dyDescent="0.3">
      <c r="F10" s="58" t="s">
        <v>6</v>
      </c>
      <c r="G10" s="59">
        <v>1.5100000000000001E-3</v>
      </c>
      <c r="H10" s="59">
        <v>5.2919999999999998E-3</v>
      </c>
      <c r="I10" s="59">
        <v>3.9319999999999997E-3</v>
      </c>
      <c r="J10" s="59">
        <v>6.4279999999999997E-3</v>
      </c>
      <c r="K10" s="59">
        <v>8.8800000000000007E-3</v>
      </c>
      <c r="L10" s="59">
        <v>7.9539999999999993E-3</v>
      </c>
      <c r="M10" s="59">
        <v>1.6681000000000001E-2</v>
      </c>
    </row>
    <row r="11" spans="6:13" ht="15.75" thickBot="1" x14ac:dyDescent="0.3"/>
    <row r="12" spans="6:13" ht="15.75" thickBot="1" x14ac:dyDescent="0.3">
      <c r="F12" s="60"/>
      <c r="G12" s="61" t="s">
        <v>7</v>
      </c>
      <c r="H12" s="61" t="s">
        <v>8</v>
      </c>
      <c r="I12" s="61" t="s">
        <v>9</v>
      </c>
      <c r="J12" s="61" t="s">
        <v>10</v>
      </c>
      <c r="K12" s="61" t="s">
        <v>11</v>
      </c>
      <c r="L12" s="61" t="s">
        <v>5</v>
      </c>
      <c r="M12" s="61" t="s">
        <v>6</v>
      </c>
    </row>
    <row r="13" spans="6:13" ht="15.75" thickBot="1" x14ac:dyDescent="0.3">
      <c r="F13" s="61" t="s">
        <v>7</v>
      </c>
      <c r="G13" s="59">
        <v>2.5400000000000002E-3</v>
      </c>
      <c r="H13" s="59">
        <v>1.0380000000000001E-3</v>
      </c>
      <c r="I13" s="59">
        <v>8.0599999999999997E-4</v>
      </c>
      <c r="J13" s="59">
        <v>1.1620000000000001E-3</v>
      </c>
      <c r="K13" s="59">
        <v>1.5269999999999999E-3</v>
      </c>
      <c r="L13" s="59">
        <v>1.175E-3</v>
      </c>
      <c r="M13" s="59">
        <v>1.462E-3</v>
      </c>
    </row>
    <row r="14" spans="6:13" ht="15.75" thickBot="1" x14ac:dyDescent="0.3">
      <c r="F14" s="61" t="s">
        <v>8</v>
      </c>
      <c r="G14" s="59">
        <v>1.0380000000000001E-3</v>
      </c>
      <c r="H14" s="59">
        <v>5.0289999999999996E-3</v>
      </c>
      <c r="I14" s="59">
        <v>1.758E-3</v>
      </c>
      <c r="J14" s="59">
        <v>3.705E-3</v>
      </c>
      <c r="K14" s="59">
        <v>4.692E-3</v>
      </c>
      <c r="L14" s="59">
        <v>3.9060000000000002E-3</v>
      </c>
      <c r="M14" s="59">
        <v>5.1209999999999997E-3</v>
      </c>
    </row>
    <row r="15" spans="6:13" ht="15.75" thickBot="1" x14ac:dyDescent="0.3">
      <c r="F15" s="61" t="s">
        <v>9</v>
      </c>
      <c r="G15" s="59">
        <v>8.0599999999999997E-4</v>
      </c>
      <c r="H15" s="59">
        <v>1.758E-3</v>
      </c>
      <c r="I15" s="59">
        <v>4.5409999999999999E-3</v>
      </c>
      <c r="J15" s="59">
        <v>2.5000000000000001E-3</v>
      </c>
      <c r="K15" s="59">
        <v>3.166E-3</v>
      </c>
      <c r="L15" s="59">
        <v>2.7260000000000001E-3</v>
      </c>
      <c r="M15" s="59">
        <v>3.8049999999999998E-3</v>
      </c>
    </row>
    <row r="16" spans="6:13" ht="15.75" thickBot="1" x14ac:dyDescent="0.3">
      <c r="F16" s="61" t="s">
        <v>10</v>
      </c>
      <c r="G16" s="59">
        <v>1.1620000000000001E-3</v>
      </c>
      <c r="H16" s="59">
        <v>3.705E-3</v>
      </c>
      <c r="I16" s="59">
        <v>2.5000000000000001E-3</v>
      </c>
      <c r="J16" s="59">
        <v>6.0769999999999999E-3</v>
      </c>
      <c r="K16" s="59">
        <v>6.2760000000000003E-3</v>
      </c>
      <c r="L16" s="59">
        <v>5.3220000000000003E-3</v>
      </c>
      <c r="M16" s="59">
        <v>6.2199999999999998E-3</v>
      </c>
    </row>
    <row r="17" spans="6:13" ht="15.75" thickBot="1" x14ac:dyDescent="0.3">
      <c r="F17" s="61" t="s">
        <v>11</v>
      </c>
      <c r="G17" s="59">
        <v>1.5269999999999999E-3</v>
      </c>
      <c r="H17" s="59">
        <v>4.692E-3</v>
      </c>
      <c r="I17" s="59">
        <v>3.166E-3</v>
      </c>
      <c r="J17" s="59">
        <v>6.2760000000000003E-3</v>
      </c>
      <c r="K17" s="59">
        <v>9.9360000000000004E-3</v>
      </c>
      <c r="L17" s="59">
        <v>6.2700000000000004E-3</v>
      </c>
      <c r="M17" s="59">
        <v>8.5939999999999992E-3</v>
      </c>
    </row>
    <row r="18" spans="6:13" ht="15.75" thickBot="1" x14ac:dyDescent="0.3">
      <c r="F18" s="61" t="s">
        <v>5</v>
      </c>
      <c r="G18" s="59">
        <v>1.175E-3</v>
      </c>
      <c r="H18" s="59">
        <v>3.9060000000000002E-3</v>
      </c>
      <c r="I18" s="59">
        <v>2.7260000000000001E-3</v>
      </c>
      <c r="J18" s="59">
        <v>5.3220000000000003E-3</v>
      </c>
      <c r="K18" s="59">
        <v>6.2700000000000004E-3</v>
      </c>
      <c r="L18" s="59">
        <v>8.5240000000000003E-3</v>
      </c>
      <c r="M18" s="59">
        <v>7.698E-3</v>
      </c>
    </row>
    <row r="19" spans="6:13" ht="15.75" thickBot="1" x14ac:dyDescent="0.3">
      <c r="F19" s="61" t="s">
        <v>6</v>
      </c>
      <c r="G19" s="59">
        <v>1.462E-3</v>
      </c>
      <c r="H19" s="59">
        <v>5.1209999999999997E-3</v>
      </c>
      <c r="I19" s="59">
        <v>3.8049999999999998E-3</v>
      </c>
      <c r="J19" s="59">
        <v>6.2199999999999998E-3</v>
      </c>
      <c r="K19" s="59">
        <v>8.5939999999999992E-3</v>
      </c>
      <c r="L19" s="59">
        <v>7.698E-3</v>
      </c>
      <c r="M19" s="59">
        <v>1.6147999999999999E-2</v>
      </c>
    </row>
    <row r="22" spans="6:13" x14ac:dyDescent="0.25">
      <c r="G22">
        <f>SQRT(G4)*2</f>
        <v>0.10244998779892558</v>
      </c>
    </row>
    <row r="23" spans="6:13" x14ac:dyDescent="0.25">
      <c r="H23" s="53">
        <f>SQRT(H5)*2</f>
        <v>0.1441804425017485</v>
      </c>
    </row>
    <row r="24" spans="6:13" ht="15.75" thickBot="1" x14ac:dyDescent="0.3">
      <c r="I24" s="53">
        <f>SQRT(I6)*2</f>
        <v>0.13693794214898952</v>
      </c>
    </row>
    <row r="25" spans="6:13" ht="15.75" thickBot="1" x14ac:dyDescent="0.3">
      <c r="G25" s="41"/>
      <c r="H25" s="41"/>
      <c r="I25" s="41"/>
      <c r="J25" s="53">
        <f>SQRT(J7)*2</f>
        <v>0.1584171707865028</v>
      </c>
      <c r="K25" s="41"/>
      <c r="L25" s="41"/>
      <c r="M25" s="41"/>
    </row>
    <row r="26" spans="6:13" ht="15.75" thickBot="1" x14ac:dyDescent="0.3">
      <c r="F26" s="41"/>
      <c r="G26" s="55"/>
      <c r="H26" s="55"/>
      <c r="I26" s="55"/>
      <c r="J26" s="55"/>
      <c r="K26" s="53">
        <f>SQRT(K8)*2</f>
        <v>0.20260306019406518</v>
      </c>
      <c r="L26" s="55"/>
      <c r="M26" s="55"/>
    </row>
    <row r="27" spans="6:13" ht="15.75" thickBot="1" x14ac:dyDescent="0.3">
      <c r="F27" s="41"/>
      <c r="G27" s="55"/>
      <c r="H27" s="55"/>
      <c r="I27" s="55"/>
      <c r="J27" s="55"/>
      <c r="K27" s="55"/>
      <c r="L27" s="53">
        <f>SQRT(L9)*2</f>
        <v>0.18764860777527767</v>
      </c>
      <c r="M27" s="55"/>
    </row>
    <row r="28" spans="6:13" ht="15.75" thickBot="1" x14ac:dyDescent="0.3">
      <c r="F28" s="41"/>
      <c r="G28" s="55"/>
      <c r="H28" s="55"/>
      <c r="I28" s="55"/>
      <c r="J28" s="55"/>
      <c r="K28" s="55"/>
      <c r="L28" s="55"/>
      <c r="M28" s="53">
        <f>SQRT(M10)*2</f>
        <v>0.25830989140952387</v>
      </c>
    </row>
    <row r="29" spans="6:13" ht="15.75" thickBot="1" x14ac:dyDescent="0.3">
      <c r="F29" s="41"/>
      <c r="G29" s="55"/>
      <c r="H29" s="55"/>
      <c r="I29" s="55"/>
      <c r="J29" s="55"/>
      <c r="K29" s="55"/>
      <c r="L29" s="55"/>
      <c r="M29" s="55"/>
    </row>
    <row r="30" spans="6:13" ht="15.75" thickBot="1" x14ac:dyDescent="0.3">
      <c r="F30" s="41"/>
      <c r="G30" s="55"/>
      <c r="H30" s="55"/>
      <c r="I30" s="55"/>
      <c r="J30" s="55"/>
      <c r="K30" s="55"/>
      <c r="L30" s="55"/>
      <c r="M30" s="55"/>
    </row>
    <row r="31" spans="6:13" ht="15.75" thickBot="1" x14ac:dyDescent="0.3">
      <c r="F31" s="41"/>
      <c r="G31" s="53">
        <f>SQRT(G13)*2</f>
        <v>0.10079682534683322</v>
      </c>
      <c r="H31" s="53"/>
      <c r="I31" s="53"/>
      <c r="J31" s="53"/>
      <c r="K31" s="53"/>
      <c r="L31" s="53"/>
      <c r="M31" s="53"/>
    </row>
    <row r="32" spans="6:13" ht="15.75" thickBot="1" x14ac:dyDescent="0.3">
      <c r="F32" s="41"/>
      <c r="G32" s="53"/>
      <c r="H32" s="53">
        <f>SQRT(H14)*2</f>
        <v>0.14183088521193118</v>
      </c>
      <c r="I32" s="53"/>
      <c r="J32" s="53"/>
      <c r="K32" s="53"/>
      <c r="L32" s="53"/>
      <c r="M32" s="53"/>
    </row>
    <row r="33" spans="7:13" ht="15.75" thickBot="1" x14ac:dyDescent="0.3">
      <c r="G33" s="53"/>
      <c r="H33" s="53"/>
      <c r="I33" s="53">
        <f>SQRT(I15)*2</f>
        <v>0.13477388471065158</v>
      </c>
      <c r="J33" s="53"/>
      <c r="K33" s="53"/>
      <c r="L33" s="53"/>
      <c r="M33" s="53"/>
    </row>
    <row r="34" spans="7:13" ht="15.75" thickBot="1" x14ac:dyDescent="0.3">
      <c r="G34" s="41"/>
      <c r="H34" s="41"/>
      <c r="I34" s="41"/>
      <c r="J34" s="53">
        <f>SQRT(J16)*2</f>
        <v>0.15591023058157538</v>
      </c>
      <c r="K34" s="41"/>
      <c r="L34" s="41"/>
      <c r="M34" s="41"/>
    </row>
    <row r="35" spans="7:13" ht="15.75" thickBot="1" x14ac:dyDescent="0.3">
      <c r="G35" s="55"/>
      <c r="H35" s="55"/>
      <c r="I35" s="55"/>
      <c r="J35" s="55"/>
      <c r="K35" s="53">
        <f>SQRT(K17)*2</f>
        <v>0.1993589727100338</v>
      </c>
      <c r="L35" s="55"/>
      <c r="M35" s="55"/>
    </row>
    <row r="36" spans="7:13" ht="15.75" thickBot="1" x14ac:dyDescent="0.3">
      <c r="G36" s="55"/>
      <c r="H36" s="55"/>
      <c r="I36" s="55"/>
      <c r="J36" s="55"/>
      <c r="K36" s="55"/>
      <c r="L36" s="53">
        <f>SQRT(L18)*2</f>
        <v>0.18465102220134066</v>
      </c>
      <c r="M36" s="55"/>
    </row>
    <row r="37" spans="7:13" ht="15.75" thickBot="1" x14ac:dyDescent="0.3">
      <c r="G37" s="55"/>
      <c r="H37" s="55"/>
      <c r="I37" s="55"/>
      <c r="J37" s="55"/>
      <c r="K37" s="55"/>
      <c r="L37" s="55"/>
      <c r="M37" s="53">
        <f>SQRT(M19)*2</f>
        <v>0.25414956226600116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V25"/>
  <sheetViews>
    <sheetView workbookViewId="0">
      <selection activeCell="M22" sqref="M22"/>
    </sheetView>
  </sheetViews>
  <sheetFormatPr defaultRowHeight="15" x14ac:dyDescent="0.25"/>
  <cols>
    <col min="5" max="5" width="13.85546875" bestFit="1" customWidth="1"/>
    <col min="6" max="6" width="16.42578125" bestFit="1" customWidth="1"/>
    <col min="7" max="7" width="13.140625" bestFit="1" customWidth="1"/>
    <col min="8" max="8" width="12.42578125" bestFit="1" customWidth="1"/>
    <col min="9" max="9" width="12.5703125" bestFit="1" customWidth="1"/>
    <col min="11" max="11" width="11.5703125" bestFit="1" customWidth="1"/>
    <col min="12" max="12" width="24.42578125" bestFit="1" customWidth="1"/>
    <col min="15" max="15" width="13.42578125" bestFit="1" customWidth="1"/>
    <col min="16" max="16" width="13.85546875" bestFit="1" customWidth="1"/>
    <col min="17" max="17" width="16.42578125" bestFit="1" customWidth="1"/>
    <col min="18" max="18" width="13.140625" bestFit="1" customWidth="1"/>
    <col min="19" max="19" width="12.42578125" bestFit="1" customWidth="1"/>
    <col min="20" max="20" width="12.5703125" bestFit="1" customWidth="1"/>
  </cols>
  <sheetData>
    <row r="1" spans="4:22" x14ac:dyDescent="0.25">
      <c r="O1" s="11"/>
      <c r="P1" s="11" t="s">
        <v>0</v>
      </c>
      <c r="Q1" s="11" t="s">
        <v>1</v>
      </c>
      <c r="R1" s="11" t="s">
        <v>2</v>
      </c>
      <c r="S1" s="11" t="s">
        <v>3</v>
      </c>
      <c r="T1" s="11" t="s">
        <v>4</v>
      </c>
      <c r="U1" s="11" t="s">
        <v>5</v>
      </c>
      <c r="V1" s="11" t="s">
        <v>6</v>
      </c>
    </row>
    <row r="2" spans="4:22" x14ac:dyDescent="0.25">
      <c r="O2" s="11" t="s">
        <v>39</v>
      </c>
      <c r="P2" s="8">
        <v>5.2035430000000001E-2</v>
      </c>
      <c r="Q2" s="8">
        <v>7.8003970000000006E-2</v>
      </c>
      <c r="R2" s="8">
        <v>4.1672909999999994E-2</v>
      </c>
      <c r="S2" s="8">
        <v>7.8645919999999994E-2</v>
      </c>
      <c r="T2" s="8">
        <v>8.6174829999999994E-2</v>
      </c>
      <c r="U2" s="8">
        <v>8.0730440000000001E-2</v>
      </c>
      <c r="V2" s="8">
        <v>8.5791129999999993E-2</v>
      </c>
    </row>
    <row r="3" spans="4:22" x14ac:dyDescent="0.25">
      <c r="D3" s="9" t="s">
        <v>51</v>
      </c>
      <c r="E3" s="12" t="s">
        <v>0</v>
      </c>
      <c r="F3" s="12" t="s">
        <v>1</v>
      </c>
      <c r="G3" s="12" t="s">
        <v>2</v>
      </c>
      <c r="H3" s="12" t="s">
        <v>3</v>
      </c>
      <c r="I3" s="12" t="s">
        <v>4</v>
      </c>
      <c r="J3" s="12" t="s">
        <v>5</v>
      </c>
      <c r="K3" s="12" t="s">
        <v>6</v>
      </c>
      <c r="L3" s="12" t="s">
        <v>52</v>
      </c>
    </row>
    <row r="4" spans="4:22" x14ac:dyDescent="0.25">
      <c r="D4" s="9">
        <v>0</v>
      </c>
      <c r="E4" s="4">
        <v>1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7">
        <v>7.0000000000000007E-2</v>
      </c>
    </row>
    <row r="5" spans="4:22" x14ac:dyDescent="0.25">
      <c r="D5" s="9">
        <v>1</v>
      </c>
      <c r="E5" s="4">
        <v>0</v>
      </c>
      <c r="F5" s="4">
        <v>1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7">
        <v>8.8000000000000009E-2</v>
      </c>
    </row>
    <row r="6" spans="4:22" x14ac:dyDescent="0.25">
      <c r="D6" s="9">
        <v>2</v>
      </c>
      <c r="E6" s="4">
        <v>0</v>
      </c>
      <c r="F6" s="4">
        <v>0</v>
      </c>
      <c r="G6" s="4">
        <v>1</v>
      </c>
      <c r="H6" s="4">
        <v>0</v>
      </c>
      <c r="I6" s="4">
        <v>0</v>
      </c>
      <c r="J6" s="4">
        <v>0</v>
      </c>
      <c r="K6" s="4">
        <v>0</v>
      </c>
      <c r="L6" s="7">
        <v>3.7699999999999997E-2</v>
      </c>
    </row>
    <row r="7" spans="4:22" x14ac:dyDescent="0.25">
      <c r="D7" s="9">
        <v>3</v>
      </c>
      <c r="E7" s="4">
        <v>0</v>
      </c>
      <c r="F7" s="4">
        <v>0</v>
      </c>
      <c r="G7" s="4">
        <v>0</v>
      </c>
      <c r="H7" s="4">
        <v>1</v>
      </c>
      <c r="I7" s="4">
        <v>0</v>
      </c>
      <c r="J7" s="4">
        <v>0</v>
      </c>
      <c r="K7" s="4">
        <v>0</v>
      </c>
      <c r="L7" s="7">
        <v>8.2100000000000006E-2</v>
      </c>
    </row>
    <row r="8" spans="4:22" x14ac:dyDescent="0.25">
      <c r="D8" s="9">
        <v>4</v>
      </c>
      <c r="E8" s="4">
        <v>0</v>
      </c>
      <c r="F8" s="4">
        <v>0</v>
      </c>
      <c r="G8" s="4">
        <v>0</v>
      </c>
      <c r="H8" s="4">
        <v>0</v>
      </c>
      <c r="I8" s="4">
        <v>1</v>
      </c>
      <c r="J8" s="4">
        <v>0</v>
      </c>
      <c r="K8" s="4">
        <v>0</v>
      </c>
      <c r="L8" s="7">
        <v>9.06E-2</v>
      </c>
    </row>
    <row r="9" spans="4:22" x14ac:dyDescent="0.25">
      <c r="D9" s="9">
        <v>5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1</v>
      </c>
      <c r="K9" s="4">
        <v>0</v>
      </c>
      <c r="L9" s="7">
        <v>8.0700000000000008E-2</v>
      </c>
    </row>
    <row r="10" spans="4:22" x14ac:dyDescent="0.25">
      <c r="D10" s="9">
        <v>6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1</v>
      </c>
      <c r="L10" s="7">
        <v>9.0299999999999991E-2</v>
      </c>
    </row>
    <row r="18" spans="11:13" x14ac:dyDescent="0.25">
      <c r="K18" s="1" t="s">
        <v>38</v>
      </c>
      <c r="L18" s="10"/>
    </row>
    <row r="19" spans="11:13" x14ac:dyDescent="0.25">
      <c r="K19" s="1" t="s">
        <v>7</v>
      </c>
      <c r="L19" s="2">
        <v>7</v>
      </c>
      <c r="M19">
        <v>7.0000000000000007E-2</v>
      </c>
    </row>
    <row r="20" spans="11:13" x14ac:dyDescent="0.25">
      <c r="K20" s="1" t="s">
        <v>8</v>
      </c>
      <c r="L20" s="2">
        <v>8.8000000000000007</v>
      </c>
      <c r="M20">
        <v>8.8000000000000009E-2</v>
      </c>
    </row>
    <row r="21" spans="11:13" x14ac:dyDescent="0.25">
      <c r="K21" s="1" t="s">
        <v>9</v>
      </c>
      <c r="L21" s="2">
        <v>3.77</v>
      </c>
      <c r="M21">
        <v>3.7699999999999997E-2</v>
      </c>
    </row>
    <row r="22" spans="11:13" x14ac:dyDescent="0.25">
      <c r="K22" s="1" t="s">
        <v>10</v>
      </c>
      <c r="L22" s="2">
        <v>8.2100000000000009</v>
      </c>
      <c r="M22">
        <v>8.2100000000000006E-2</v>
      </c>
    </row>
    <row r="23" spans="11:13" x14ac:dyDescent="0.25">
      <c r="K23" s="1" t="s">
        <v>11</v>
      </c>
      <c r="L23" s="2">
        <v>9.06</v>
      </c>
      <c r="M23">
        <v>9.06E-2</v>
      </c>
    </row>
    <row r="24" spans="11:13" x14ac:dyDescent="0.25">
      <c r="K24" s="1" t="s">
        <v>5</v>
      </c>
      <c r="L24" s="2">
        <v>8.07</v>
      </c>
      <c r="M24">
        <v>8.0700000000000008E-2</v>
      </c>
    </row>
    <row r="25" spans="11:13" x14ac:dyDescent="0.25">
      <c r="K25" s="1" t="s">
        <v>6</v>
      </c>
      <c r="L25" s="2">
        <v>9.0299999999999994</v>
      </c>
      <c r="M25">
        <v>9.0299999999999991E-2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2"/>
  <sheetViews>
    <sheetView workbookViewId="0">
      <selection activeCell="J27" sqref="J27"/>
    </sheetView>
  </sheetViews>
  <sheetFormatPr defaultRowHeight="15" x14ac:dyDescent="0.25"/>
  <cols>
    <col min="2" max="2" width="26.85546875" customWidth="1"/>
    <col min="3" max="3" width="13.85546875" bestFit="1" customWidth="1"/>
    <col min="4" max="4" width="16.42578125" bestFit="1" customWidth="1"/>
    <col min="5" max="5" width="13.140625" bestFit="1" customWidth="1"/>
    <col min="6" max="6" width="18.5703125" customWidth="1"/>
    <col min="7" max="7" width="18.42578125" customWidth="1"/>
    <col min="8" max="9" width="14.7109375" customWidth="1"/>
    <col min="11" max="11" width="15.42578125" bestFit="1" customWidth="1"/>
    <col min="12" max="12" width="9.28515625" customWidth="1"/>
    <col min="13" max="15" width="9.28515625" bestFit="1" customWidth="1"/>
    <col min="16" max="16" width="10.42578125" bestFit="1" customWidth="1"/>
    <col min="17" max="18" width="9.28515625" bestFit="1" customWidth="1"/>
  </cols>
  <sheetData>
    <row r="1" spans="2:18" ht="15.75" thickBot="1" x14ac:dyDescent="0.3">
      <c r="B1" s="41"/>
      <c r="C1" s="41" t="s">
        <v>7</v>
      </c>
      <c r="D1" s="41" t="s">
        <v>8</v>
      </c>
      <c r="E1" s="41" t="s">
        <v>9</v>
      </c>
      <c r="F1" s="41" t="s">
        <v>10</v>
      </c>
      <c r="G1" s="41" t="s">
        <v>11</v>
      </c>
      <c r="H1" s="41" t="s">
        <v>5</v>
      </c>
      <c r="I1" s="41" t="s">
        <v>6</v>
      </c>
      <c r="K1" s="17"/>
      <c r="L1" s="17" t="s">
        <v>7</v>
      </c>
      <c r="M1" s="17" t="s">
        <v>8</v>
      </c>
      <c r="N1" s="17" t="s">
        <v>9</v>
      </c>
      <c r="O1" s="17" t="s">
        <v>10</v>
      </c>
      <c r="P1" s="17" t="s">
        <v>11</v>
      </c>
      <c r="Q1" s="17" t="s">
        <v>5</v>
      </c>
      <c r="R1" s="17" t="s">
        <v>6</v>
      </c>
    </row>
    <row r="2" spans="2:18" ht="15.75" thickBot="1" x14ac:dyDescent="0.3">
      <c r="B2" s="41" t="s">
        <v>12</v>
      </c>
      <c r="C2" s="42">
        <v>0.14285700000000001</v>
      </c>
      <c r="D2" s="42">
        <v>0.14285700000000001</v>
      </c>
      <c r="E2" s="42">
        <v>0.14285709999999999</v>
      </c>
      <c r="F2" s="42">
        <v>0.14285709999999999</v>
      </c>
      <c r="G2" s="42">
        <v>0.14285709999999999</v>
      </c>
      <c r="H2" s="42">
        <v>0.14285709999999999</v>
      </c>
      <c r="I2" s="42">
        <v>0.14285700000000001</v>
      </c>
      <c r="J2" s="54">
        <f>SUMPRODUCT(C2:I2,$C$26:$I$26)</f>
        <v>7.9557094159999994E-2</v>
      </c>
      <c r="K2" s="17" t="s">
        <v>24</v>
      </c>
      <c r="L2" s="2">
        <v>0.25</v>
      </c>
      <c r="M2" s="2">
        <v>0.4</v>
      </c>
      <c r="N2" s="16">
        <v>0</v>
      </c>
      <c r="O2" s="16">
        <v>0.1550598</v>
      </c>
      <c r="P2" s="16">
        <v>6.9933090000000003E-2</v>
      </c>
      <c r="Q2" s="16">
        <v>3.9111550000000002E-2</v>
      </c>
      <c r="R2" s="2">
        <v>8.5896E-2</v>
      </c>
    </row>
    <row r="3" spans="2:18" ht="15.75" thickBot="1" x14ac:dyDescent="0.3">
      <c r="B3" s="41" t="s">
        <v>13</v>
      </c>
      <c r="C3" s="42">
        <v>0.13861399999999999</v>
      </c>
      <c r="D3" s="42">
        <v>0.28712900000000002</v>
      </c>
      <c r="E3" s="42">
        <v>4.9504949999999999E-2</v>
      </c>
      <c r="F3" s="42">
        <v>0.2376238</v>
      </c>
      <c r="G3" s="42">
        <v>2.9702969999999999E-2</v>
      </c>
      <c r="H3" s="42">
        <v>0.20792079999999999</v>
      </c>
      <c r="I3" s="42">
        <v>4.9505E-2</v>
      </c>
      <c r="J3" s="54">
        <f>SUMPRODUCT(C3:I3,$C$26:$I$26)</f>
        <v>8.1152518361999992E-2</v>
      </c>
      <c r="K3" s="17" t="s">
        <v>45</v>
      </c>
      <c r="L3" s="2">
        <v>0.44840000000000002</v>
      </c>
      <c r="M3" s="2">
        <v>0.38682</v>
      </c>
      <c r="N3" s="16">
        <v>1.6959290000000001E-17</v>
      </c>
      <c r="O3" s="16">
        <v>3.905688E-3</v>
      </c>
      <c r="P3" s="16">
        <v>6.6797419999999996E-2</v>
      </c>
      <c r="Q3" s="16">
        <v>8.504211E-19</v>
      </c>
      <c r="R3" s="2">
        <v>9.4076999999999994E-2</v>
      </c>
    </row>
    <row r="4" spans="2:18" ht="15.75" thickBot="1" x14ac:dyDescent="0.3">
      <c r="B4" s="41" t="s">
        <v>14</v>
      </c>
      <c r="C4" s="42">
        <v>0.28241500000000003</v>
      </c>
      <c r="D4" s="42">
        <v>0.14297899999999999</v>
      </c>
      <c r="E4" s="42">
        <v>0.17785110000000001</v>
      </c>
      <c r="F4" s="42">
        <v>0.1187341</v>
      </c>
      <c r="G4" s="42">
        <v>9.272408E-2</v>
      </c>
      <c r="H4" s="42">
        <v>0.1058735</v>
      </c>
      <c r="I4" s="42">
        <v>7.9422999999999994E-2</v>
      </c>
      <c r="J4" s="54">
        <f>SUMPRODUCT(C4:I4,$C$26:$I$26)</f>
        <v>7.6033342328000006E-2</v>
      </c>
      <c r="K4" s="17" t="s">
        <v>25</v>
      </c>
      <c r="L4" s="2">
        <v>0.25</v>
      </c>
      <c r="M4" s="2">
        <v>0.38263999999999998</v>
      </c>
      <c r="N4" s="16">
        <v>0</v>
      </c>
      <c r="O4" s="16">
        <v>0.1440978</v>
      </c>
      <c r="P4" s="16">
        <v>4.6277020000000002E-2</v>
      </c>
      <c r="Q4" s="16">
        <v>0.111097</v>
      </c>
      <c r="R4" s="2">
        <v>6.5889000000000003E-2</v>
      </c>
    </row>
    <row r="5" spans="2:18" ht="15.75" thickBot="1" x14ac:dyDescent="0.3">
      <c r="B5" s="41" t="s">
        <v>15</v>
      </c>
      <c r="C5" s="42">
        <v>0.58546699999999996</v>
      </c>
      <c r="D5" s="42">
        <v>0.39723000000000003</v>
      </c>
      <c r="E5" s="42">
        <v>7.0727250000000002E-19</v>
      </c>
      <c r="F5" s="42">
        <v>0</v>
      </c>
      <c r="G5" s="42">
        <v>1.507719E-18</v>
      </c>
      <c r="H5" s="42">
        <v>0</v>
      </c>
      <c r="I5" s="42">
        <v>1.7302999999999999E-2</v>
      </c>
      <c r="K5" s="17" t="s">
        <v>53</v>
      </c>
      <c r="L5" s="2">
        <v>0.31656000000000001</v>
      </c>
      <c r="M5" s="2">
        <v>0.341227</v>
      </c>
      <c r="N5" s="16">
        <v>0</v>
      </c>
      <c r="O5" s="16">
        <v>0.1159631</v>
      </c>
      <c r="P5" s="16">
        <v>5.0955559999999997E-2</v>
      </c>
      <c r="Q5" s="16">
        <v>0.1046309</v>
      </c>
      <c r="R5" s="2">
        <v>7.0663000000000004E-2</v>
      </c>
    </row>
    <row r="6" spans="2:18" ht="15.75" thickBot="1" x14ac:dyDescent="0.3">
      <c r="B6" s="41" t="s">
        <v>16</v>
      </c>
      <c r="C6" s="42">
        <v>0.25</v>
      </c>
      <c r="D6" s="42">
        <v>0.4</v>
      </c>
      <c r="E6" s="42">
        <v>0.15404799999999999</v>
      </c>
      <c r="F6" s="42">
        <v>0.15187429999999999</v>
      </c>
      <c r="G6" s="42">
        <v>0</v>
      </c>
      <c r="H6" s="42">
        <v>2.5081579999999999E-2</v>
      </c>
      <c r="I6" s="42">
        <v>1.8995999999999999E-2</v>
      </c>
    </row>
    <row r="7" spans="2:18" ht="15.75" thickBot="1" x14ac:dyDescent="0.3">
      <c r="B7" s="41" t="s">
        <v>17</v>
      </c>
      <c r="C7" s="42">
        <v>0.25</v>
      </c>
      <c r="D7" s="42">
        <v>0.4</v>
      </c>
      <c r="E7" s="42">
        <v>0</v>
      </c>
      <c r="F7" s="42">
        <v>5.3935629999999998E-2</v>
      </c>
      <c r="G7" s="42">
        <v>0.14733979999999999</v>
      </c>
      <c r="H7" s="42">
        <v>1.145913E-2</v>
      </c>
      <c r="I7" s="42">
        <v>0.137265</v>
      </c>
    </row>
    <row r="8" spans="2:18" ht="15.75" thickBot="1" x14ac:dyDescent="0.3">
      <c r="B8" s="41" t="s">
        <v>18</v>
      </c>
      <c r="C8" s="42">
        <v>0.25</v>
      </c>
      <c r="D8" s="42">
        <v>0.4</v>
      </c>
      <c r="E8" s="42">
        <v>0</v>
      </c>
      <c r="F8" s="42">
        <v>0.11853130000000001</v>
      </c>
      <c r="G8" s="42">
        <v>9.9783159999999996E-2</v>
      </c>
      <c r="H8" s="42">
        <v>2.314834E-2</v>
      </c>
      <c r="I8" s="42">
        <v>0.10853699999999999</v>
      </c>
    </row>
    <row r="9" spans="2:18" ht="15.75" thickBot="1" x14ac:dyDescent="0.3">
      <c r="B9" s="41" t="s">
        <v>19</v>
      </c>
      <c r="C9" s="42">
        <v>0.25</v>
      </c>
      <c r="D9" s="42">
        <v>0.4</v>
      </c>
      <c r="E9" s="42">
        <v>9.356072E-3</v>
      </c>
      <c r="F9" s="42">
        <v>0.1599604</v>
      </c>
      <c r="G9" s="42">
        <v>6.4018190000000003E-2</v>
      </c>
      <c r="H9" s="42">
        <v>3.0231000000000001E-2</v>
      </c>
      <c r="I9" s="42">
        <v>8.6433999999999997E-2</v>
      </c>
    </row>
    <row r="10" spans="2:18" ht="15.75" thickBot="1" x14ac:dyDescent="0.3">
      <c r="B10" s="41" t="s">
        <v>20</v>
      </c>
      <c r="C10" s="42">
        <v>0.53916399999999998</v>
      </c>
      <c r="D10" s="42">
        <v>0.31226999999999999</v>
      </c>
      <c r="E10" s="42">
        <v>5.5479359999999998E-2</v>
      </c>
      <c r="F10" s="42">
        <v>5.7945969999999999E-2</v>
      </c>
      <c r="G10" s="42">
        <v>1.0066989999999999E-18</v>
      </c>
      <c r="H10" s="42">
        <v>1.3916120000000001E-2</v>
      </c>
      <c r="I10" s="42">
        <v>2.1225000000000001E-2</v>
      </c>
    </row>
    <row r="11" spans="2:18" ht="15.75" thickBot="1" x14ac:dyDescent="0.3">
      <c r="B11" s="41" t="s">
        <v>21</v>
      </c>
      <c r="C11" s="42">
        <v>0.25</v>
      </c>
      <c r="D11" s="42">
        <v>0.4</v>
      </c>
      <c r="E11" s="42">
        <v>0.16417219999999999</v>
      </c>
      <c r="F11" s="42">
        <v>0.1409241</v>
      </c>
      <c r="G11" s="42">
        <v>2.7689339999999999E-18</v>
      </c>
      <c r="H11" s="42">
        <v>3.0923340000000001E-2</v>
      </c>
      <c r="I11" s="42">
        <v>1.3979999999999999E-2</v>
      </c>
    </row>
    <row r="12" spans="2:18" ht="15.75" thickBot="1" x14ac:dyDescent="0.3">
      <c r="B12" s="41" t="s">
        <v>22</v>
      </c>
      <c r="C12" s="42">
        <v>0.25</v>
      </c>
      <c r="D12" s="42">
        <v>0.4</v>
      </c>
      <c r="E12" s="42">
        <v>2.6244349999999999E-17</v>
      </c>
      <c r="F12" s="42">
        <v>5.7107709999999999E-2</v>
      </c>
      <c r="G12" s="42">
        <v>0.1413027</v>
      </c>
      <c r="H12" s="42">
        <v>1.5915240000000001E-2</v>
      </c>
      <c r="I12" s="42">
        <v>0.13567399999999999</v>
      </c>
    </row>
    <row r="13" spans="2:18" ht="15.75" thickBot="1" x14ac:dyDescent="0.3">
      <c r="B13" s="41" t="s">
        <v>23</v>
      </c>
      <c r="C13" s="42">
        <v>0.25</v>
      </c>
      <c r="D13" s="42">
        <v>0.4</v>
      </c>
      <c r="E13" s="42">
        <v>0</v>
      </c>
      <c r="F13" s="42">
        <v>0.11308029999999999</v>
      </c>
      <c r="G13" s="42">
        <v>0.10052</v>
      </c>
      <c r="H13" s="42">
        <v>2.917028E-2</v>
      </c>
      <c r="I13" s="42">
        <v>0.107229</v>
      </c>
    </row>
    <row r="14" spans="2:18" ht="15.75" thickBot="1" x14ac:dyDescent="0.3">
      <c r="B14" s="41" t="s">
        <v>24</v>
      </c>
      <c r="C14" s="42">
        <v>0.25</v>
      </c>
      <c r="D14" s="42">
        <v>0.4</v>
      </c>
      <c r="E14" s="42">
        <v>1.422235E-2</v>
      </c>
      <c r="F14" s="42">
        <v>0.14535870000000001</v>
      </c>
      <c r="G14" s="42">
        <v>6.9217000000000001E-2</v>
      </c>
      <c r="H14" s="42">
        <v>3.6158940000000001E-2</v>
      </c>
      <c r="I14" s="42">
        <v>8.5042999999999994E-2</v>
      </c>
    </row>
    <row r="15" spans="2:18" ht="15.75" thickBot="1" x14ac:dyDescent="0.3">
      <c r="B15" s="41" t="s">
        <v>43</v>
      </c>
      <c r="C15" s="42">
        <v>0.35451199999999999</v>
      </c>
      <c r="D15" s="42">
        <v>0.41036699999999998</v>
      </c>
      <c r="E15" s="42">
        <v>1.9917979999999999E-17</v>
      </c>
      <c r="F15" s="42">
        <v>1.677506E-17</v>
      </c>
      <c r="G15" s="42">
        <v>0.1032986</v>
      </c>
      <c r="H15" s="42">
        <v>1.6293100000000002E-17</v>
      </c>
      <c r="I15" s="42">
        <v>0.131823</v>
      </c>
    </row>
    <row r="16" spans="2:18" ht="15.75" thickBot="1" x14ac:dyDescent="0.3">
      <c r="B16" s="41" t="s">
        <v>44</v>
      </c>
      <c r="C16" s="42">
        <v>0.40858899999999998</v>
      </c>
      <c r="D16" s="42">
        <v>0.39757799999999999</v>
      </c>
      <c r="E16" s="42">
        <v>2.015557E-17</v>
      </c>
      <c r="F16" s="42">
        <v>0</v>
      </c>
      <c r="G16" s="42">
        <v>8.3449099999999998E-2</v>
      </c>
      <c r="H16" s="42">
        <v>1.8489879999999999E-17</v>
      </c>
      <c r="I16" s="42">
        <v>0.110384</v>
      </c>
    </row>
    <row r="17" spans="2:10" ht="15.75" thickBot="1" x14ac:dyDescent="0.3">
      <c r="B17" s="41" t="s">
        <v>45</v>
      </c>
      <c r="C17" s="42">
        <v>0.44839699999999999</v>
      </c>
      <c r="D17" s="42">
        <v>0.386824</v>
      </c>
      <c r="E17" s="42">
        <v>0</v>
      </c>
      <c r="F17" s="42">
        <v>3.9102249999999998E-3</v>
      </c>
      <c r="G17" s="42">
        <v>6.6792039999999997E-2</v>
      </c>
      <c r="H17" s="42">
        <v>0</v>
      </c>
      <c r="I17" s="42">
        <v>9.4076999999999994E-2</v>
      </c>
    </row>
    <row r="18" spans="2:10" ht="15.75" thickBot="1" x14ac:dyDescent="0.3">
      <c r="B18" s="41" t="s">
        <v>25</v>
      </c>
      <c r="C18" s="42">
        <v>0.25</v>
      </c>
      <c r="D18" s="42">
        <v>0.388598</v>
      </c>
      <c r="E18" s="42">
        <v>2.7742849999999999E-2</v>
      </c>
      <c r="F18" s="42">
        <v>0.1427456</v>
      </c>
      <c r="G18" s="42">
        <v>3.3797300000000002E-2</v>
      </c>
      <c r="H18" s="42">
        <v>0.1002258</v>
      </c>
      <c r="I18" s="42">
        <v>5.6890999999999997E-2</v>
      </c>
    </row>
    <row r="19" spans="2:10" ht="15.75" thickBot="1" x14ac:dyDescent="0.3">
      <c r="B19" s="41" t="s">
        <v>53</v>
      </c>
      <c r="C19" s="42">
        <v>0.34852</v>
      </c>
      <c r="D19" s="42">
        <v>0.338258</v>
      </c>
      <c r="E19" s="42">
        <v>0</v>
      </c>
      <c r="F19" s="42">
        <v>0.11338330000000001</v>
      </c>
      <c r="G19" s="42">
        <v>4.0483489999999997E-2</v>
      </c>
      <c r="H19" s="42">
        <v>9.4313859999999999E-2</v>
      </c>
      <c r="I19" s="42">
        <v>6.5042000000000003E-2</v>
      </c>
    </row>
    <row r="20" spans="2:10" ht="15.75" thickBot="1" x14ac:dyDescent="0.3">
      <c r="C20" s="63">
        <v>0.3</v>
      </c>
      <c r="D20" s="63">
        <v>0.3</v>
      </c>
      <c r="E20" s="63">
        <v>2.5087999999999999E-2</v>
      </c>
      <c r="F20" s="63">
        <v>0.15948799999999999</v>
      </c>
      <c r="G20" s="63">
        <v>3.3910999999999997E-2</v>
      </c>
      <c r="H20" s="63">
        <v>0.12634999999999999</v>
      </c>
      <c r="I20" s="63">
        <v>5.5162999999999997E-2</v>
      </c>
      <c r="J20" s="54">
        <f>SUMPRODUCT(C20:I20,$C$26:$I$26)</f>
        <v>8.0128822900000007E-2</v>
      </c>
    </row>
    <row r="21" spans="2:10" s="62" customFormat="1" ht="15.75" thickBot="1" x14ac:dyDescent="0.3">
      <c r="C21" s="63">
        <v>0.30986599999999997</v>
      </c>
      <c r="D21" s="63">
        <v>0.321378</v>
      </c>
      <c r="E21" s="63">
        <v>1.4154E-2</v>
      </c>
      <c r="F21" s="63">
        <v>0.14598900000000001</v>
      </c>
      <c r="G21" s="63">
        <v>3.0948E-2</v>
      </c>
      <c r="H21" s="63">
        <v>0.122627</v>
      </c>
      <c r="I21" s="63">
        <v>5.5038999999999998E-2</v>
      </c>
      <c r="J21" s="54">
        <f>SUMPRODUCT(C21:I21,$C$26:$I$26)</f>
        <v>8.0408791100000016E-2</v>
      </c>
    </row>
    <row r="22" spans="2:10" x14ac:dyDescent="0.25">
      <c r="B22" s="9"/>
      <c r="C22" s="12" t="s">
        <v>0</v>
      </c>
      <c r="D22" s="12" t="s">
        <v>1</v>
      </c>
      <c r="E22" s="12" t="s">
        <v>2</v>
      </c>
      <c r="F22" s="12" t="s">
        <v>3</v>
      </c>
      <c r="G22" s="12" t="s">
        <v>4</v>
      </c>
      <c r="H22" s="12" t="s">
        <v>5</v>
      </c>
      <c r="I22" s="12" t="s">
        <v>6</v>
      </c>
    </row>
    <row r="23" spans="2:10" x14ac:dyDescent="0.25">
      <c r="B23" s="9" t="s">
        <v>46</v>
      </c>
      <c r="C23" s="7">
        <f>C13</f>
        <v>0.25</v>
      </c>
      <c r="D23" s="7">
        <f t="shared" ref="D23:I23" si="0">D13</f>
        <v>0.4</v>
      </c>
      <c r="E23" s="7">
        <f t="shared" si="0"/>
        <v>0</v>
      </c>
      <c r="F23" s="7">
        <f t="shared" si="0"/>
        <v>0.11308029999999999</v>
      </c>
      <c r="G23" s="7">
        <f t="shared" si="0"/>
        <v>0.10052</v>
      </c>
      <c r="H23" s="7">
        <f t="shared" si="0"/>
        <v>2.917028E-2</v>
      </c>
      <c r="I23" s="7">
        <f t="shared" si="0"/>
        <v>0.107229</v>
      </c>
    </row>
    <row r="24" spans="2:10" x14ac:dyDescent="0.25">
      <c r="B24" s="9" t="s">
        <v>47</v>
      </c>
      <c r="C24" s="7">
        <f>C16</f>
        <v>0.40858899999999998</v>
      </c>
      <c r="D24" s="7">
        <f>D16</f>
        <v>0.39757799999999999</v>
      </c>
      <c r="E24" s="7">
        <f t="shared" ref="E24:I24" si="1">E16</f>
        <v>2.015557E-17</v>
      </c>
      <c r="F24" s="7">
        <f t="shared" si="1"/>
        <v>0</v>
      </c>
      <c r="G24" s="7">
        <f t="shared" si="1"/>
        <v>8.3449099999999998E-2</v>
      </c>
      <c r="H24" s="7">
        <f t="shared" si="1"/>
        <v>1.8489879999999999E-17</v>
      </c>
      <c r="I24" s="7">
        <f t="shared" si="1"/>
        <v>0.110384</v>
      </c>
    </row>
    <row r="26" spans="2:10" ht="15.75" thickBot="1" x14ac:dyDescent="0.3">
      <c r="C26" s="8">
        <v>7.0000000000000007E-2</v>
      </c>
      <c r="D26" s="8">
        <v>8.8000000000000009E-2</v>
      </c>
      <c r="E26" s="8">
        <v>5.5199999999999999E-2</v>
      </c>
      <c r="F26" s="8">
        <v>8.2100000000000006E-2</v>
      </c>
      <c r="G26" s="8">
        <v>9.06E-2</v>
      </c>
      <c r="H26" s="8">
        <v>8.0700000000000008E-2</v>
      </c>
      <c r="I26" s="8">
        <v>9.0299999999999991E-2</v>
      </c>
    </row>
    <row r="27" spans="2:10" ht="15.75" thickBot="1" x14ac:dyDescent="0.3">
      <c r="C27" s="63">
        <v>4.4276400000000002</v>
      </c>
      <c r="D27" s="63">
        <v>6.9658119999999997</v>
      </c>
      <c r="E27" s="63">
        <v>4.5439400000000001</v>
      </c>
      <c r="F27" s="63">
        <v>7.1732880000000003</v>
      </c>
      <c r="G27" s="63">
        <v>7.772621</v>
      </c>
      <c r="H27" s="63">
        <v>7.4039900000000003</v>
      </c>
      <c r="I27" s="63">
        <v>7.6345479999999997</v>
      </c>
      <c r="J27">
        <f>SUMPRODUCT(C27:I27,C2:I2)</f>
        <v>6.5602588434068991</v>
      </c>
    </row>
    <row r="30" spans="2:10" x14ac:dyDescent="0.25">
      <c r="C30" t="s">
        <v>46</v>
      </c>
      <c r="D30" t="s">
        <v>47</v>
      </c>
      <c r="G30" t="e">
        <f>T</f>
        <v>#NAME?</v>
      </c>
    </row>
    <row r="31" spans="2:10" x14ac:dyDescent="0.25">
      <c r="B31" t="s">
        <v>0</v>
      </c>
      <c r="C31" s="6">
        <v>0.44839600000000002</v>
      </c>
      <c r="D31" s="6">
        <v>0.25</v>
      </c>
    </row>
    <row r="32" spans="2:10" x14ac:dyDescent="0.25">
      <c r="B32" t="s">
        <v>1</v>
      </c>
      <c r="C32" s="6">
        <v>0.386824</v>
      </c>
      <c r="D32" s="6">
        <v>0.4</v>
      </c>
    </row>
    <row r="33" spans="2:4" x14ac:dyDescent="0.25">
      <c r="B33" t="s">
        <v>2</v>
      </c>
      <c r="C33" s="6">
        <v>0</v>
      </c>
      <c r="D33" s="6">
        <v>0</v>
      </c>
    </row>
    <row r="34" spans="2:4" x14ac:dyDescent="0.25">
      <c r="B34" t="s">
        <v>3</v>
      </c>
      <c r="C34" s="6">
        <v>3.9106599999999998E-3</v>
      </c>
      <c r="D34" s="6">
        <v>0.15506149999999999</v>
      </c>
    </row>
    <row r="35" spans="2:4" x14ac:dyDescent="0.25">
      <c r="B35" t="s">
        <v>4</v>
      </c>
      <c r="C35" s="6">
        <v>6.6791359999999994E-2</v>
      </c>
      <c r="D35" s="6">
        <v>6.993241E-2</v>
      </c>
    </row>
    <row r="36" spans="2:4" x14ac:dyDescent="0.25">
      <c r="B36" t="s">
        <v>5</v>
      </c>
      <c r="C36" s="6">
        <v>1.8326830000000001E-17</v>
      </c>
      <c r="D36" s="6">
        <v>3.9110390000000002E-2</v>
      </c>
    </row>
    <row r="37" spans="2:4" x14ac:dyDescent="0.25">
      <c r="B37" t="s">
        <v>6</v>
      </c>
      <c r="C37" s="6">
        <v>9.4077999999999995E-2</v>
      </c>
      <c r="D37" s="6">
        <v>8.5896E-2</v>
      </c>
    </row>
    <row r="39" spans="2:4" ht="10.5" customHeight="1" x14ac:dyDescent="0.25"/>
    <row r="40" spans="2:4" ht="13.5" customHeight="1" x14ac:dyDescent="0.25">
      <c r="B40" s="13"/>
      <c r="C40" s="14" t="s">
        <v>48</v>
      </c>
      <c r="D40" s="15" t="s">
        <v>49</v>
      </c>
    </row>
    <row r="41" spans="2:4" x14ac:dyDescent="0.25">
      <c r="B41" s="14" t="s">
        <v>50</v>
      </c>
      <c r="C41" s="7">
        <v>8.0296000000000006E-2</v>
      </c>
      <c r="D41" s="7">
        <v>8.2679000000000002E-2</v>
      </c>
    </row>
    <row r="42" spans="2:4" x14ac:dyDescent="0.25">
      <c r="B42" s="14" t="s">
        <v>26</v>
      </c>
      <c r="C42" s="7">
        <v>0.105291</v>
      </c>
      <c r="D42" s="7">
        <v>0.117965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E16" sqref="E16:E22"/>
    </sheetView>
  </sheetViews>
  <sheetFormatPr defaultRowHeight="15" x14ac:dyDescent="0.25"/>
  <cols>
    <col min="1" max="7" width="14.5703125" bestFit="1" customWidth="1"/>
  </cols>
  <sheetData>
    <row r="1" spans="1:7" ht="15.75" thickBot="1" x14ac:dyDescent="0.3">
      <c r="A1" s="36">
        <v>0.40858899999999998</v>
      </c>
      <c r="B1" s="36">
        <v>0.39757799999999999</v>
      </c>
      <c r="C1" s="36">
        <v>1.7372429999999999E-17</v>
      </c>
      <c r="D1" s="36">
        <v>8.1920790000000007E-18</v>
      </c>
      <c r="E1" s="36">
        <v>8.3448999999999995E-2</v>
      </c>
      <c r="F1" s="36">
        <v>1.1820340000000001E-17</v>
      </c>
      <c r="G1" s="36">
        <v>0.110384</v>
      </c>
    </row>
    <row r="6" spans="1:7" x14ac:dyDescent="0.25">
      <c r="F6" t="s">
        <v>67</v>
      </c>
    </row>
    <row r="7" spans="1:7" x14ac:dyDescent="0.25">
      <c r="F7" t="s">
        <v>66</v>
      </c>
      <c r="G7" s="28" t="s">
        <v>68</v>
      </c>
    </row>
    <row r="8" spans="1:7" x14ac:dyDescent="0.25">
      <c r="F8" s="6">
        <v>0.40858899999999998</v>
      </c>
      <c r="G8" s="6">
        <v>0.25</v>
      </c>
    </row>
    <row r="9" spans="1:7" x14ac:dyDescent="0.25">
      <c r="F9" s="6">
        <v>0.39757799999999999</v>
      </c>
      <c r="G9" s="6">
        <v>0.4</v>
      </c>
    </row>
    <row r="10" spans="1:7" x14ac:dyDescent="0.25">
      <c r="F10" s="6">
        <v>1.7372429999999999E-17</v>
      </c>
      <c r="G10" s="6">
        <v>4.0625769999999998E-17</v>
      </c>
    </row>
    <row r="11" spans="1:7" x14ac:dyDescent="0.25">
      <c r="F11" s="6">
        <v>8.1920790000000007E-18</v>
      </c>
      <c r="G11" s="6">
        <v>0.11308</v>
      </c>
    </row>
    <row r="12" spans="1:7" x14ac:dyDescent="0.25">
      <c r="F12" s="6">
        <v>8.3448999999999995E-2</v>
      </c>
      <c r="G12" s="6">
        <v>0.10052</v>
      </c>
    </row>
    <row r="13" spans="1:7" x14ac:dyDescent="0.25">
      <c r="F13" s="6">
        <v>1.1820340000000001E-17</v>
      </c>
      <c r="G13" s="6">
        <v>2.9170000000000001E-2</v>
      </c>
    </row>
    <row r="14" spans="1:7" x14ac:dyDescent="0.25">
      <c r="F14" s="6">
        <v>0.110384</v>
      </c>
      <c r="G14" s="6">
        <v>0.107229</v>
      </c>
    </row>
    <row r="16" spans="1:7" x14ac:dyDescent="0.25">
      <c r="E16">
        <v>5.0707300000000004E-2</v>
      </c>
      <c r="F16" s="43">
        <v>0.34852</v>
      </c>
      <c r="G16" s="43">
        <v>0.25</v>
      </c>
    </row>
    <row r="17" spans="5:12" ht="15.75" thickBot="1" x14ac:dyDescent="0.3">
      <c r="E17">
        <v>7.4243589999999998E-2</v>
      </c>
      <c r="F17" s="43">
        <v>0.338258</v>
      </c>
      <c r="G17" s="43">
        <v>0.388598</v>
      </c>
    </row>
    <row r="18" spans="5:12" ht="15.75" thickBot="1" x14ac:dyDescent="0.3">
      <c r="E18">
        <v>4.785615E-2</v>
      </c>
      <c r="F18" s="43">
        <v>0</v>
      </c>
      <c r="G18" s="43">
        <v>2.7742849999999999E-2</v>
      </c>
      <c r="H18" s="35"/>
      <c r="I18" s="34"/>
      <c r="J18" s="34"/>
      <c r="K18" s="34"/>
      <c r="L18" s="34"/>
    </row>
    <row r="19" spans="5:12" x14ac:dyDescent="0.25">
      <c r="E19">
        <v>7.4334250000000004E-2</v>
      </c>
      <c r="F19" s="43">
        <v>0.11338330000000001</v>
      </c>
      <c r="G19" s="43">
        <v>0.1427456</v>
      </c>
    </row>
    <row r="20" spans="5:12" x14ac:dyDescent="0.25">
      <c r="E20">
        <v>8.0975520000000009E-2</v>
      </c>
      <c r="F20" s="43">
        <v>4.0483489999999997E-2</v>
      </c>
      <c r="G20" s="43">
        <v>3.3797300000000002E-2</v>
      </c>
    </row>
    <row r="21" spans="5:12" x14ac:dyDescent="0.25">
      <c r="E21">
        <v>7.5751550000000001E-2</v>
      </c>
      <c r="F21" s="43">
        <v>9.4313859999999999E-2</v>
      </c>
      <c r="G21" s="43">
        <v>0.1002258</v>
      </c>
    </row>
    <row r="22" spans="5:12" x14ac:dyDescent="0.25">
      <c r="E22">
        <v>7.9832029999999998E-2</v>
      </c>
      <c r="F22" s="43">
        <v>6.5042000000000003E-2</v>
      </c>
      <c r="G22" s="43">
        <v>5.6890999999999997E-2</v>
      </c>
    </row>
    <row r="24" spans="5:12" x14ac:dyDescent="0.25">
      <c r="F24">
        <f>SUMPRODUCT(F16:F22,$E$16:$E$22)</f>
        <v>6.6829286661152801E-2</v>
      </c>
      <c r="G24" s="28">
        <f>SUMPRODUCT(G16:G22,$E$16:$E$22)</f>
        <v>6.8337026355463501E-2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26"/>
  <sheetViews>
    <sheetView topLeftCell="B1" workbookViewId="0">
      <selection activeCell="D19" sqref="D19:E26"/>
    </sheetView>
  </sheetViews>
  <sheetFormatPr defaultRowHeight="15" x14ac:dyDescent="0.25"/>
  <cols>
    <col min="4" max="4" width="23.7109375" bestFit="1" customWidth="1"/>
    <col min="5" max="5" width="55" customWidth="1"/>
    <col min="6" max="6" width="13.42578125" customWidth="1"/>
    <col min="7" max="7" width="11.85546875" customWidth="1"/>
    <col min="8" max="8" width="12" customWidth="1"/>
    <col min="9" max="9" width="12.5703125" customWidth="1"/>
    <col min="10" max="10" width="16.140625" customWidth="1"/>
    <col min="11" max="11" width="12" customWidth="1"/>
    <col min="12" max="12" width="10.5703125" customWidth="1"/>
  </cols>
  <sheetData>
    <row r="3" spans="4:12" ht="15.75" thickBot="1" x14ac:dyDescent="0.3"/>
    <row r="4" spans="4:12" ht="48" customHeight="1" thickBot="1" x14ac:dyDescent="0.3">
      <c r="D4" s="48" t="s">
        <v>74</v>
      </c>
      <c r="E4" s="47" t="s">
        <v>54</v>
      </c>
      <c r="F4" s="47" t="s">
        <v>55</v>
      </c>
      <c r="G4" s="47" t="s">
        <v>56</v>
      </c>
      <c r="H4" s="47" t="s">
        <v>57</v>
      </c>
      <c r="I4" s="47" t="s">
        <v>61</v>
      </c>
      <c r="J4" s="47" t="s">
        <v>59</v>
      </c>
      <c r="K4" s="47" t="s">
        <v>60</v>
      </c>
      <c r="L4" s="47" t="s">
        <v>80</v>
      </c>
    </row>
    <row r="5" spans="4:12" ht="17.25" thickBot="1" x14ac:dyDescent="0.35">
      <c r="D5" s="45" t="s">
        <v>54</v>
      </c>
      <c r="E5" s="51">
        <v>1</v>
      </c>
      <c r="F5" s="51">
        <v>0.28999999999999998</v>
      </c>
      <c r="G5" s="51">
        <v>0.24</v>
      </c>
      <c r="H5" s="51">
        <v>0.3</v>
      </c>
      <c r="I5" s="51">
        <v>0.31</v>
      </c>
      <c r="J5" s="51">
        <v>0.26</v>
      </c>
      <c r="K5" s="51">
        <v>0.23</v>
      </c>
      <c r="L5" s="51">
        <v>-9.4972000000000001E-2</v>
      </c>
    </row>
    <row r="6" spans="4:12" ht="17.25" thickBot="1" x14ac:dyDescent="0.35">
      <c r="D6" s="45" t="s">
        <v>55</v>
      </c>
      <c r="E6" s="51">
        <v>0.28999999999999998</v>
      </c>
      <c r="F6" s="51">
        <v>1</v>
      </c>
      <c r="G6" s="51">
        <v>0.38</v>
      </c>
      <c r="H6" s="51">
        <v>0.68</v>
      </c>
      <c r="I6" s="51">
        <v>0.67</v>
      </c>
      <c r="J6" s="51">
        <v>0.6</v>
      </c>
      <c r="K6" s="51">
        <v>0.56999999999999995</v>
      </c>
      <c r="L6" s="51">
        <v>-5.6154999999999997E-2</v>
      </c>
    </row>
    <row r="7" spans="4:12" ht="17.25" thickBot="1" x14ac:dyDescent="0.35">
      <c r="D7" s="45" t="s">
        <v>56</v>
      </c>
      <c r="E7" s="51">
        <v>0.24</v>
      </c>
      <c r="F7" s="51">
        <v>0.38</v>
      </c>
      <c r="G7" s="51">
        <v>1</v>
      </c>
      <c r="H7" s="51">
        <v>0.5</v>
      </c>
      <c r="I7" s="51">
        <v>0.49</v>
      </c>
      <c r="J7" s="51">
        <v>0.46</v>
      </c>
      <c r="K7" s="51">
        <v>0.46</v>
      </c>
      <c r="L7" s="51">
        <v>9.8351999999999995E-2</v>
      </c>
    </row>
    <row r="8" spans="4:12" ht="17.25" thickBot="1" x14ac:dyDescent="0.35">
      <c r="D8" s="45" t="s">
        <v>57</v>
      </c>
      <c r="E8" s="51">
        <v>0.3</v>
      </c>
      <c r="F8" s="51">
        <v>0.68</v>
      </c>
      <c r="G8" s="51">
        <v>0.5</v>
      </c>
      <c r="H8" s="51">
        <v>1</v>
      </c>
      <c r="I8" s="51">
        <v>0.83</v>
      </c>
      <c r="J8" s="51">
        <v>0.76</v>
      </c>
      <c r="K8" s="51">
        <v>0.64</v>
      </c>
      <c r="L8" s="51">
        <v>1.9628E-2</v>
      </c>
    </row>
    <row r="9" spans="4:12" ht="17.25" thickBot="1" x14ac:dyDescent="0.35">
      <c r="D9" s="45" t="s">
        <v>61</v>
      </c>
      <c r="E9" s="51">
        <v>0.31</v>
      </c>
      <c r="F9" s="51">
        <v>0.67</v>
      </c>
      <c r="G9" s="51">
        <v>0.49</v>
      </c>
      <c r="H9" s="51">
        <v>0.83</v>
      </c>
      <c r="I9" s="51">
        <v>1</v>
      </c>
      <c r="J9" s="51">
        <v>0.7</v>
      </c>
      <c r="K9" s="51">
        <v>0.69</v>
      </c>
      <c r="L9" s="51">
        <v>6.7670999999999995E-2</v>
      </c>
    </row>
    <row r="10" spans="4:12" ht="17.25" thickBot="1" x14ac:dyDescent="0.35">
      <c r="D10" s="45" t="s">
        <v>59</v>
      </c>
      <c r="E10" s="51">
        <v>0.26</v>
      </c>
      <c r="F10" s="51">
        <v>0.6</v>
      </c>
      <c r="G10" s="51">
        <v>0.46</v>
      </c>
      <c r="H10" s="51">
        <v>0.76</v>
      </c>
      <c r="I10" s="51">
        <v>0.7</v>
      </c>
      <c r="J10" s="51">
        <v>1</v>
      </c>
      <c r="K10" s="51">
        <v>0.67</v>
      </c>
      <c r="L10" s="51">
        <v>4.9597000000000002E-2</v>
      </c>
    </row>
    <row r="11" spans="4:12" ht="17.25" thickBot="1" x14ac:dyDescent="0.35">
      <c r="D11" s="45" t="s">
        <v>60</v>
      </c>
      <c r="E11" s="51">
        <v>0.23</v>
      </c>
      <c r="F11" s="51">
        <v>0.56999999999999995</v>
      </c>
      <c r="G11" s="51">
        <v>0.46</v>
      </c>
      <c r="H11" s="51">
        <v>0.64</v>
      </c>
      <c r="I11" s="51">
        <v>0.69</v>
      </c>
      <c r="J11" s="51">
        <v>0.67</v>
      </c>
      <c r="K11" s="51">
        <v>1</v>
      </c>
      <c r="L11" s="51">
        <v>-4.7780000000000001E-3</v>
      </c>
    </row>
    <row r="12" spans="4:12" ht="17.25" thickBot="1" x14ac:dyDescent="0.35">
      <c r="D12" s="45" t="s">
        <v>80</v>
      </c>
      <c r="E12" s="51">
        <v>-9.4972000000000001E-2</v>
      </c>
      <c r="F12" s="51">
        <v>-5.6154999999999997E-2</v>
      </c>
      <c r="G12" s="51">
        <v>9.8351999999999995E-2</v>
      </c>
      <c r="H12" s="51">
        <v>1.9628E-2</v>
      </c>
      <c r="I12" s="51">
        <v>6.7670999999999995E-2</v>
      </c>
      <c r="J12" s="51">
        <v>4.9597000000000002E-2</v>
      </c>
      <c r="K12" s="51">
        <v>-4.7780000000000001E-3</v>
      </c>
      <c r="L12" s="51">
        <v>1</v>
      </c>
    </row>
    <row r="13" spans="4:12" ht="50.25" thickBot="1" x14ac:dyDescent="0.3">
      <c r="D13" s="48" t="s">
        <v>74</v>
      </c>
      <c r="E13" s="47" t="s">
        <v>54</v>
      </c>
      <c r="F13" s="47" t="s">
        <v>55</v>
      </c>
      <c r="G13" s="47" t="s">
        <v>56</v>
      </c>
      <c r="H13" s="47" t="s">
        <v>57</v>
      </c>
      <c r="I13" s="47" t="s">
        <v>61</v>
      </c>
      <c r="J13" s="47" t="s">
        <v>59</v>
      </c>
      <c r="K13" s="47" t="s">
        <v>60</v>
      </c>
      <c r="L13" s="47" t="s">
        <v>80</v>
      </c>
    </row>
    <row r="14" spans="4:12" ht="16.5" x14ac:dyDescent="0.3">
      <c r="D14" s="50" t="s">
        <v>26</v>
      </c>
      <c r="E14" s="49">
        <v>0.10003238</v>
      </c>
      <c r="F14" s="49">
        <v>0.14128425</v>
      </c>
      <c r="G14" s="49">
        <v>0.13080886999999999</v>
      </c>
      <c r="H14" s="49">
        <v>0.15248110000000001</v>
      </c>
      <c r="I14" s="49">
        <v>0.19667797000000001</v>
      </c>
      <c r="J14" s="49">
        <v>0.18176058</v>
      </c>
      <c r="K14" s="49">
        <v>0.25203730000000002</v>
      </c>
      <c r="L14" s="49">
        <v>8.6824999999999999E-2</v>
      </c>
    </row>
    <row r="18" spans="4:8" ht="15.75" thickBot="1" x14ac:dyDescent="0.3"/>
    <row r="19" spans="4:8" ht="17.25" thickBot="1" x14ac:dyDescent="0.35">
      <c r="D19" s="44" t="s">
        <v>83</v>
      </c>
      <c r="E19" s="44" t="s">
        <v>82</v>
      </c>
    </row>
    <row r="20" spans="4:8" ht="33.75" thickBot="1" x14ac:dyDescent="0.35">
      <c r="D20" s="45" t="s">
        <v>54</v>
      </c>
      <c r="E20" s="46" t="s">
        <v>81</v>
      </c>
    </row>
    <row r="21" spans="4:8" ht="16.5" customHeight="1" thickBot="1" x14ac:dyDescent="0.35">
      <c r="D21" s="45" t="s">
        <v>55</v>
      </c>
      <c r="E21" s="46" t="s">
        <v>75</v>
      </c>
      <c r="H21" s="56" t="s">
        <v>81</v>
      </c>
    </row>
    <row r="22" spans="4:8" ht="53.25" customHeight="1" thickBot="1" x14ac:dyDescent="0.35">
      <c r="D22" s="45" t="s">
        <v>56</v>
      </c>
      <c r="E22" s="46" t="s">
        <v>84</v>
      </c>
    </row>
    <row r="23" spans="4:8" ht="17.25" thickBot="1" x14ac:dyDescent="0.35">
      <c r="D23" s="45" t="s">
        <v>57</v>
      </c>
      <c r="E23" s="46" t="s">
        <v>76</v>
      </c>
    </row>
    <row r="24" spans="4:8" ht="17.25" thickBot="1" x14ac:dyDescent="0.35">
      <c r="D24" s="45" t="s">
        <v>61</v>
      </c>
      <c r="E24" s="46" t="s">
        <v>77</v>
      </c>
    </row>
    <row r="25" spans="4:8" ht="43.5" customHeight="1" thickBot="1" x14ac:dyDescent="0.35">
      <c r="D25" s="45" t="s">
        <v>59</v>
      </c>
      <c r="E25" s="52" t="s">
        <v>78</v>
      </c>
    </row>
    <row r="26" spans="4:8" ht="17.25" thickBot="1" x14ac:dyDescent="0.35">
      <c r="D26" s="45" t="s">
        <v>60</v>
      </c>
      <c r="E26" s="46" t="s">
        <v>79</v>
      </c>
    </row>
  </sheetData>
  <hyperlinks>
    <hyperlink ref="H21" r:id="rId1" display="https://www.ncreif.org/data-products/funds/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Sheet9</vt:lpstr>
      <vt:lpstr>Sheet5</vt:lpstr>
      <vt:lpstr>Sheet4</vt:lpstr>
      <vt:lpstr>Sheet6</vt:lpstr>
      <vt:lpstr>Sheet7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Wenbo Zhang</dc:creator>
  <cp:lastModifiedBy>Harsh Parikh</cp:lastModifiedBy>
  <dcterms:created xsi:type="dcterms:W3CDTF">2017-09-13T21:01:48Z</dcterms:created>
  <dcterms:modified xsi:type="dcterms:W3CDTF">2017-09-25T18:04:11Z</dcterms:modified>
</cp:coreProperties>
</file>