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wujian/woojean/ThinkingInTrade/文件/回测/"/>
    </mc:Choice>
  </mc:AlternateContent>
  <bookViews>
    <workbookView xWindow="2300" yWindow="1200" windowWidth="24420" windowHeight="15860" tabRatio="500" activeTab="3"/>
  </bookViews>
  <sheets>
    <sheet name="原始信号" sheetId="1" r:id="rId1"/>
    <sheet name="振幅&gt;5%" sheetId="2" r:id="rId2"/>
    <sheet name="振幅&gt;7%" sheetId="3" r:id="rId3"/>
    <sheet name="D&lt;20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" i="4" l="1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4" i="4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4" i="3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4" i="2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4" i="1"/>
</calcChain>
</file>

<file path=xl/sharedStrings.xml><?xml version="1.0" encoding="utf-8"?>
<sst xmlns="http://schemas.openxmlformats.org/spreadsheetml/2006/main" count="136" uniqueCount="51">
  <si>
    <t>交易总数</t>
    <rPh sb="0" eb="1">
      <t>jiao'yi</t>
    </rPh>
    <rPh sb="2" eb="3">
      <t>zong'hsu</t>
    </rPh>
    <phoneticPr fontId="2" type="noConversion"/>
  </si>
  <si>
    <t>日均交易数</t>
    <rPh sb="0" eb="1">
      <t>ri'jun</t>
    </rPh>
    <rPh sb="2" eb="3">
      <t>jiao'yi'shu</t>
    </rPh>
    <phoneticPr fontId="2" type="noConversion"/>
  </si>
  <si>
    <t>最低价区间</t>
    <rPh sb="0" eb="1">
      <t>zui'di'j</t>
    </rPh>
    <rPh sb="3" eb="4">
      <t>qu'j</t>
    </rPh>
    <phoneticPr fontId="2" type="noConversion"/>
  </si>
  <si>
    <t>[,-20%)</t>
    <phoneticPr fontId="2" type="noConversion"/>
  </si>
  <si>
    <t>[-20%,-18%)</t>
    <phoneticPr fontId="2" type="noConversion"/>
  </si>
  <si>
    <t>[-18%,-16%)</t>
    <phoneticPr fontId="2" type="noConversion"/>
  </si>
  <si>
    <t>[-16%,-14%)</t>
    <phoneticPr fontId="2" type="noConversion"/>
  </si>
  <si>
    <t>[-14%,-12%)</t>
    <phoneticPr fontId="2" type="noConversion"/>
  </si>
  <si>
    <t>[-12%,-10%)</t>
    <phoneticPr fontId="2" type="noConversion"/>
  </si>
  <si>
    <t>[-10%,-8%)</t>
    <phoneticPr fontId="2" type="noConversion"/>
  </si>
  <si>
    <t>[-8%,-6%)</t>
    <phoneticPr fontId="2" type="noConversion"/>
  </si>
  <si>
    <t>[-6%,-4%)</t>
    <phoneticPr fontId="2" type="noConversion"/>
  </si>
  <si>
    <t>[-4%,-2%)</t>
    <phoneticPr fontId="2" type="noConversion"/>
  </si>
  <si>
    <t>[-2%,0%)</t>
    <phoneticPr fontId="2" type="noConversion"/>
  </si>
  <si>
    <t>[0%,2%)</t>
    <phoneticPr fontId="2" type="noConversion"/>
  </si>
  <si>
    <t>最高价区间</t>
    <rPh sb="0" eb="1">
      <t>zui'gao'j</t>
    </rPh>
    <rPh sb="3" eb="4">
      <t>qu'j</t>
    </rPh>
    <phoneticPr fontId="2" type="noConversion"/>
  </si>
  <si>
    <t>[2%,4%)</t>
    <phoneticPr fontId="2" type="noConversion"/>
  </si>
  <si>
    <t>[4%,6%)</t>
    <phoneticPr fontId="2" type="noConversion"/>
  </si>
  <si>
    <t>[6%,8%)</t>
    <phoneticPr fontId="2" type="noConversion"/>
  </si>
  <si>
    <t>[8%,10%)</t>
    <phoneticPr fontId="2" type="noConversion"/>
  </si>
  <si>
    <t>[10%,12%)</t>
    <phoneticPr fontId="2" type="noConversion"/>
  </si>
  <si>
    <t>[12%,14%)</t>
    <phoneticPr fontId="2" type="noConversion"/>
  </si>
  <si>
    <t>[14%,16%)</t>
    <phoneticPr fontId="2" type="noConversion"/>
  </si>
  <si>
    <t>[16%,18%)</t>
    <phoneticPr fontId="2" type="noConversion"/>
  </si>
  <si>
    <t>[18%,20%)</t>
    <phoneticPr fontId="2" type="noConversion"/>
  </si>
  <si>
    <t>[20%,)</t>
    <phoneticPr fontId="2" type="noConversion"/>
  </si>
  <si>
    <t>2018/01/02-2018/10/31
持股5日</t>
    <rPh sb="22" eb="23">
      <t>chi'gu</t>
    </rPh>
    <rPh sb="25" eb="26">
      <t>ri</t>
    </rPh>
    <phoneticPr fontId="2" type="noConversion"/>
  </si>
  <si>
    <t>KD金叉</t>
    <rPh sb="2" eb="3">
      <t>jin'c</t>
    </rPh>
    <phoneticPr fontId="2" type="noConversion"/>
  </si>
  <si>
    <t>5日线下阳线</t>
    <rPh sb="1" eb="2">
      <t>ri</t>
    </rPh>
    <rPh sb="2" eb="3">
      <t>xian</t>
    </rPh>
    <rPh sb="3" eb="4">
      <t>xia</t>
    </rPh>
    <rPh sb="4" eb="5">
      <t>yang'x</t>
    </rPh>
    <phoneticPr fontId="2" type="noConversion"/>
  </si>
  <si>
    <t>DV</t>
    <phoneticPr fontId="2" type="noConversion"/>
  </si>
  <si>
    <t>JV</t>
    <phoneticPr fontId="2" type="noConversion"/>
  </si>
  <si>
    <t>JN</t>
    <phoneticPr fontId="2" type="noConversion"/>
  </si>
  <si>
    <t>JW</t>
    <phoneticPr fontId="2" type="noConversion"/>
  </si>
  <si>
    <t>5日线下阳线
振幅 &gt; 5%</t>
    <rPh sb="1" eb="2">
      <t>ri</t>
    </rPh>
    <rPh sb="2" eb="3">
      <t>xian</t>
    </rPh>
    <rPh sb="3" eb="4">
      <t>xia</t>
    </rPh>
    <rPh sb="4" eb="5">
      <t>yang'x</t>
    </rPh>
    <rPh sb="7" eb="8">
      <t>zhen'fu</t>
    </rPh>
    <phoneticPr fontId="2" type="noConversion"/>
  </si>
  <si>
    <t>KD金叉
振幅 &gt; 5%</t>
    <rPh sb="2" eb="3">
      <t>jin'c</t>
    </rPh>
    <phoneticPr fontId="2" type="noConversion"/>
  </si>
  <si>
    <t>DV
振幅 &gt; 5%</t>
    <phoneticPr fontId="2" type="noConversion"/>
  </si>
  <si>
    <t>JV
振幅 &gt; 5%</t>
    <phoneticPr fontId="2" type="noConversion"/>
  </si>
  <si>
    <t>JN
振幅 &gt; 5%</t>
    <phoneticPr fontId="2" type="noConversion"/>
  </si>
  <si>
    <t>JW
振幅 &gt; 5%</t>
    <phoneticPr fontId="2" type="noConversion"/>
  </si>
  <si>
    <t>5日线下阳线
振幅 &gt; 7%</t>
    <rPh sb="1" eb="2">
      <t>ri</t>
    </rPh>
    <rPh sb="2" eb="3">
      <t>xian</t>
    </rPh>
    <rPh sb="3" eb="4">
      <t>xia</t>
    </rPh>
    <rPh sb="4" eb="5">
      <t>yang'x</t>
    </rPh>
    <rPh sb="7" eb="8">
      <t>zhen'fu</t>
    </rPh>
    <phoneticPr fontId="2" type="noConversion"/>
  </si>
  <si>
    <t>KD金叉
振幅 &gt; 7%</t>
    <rPh sb="2" eb="3">
      <t>jin'c</t>
    </rPh>
    <phoneticPr fontId="2" type="noConversion"/>
  </si>
  <si>
    <t>DV
振幅 &gt; 7%</t>
    <phoneticPr fontId="2" type="noConversion"/>
  </si>
  <si>
    <t>JV
振幅 &gt; 7%</t>
    <phoneticPr fontId="2" type="noConversion"/>
  </si>
  <si>
    <t>JN
振幅 &gt; 7%</t>
    <phoneticPr fontId="2" type="noConversion"/>
  </si>
  <si>
    <t>JW
振幅 &gt; 7%</t>
    <phoneticPr fontId="2" type="noConversion"/>
  </si>
  <si>
    <t>2连阳</t>
    <rPh sb="1" eb="2">
      <t>lian'y</t>
    </rPh>
    <phoneticPr fontId="2" type="noConversion"/>
  </si>
  <si>
    <t>3连阳</t>
    <rPh sb="1" eb="2">
      <t>lian'y</t>
    </rPh>
    <phoneticPr fontId="2" type="noConversion"/>
  </si>
  <si>
    <t>4连阳</t>
    <rPh sb="1" eb="2">
      <t>lian'y</t>
    </rPh>
    <phoneticPr fontId="2" type="noConversion"/>
  </si>
  <si>
    <t>5连阳</t>
    <rPh sb="1" eb="2">
      <t>lian'y</t>
    </rPh>
    <phoneticPr fontId="2" type="noConversion"/>
  </si>
  <si>
    <t>6连阳</t>
    <rPh sb="1" eb="2">
      <t>lian'y</t>
    </rPh>
    <phoneticPr fontId="2" type="noConversion"/>
  </si>
  <si>
    <t>7连阳</t>
    <rPh sb="1" eb="2">
      <t>lian'y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</si>
</sst>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%"/>
  </numFmts>
  <fonts count="9" x14ac:knownFonts="1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2"/>
      <color theme="1"/>
      <name val="STHeiti"/>
      <family val="3"/>
      <charset val="134"/>
    </font>
    <font>
      <sz val="12"/>
      <color rgb="FF4F6B72"/>
      <name val="STHeiti"/>
      <family val="3"/>
      <charset val="134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b/>
      <sz val="12"/>
      <color rgb="FFFF0000"/>
      <name val="DengXian"/>
      <family val="3"/>
      <charset val="134"/>
      <scheme val="minor"/>
    </font>
    <font>
      <b/>
      <sz val="12"/>
      <color theme="9" tint="-0.249977111117893"/>
      <name val="DengXian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Border="1"/>
    <xf numFmtId="176" fontId="0" fillId="0" borderId="1" xfId="0" applyNumberFormat="1" applyFill="1" applyBorder="1"/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4" fillId="0" borderId="0" xfId="0" applyFont="1"/>
    <xf numFmtId="0" fontId="0" fillId="2" borderId="0" xfId="0" applyFill="1"/>
    <xf numFmtId="0" fontId="4" fillId="2" borderId="0" xfId="0" applyFont="1" applyFill="1"/>
    <xf numFmtId="176" fontId="0" fillId="2" borderId="1" xfId="0" applyNumberFormat="1" applyFill="1" applyBorder="1"/>
    <xf numFmtId="176" fontId="7" fillId="2" borderId="1" xfId="0" applyNumberFormat="1" applyFont="1" applyFill="1" applyBorder="1"/>
    <xf numFmtId="176" fontId="0" fillId="0" borderId="1" xfId="0" applyNumberFormat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76" fontId="8" fillId="2" borderId="1" xfId="0" applyNumberFormat="1" applyFont="1" applyFill="1" applyBorder="1"/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workbookViewId="0">
      <selection activeCell="C32" sqref="C32"/>
    </sheetView>
  </sheetViews>
  <sheetFormatPr baseColWidth="10" defaultRowHeight="16" x14ac:dyDescent="0.2"/>
  <cols>
    <col min="1" max="14" width="11.83203125" customWidth="1"/>
  </cols>
  <sheetData>
    <row r="1" spans="1:17" ht="49" customHeight="1" x14ac:dyDescent="0.2">
      <c r="A1" s="15" t="s">
        <v>26</v>
      </c>
      <c r="B1" s="16"/>
      <c r="C1" s="12" t="s">
        <v>28</v>
      </c>
      <c r="D1" s="13"/>
      <c r="E1" s="12" t="s">
        <v>27</v>
      </c>
      <c r="F1" s="13"/>
      <c r="G1" s="12" t="s">
        <v>29</v>
      </c>
      <c r="H1" s="13"/>
      <c r="I1" s="12" t="s">
        <v>30</v>
      </c>
      <c r="J1" s="13"/>
      <c r="K1" s="12" t="s">
        <v>31</v>
      </c>
      <c r="L1" s="13"/>
      <c r="M1" s="12" t="s">
        <v>32</v>
      </c>
      <c r="N1" s="13"/>
    </row>
    <row r="2" spans="1:17" x14ac:dyDescent="0.2">
      <c r="A2" s="13" t="s">
        <v>0</v>
      </c>
      <c r="B2" s="13"/>
      <c r="C2" s="13">
        <v>65757</v>
      </c>
      <c r="D2" s="13"/>
      <c r="E2" s="13">
        <v>99953</v>
      </c>
      <c r="F2" s="13"/>
      <c r="G2" s="13">
        <v>55328</v>
      </c>
      <c r="H2" s="13"/>
      <c r="I2" s="13">
        <v>122957</v>
      </c>
      <c r="J2" s="13"/>
      <c r="K2" s="13">
        <v>49589</v>
      </c>
      <c r="L2" s="13"/>
      <c r="M2" s="13">
        <v>19705</v>
      </c>
      <c r="N2" s="13"/>
    </row>
    <row r="3" spans="1:17" x14ac:dyDescent="0.2">
      <c r="A3" s="13" t="s">
        <v>1</v>
      </c>
      <c r="B3" s="13"/>
      <c r="C3" s="13">
        <v>327</v>
      </c>
      <c r="D3" s="13"/>
      <c r="E3" s="13">
        <v>497</v>
      </c>
      <c r="F3" s="13"/>
      <c r="G3" s="13">
        <v>275</v>
      </c>
      <c r="H3" s="13"/>
      <c r="I3" s="13">
        <v>611</v>
      </c>
      <c r="J3" s="13"/>
      <c r="K3" s="13">
        <v>246</v>
      </c>
      <c r="L3" s="13"/>
      <c r="M3" s="13">
        <v>98</v>
      </c>
      <c r="N3" s="13"/>
    </row>
    <row r="4" spans="1:17" x14ac:dyDescent="0.2">
      <c r="A4" s="14" t="s">
        <v>2</v>
      </c>
      <c r="B4" s="1" t="s">
        <v>3</v>
      </c>
      <c r="C4" s="2">
        <v>1033</v>
      </c>
      <c r="D4" s="3">
        <f>C4/65757</f>
        <v>1.5709354137202123E-2</v>
      </c>
      <c r="E4" s="2">
        <v>895</v>
      </c>
      <c r="F4" s="3">
        <f>E4/99953</f>
        <v>8.9542084779846536E-3</v>
      </c>
      <c r="G4" s="2">
        <v>503</v>
      </c>
      <c r="H4" s="3">
        <f>G4/55328</f>
        <v>9.0912377096587626E-3</v>
      </c>
      <c r="I4" s="2">
        <v>1310</v>
      </c>
      <c r="J4" s="3">
        <f>I4/122957</f>
        <v>1.0654131119009085E-2</v>
      </c>
      <c r="K4" s="2">
        <v>499</v>
      </c>
      <c r="L4" s="3">
        <f>K4/49589</f>
        <v>1.0062715521587448E-2</v>
      </c>
      <c r="M4" s="2">
        <v>209</v>
      </c>
      <c r="N4" s="3">
        <f>M4/19705</f>
        <v>1.060644506470439E-2</v>
      </c>
      <c r="P4" s="6"/>
      <c r="Q4" s="6"/>
    </row>
    <row r="5" spans="1:17" x14ac:dyDescent="0.2">
      <c r="A5" s="14"/>
      <c r="B5" s="1" t="s">
        <v>4</v>
      </c>
      <c r="C5" s="2">
        <v>881</v>
      </c>
      <c r="D5" s="3">
        <f t="shared" ref="D5:D26" si="0">C5/65757</f>
        <v>1.3397813160576061E-2</v>
      </c>
      <c r="E5" s="2">
        <v>642</v>
      </c>
      <c r="F5" s="3">
        <f t="shared" ref="F5:F26" si="1">E5/99953</f>
        <v>6.4230188188448573E-3</v>
      </c>
      <c r="G5" s="2">
        <v>374</v>
      </c>
      <c r="H5" s="3">
        <f t="shared" ref="H5:H26" si="2">G5/55328</f>
        <v>6.7596876807403125E-3</v>
      </c>
      <c r="I5" s="2">
        <v>1054</v>
      </c>
      <c r="J5" s="3">
        <f t="shared" ref="J5:J26" si="3">I5/122957</f>
        <v>8.572102442317233E-3</v>
      </c>
      <c r="K5" s="2">
        <v>378</v>
      </c>
      <c r="L5" s="3">
        <f t="shared" ref="L5:L26" si="4">K5/49589</f>
        <v>7.6226582508217549E-3</v>
      </c>
      <c r="M5" s="2">
        <v>167</v>
      </c>
      <c r="N5" s="3">
        <f t="shared" ref="N5:N26" si="5">M5/19705</f>
        <v>8.4750063435676225E-3</v>
      </c>
      <c r="O5" s="6"/>
      <c r="P5" s="6"/>
      <c r="Q5" s="6"/>
    </row>
    <row r="6" spans="1:17" x14ac:dyDescent="0.2">
      <c r="A6" s="14"/>
      <c r="B6" s="1" t="s">
        <v>5</v>
      </c>
      <c r="C6" s="2">
        <v>1339</v>
      </c>
      <c r="D6" s="3">
        <f t="shared" si="0"/>
        <v>2.0362851103304592E-2</v>
      </c>
      <c r="E6" s="2">
        <v>1056</v>
      </c>
      <c r="F6" s="3">
        <f t="shared" si="1"/>
        <v>1.0564965533800886E-2</v>
      </c>
      <c r="G6" s="2">
        <v>605</v>
      </c>
      <c r="H6" s="3">
        <f t="shared" si="2"/>
        <v>1.0934788895315212E-2</v>
      </c>
      <c r="I6" s="2">
        <v>1739</v>
      </c>
      <c r="J6" s="3">
        <f t="shared" si="3"/>
        <v>1.4143155737371602E-2</v>
      </c>
      <c r="K6" s="2">
        <v>592</v>
      </c>
      <c r="L6" s="3">
        <f t="shared" si="4"/>
        <v>1.193813144044042E-2</v>
      </c>
      <c r="M6" s="2">
        <v>253</v>
      </c>
      <c r="N6" s="3">
        <f t="shared" si="5"/>
        <v>1.2839380867800052E-2</v>
      </c>
      <c r="O6" s="6"/>
      <c r="P6" s="6"/>
      <c r="Q6" s="6"/>
    </row>
    <row r="7" spans="1:17" x14ac:dyDescent="0.2">
      <c r="A7" s="14"/>
      <c r="B7" s="1" t="s">
        <v>6</v>
      </c>
      <c r="C7" s="2">
        <v>1782</v>
      </c>
      <c r="D7" s="3">
        <f t="shared" si="0"/>
        <v>2.7099776449655551E-2</v>
      </c>
      <c r="E7" s="2">
        <v>1721</v>
      </c>
      <c r="F7" s="3">
        <f t="shared" si="1"/>
        <v>1.7218092503476633E-2</v>
      </c>
      <c r="G7" s="2">
        <v>981</v>
      </c>
      <c r="H7" s="3">
        <f t="shared" si="2"/>
        <v>1.7730624638519377E-2</v>
      </c>
      <c r="I7" s="2">
        <v>2705</v>
      </c>
      <c r="J7" s="3">
        <f t="shared" si="3"/>
        <v>2.1999560822076009E-2</v>
      </c>
      <c r="K7" s="2">
        <v>929</v>
      </c>
      <c r="L7" s="3">
        <f t="shared" si="4"/>
        <v>1.8733993425961402E-2</v>
      </c>
      <c r="M7" s="2">
        <v>423</v>
      </c>
      <c r="N7" s="3">
        <f t="shared" si="5"/>
        <v>2.1466632834306013E-2</v>
      </c>
      <c r="O7" s="6"/>
      <c r="P7" s="6"/>
      <c r="Q7" s="6"/>
    </row>
    <row r="8" spans="1:17" x14ac:dyDescent="0.2">
      <c r="A8" s="14"/>
      <c r="B8" s="1" t="s">
        <v>7</v>
      </c>
      <c r="C8" s="2">
        <v>2342</v>
      </c>
      <c r="D8" s="3">
        <f t="shared" si="0"/>
        <v>3.5615980047751572E-2</v>
      </c>
      <c r="E8" s="2">
        <v>2476</v>
      </c>
      <c r="F8" s="3">
        <f t="shared" si="1"/>
        <v>2.4771642672055866E-2</v>
      </c>
      <c r="G8" s="2">
        <v>1393</v>
      </c>
      <c r="H8" s="3">
        <f t="shared" si="2"/>
        <v>2.5177125506072876E-2</v>
      </c>
      <c r="I8" s="2">
        <v>3951</v>
      </c>
      <c r="J8" s="3">
        <f t="shared" si="3"/>
        <v>3.2133184771912134E-2</v>
      </c>
      <c r="K8" s="2">
        <v>1348</v>
      </c>
      <c r="L8" s="3">
        <f t="shared" si="4"/>
        <v>2.7183447942083931E-2</v>
      </c>
      <c r="M8" s="2">
        <v>582</v>
      </c>
      <c r="N8" s="3">
        <f t="shared" si="5"/>
        <v>2.9535650850038061E-2</v>
      </c>
      <c r="O8" s="6"/>
      <c r="P8" s="6"/>
      <c r="Q8" s="6"/>
    </row>
    <row r="9" spans="1:17" x14ac:dyDescent="0.2">
      <c r="A9" s="14"/>
      <c r="B9" s="1" t="s">
        <v>8</v>
      </c>
      <c r="C9" s="2">
        <v>3134</v>
      </c>
      <c r="D9" s="3">
        <f t="shared" si="0"/>
        <v>4.7660325136487373E-2</v>
      </c>
      <c r="E9" s="2">
        <v>3830</v>
      </c>
      <c r="F9" s="3">
        <f t="shared" si="1"/>
        <v>3.8318009464448292E-2</v>
      </c>
      <c r="G9" s="2">
        <v>2145</v>
      </c>
      <c r="H9" s="3">
        <f t="shared" si="2"/>
        <v>3.8768796992481203E-2</v>
      </c>
      <c r="I9" s="2">
        <v>5767</v>
      </c>
      <c r="J9" s="3">
        <f t="shared" si="3"/>
        <v>4.6902575697194956E-2</v>
      </c>
      <c r="K9" s="2">
        <v>2088</v>
      </c>
      <c r="L9" s="3">
        <f t="shared" si="4"/>
        <v>4.2106112242634455E-2</v>
      </c>
      <c r="M9" s="2">
        <v>873</v>
      </c>
      <c r="N9" s="3">
        <f t="shared" si="5"/>
        <v>4.430347627505709E-2</v>
      </c>
      <c r="O9" s="6"/>
      <c r="P9" s="6"/>
      <c r="Q9" s="6"/>
    </row>
    <row r="10" spans="1:17" x14ac:dyDescent="0.2">
      <c r="A10" s="14"/>
      <c r="B10" s="1" t="s">
        <v>9</v>
      </c>
      <c r="C10" s="2">
        <v>4340</v>
      </c>
      <c r="D10" s="3">
        <f t="shared" si="0"/>
        <v>6.600057788524416E-2</v>
      </c>
      <c r="E10" s="2">
        <v>6062</v>
      </c>
      <c r="F10" s="3">
        <f t="shared" si="1"/>
        <v>6.0648504797254713E-2</v>
      </c>
      <c r="G10" s="2">
        <v>3368</v>
      </c>
      <c r="H10" s="3">
        <f t="shared" si="2"/>
        <v>6.0873337189126665E-2</v>
      </c>
      <c r="I10" s="2">
        <v>8264</v>
      </c>
      <c r="J10" s="3">
        <f t="shared" si="3"/>
        <v>6.7210488219458839E-2</v>
      </c>
      <c r="K10" s="2">
        <v>3132</v>
      </c>
      <c r="L10" s="3">
        <f t="shared" si="4"/>
        <v>6.3159168363951676E-2</v>
      </c>
      <c r="M10" s="2">
        <v>1376</v>
      </c>
      <c r="N10" s="3">
        <f t="shared" si="5"/>
        <v>6.9829992387718851E-2</v>
      </c>
      <c r="O10" s="6"/>
      <c r="P10" s="6"/>
      <c r="Q10" s="6"/>
    </row>
    <row r="11" spans="1:17" x14ac:dyDescent="0.2">
      <c r="A11" s="14"/>
      <c r="B11" s="1" t="s">
        <v>10</v>
      </c>
      <c r="C11" s="2">
        <v>6465</v>
      </c>
      <c r="D11" s="3">
        <f t="shared" si="0"/>
        <v>9.8316529038733516E-2</v>
      </c>
      <c r="E11" s="2">
        <v>10332</v>
      </c>
      <c r="F11" s="3">
        <f t="shared" si="1"/>
        <v>0.10336858323412004</v>
      </c>
      <c r="G11" s="2">
        <v>5624</v>
      </c>
      <c r="H11" s="3">
        <f t="shared" si="2"/>
        <v>0.10164835164835165</v>
      </c>
      <c r="I11" s="2">
        <v>12489</v>
      </c>
      <c r="J11" s="3">
        <f t="shared" si="3"/>
        <v>0.10157209430939272</v>
      </c>
      <c r="K11" s="2">
        <v>4863</v>
      </c>
      <c r="L11" s="3">
        <f t="shared" si="4"/>
        <v>9.8066103369698926E-2</v>
      </c>
      <c r="M11" s="2">
        <v>1974</v>
      </c>
      <c r="N11" s="3">
        <f t="shared" si="5"/>
        <v>0.10017761989342806</v>
      </c>
      <c r="O11" s="6"/>
      <c r="P11" s="6"/>
      <c r="Q11" s="6"/>
    </row>
    <row r="12" spans="1:17" x14ac:dyDescent="0.2">
      <c r="A12" s="14"/>
      <c r="B12" s="1" t="s">
        <v>11</v>
      </c>
      <c r="C12" s="2">
        <v>9702</v>
      </c>
      <c r="D12" s="3">
        <f t="shared" si="0"/>
        <v>0.14754322733701355</v>
      </c>
      <c r="E12" s="2">
        <v>16968</v>
      </c>
      <c r="F12" s="3">
        <f t="shared" si="1"/>
        <v>0.16975978709993697</v>
      </c>
      <c r="G12" s="2">
        <v>9434</v>
      </c>
      <c r="H12" s="3">
        <f t="shared" si="2"/>
        <v>0.1705104106419896</v>
      </c>
      <c r="I12" s="2">
        <v>19144</v>
      </c>
      <c r="J12" s="3">
        <f t="shared" si="3"/>
        <v>0.15569670697886254</v>
      </c>
      <c r="K12" s="2">
        <v>7776</v>
      </c>
      <c r="L12" s="3">
        <f t="shared" si="4"/>
        <v>0.15680896973119038</v>
      </c>
      <c r="M12" s="2">
        <v>3212</v>
      </c>
      <c r="N12" s="3">
        <f t="shared" si="5"/>
        <v>0.16300431362598325</v>
      </c>
      <c r="O12" s="6"/>
      <c r="P12" s="6"/>
      <c r="Q12" s="6"/>
    </row>
    <row r="13" spans="1:17" x14ac:dyDescent="0.2">
      <c r="A13" s="14"/>
      <c r="B13" s="1" t="s">
        <v>12</v>
      </c>
      <c r="C13" s="2">
        <v>14564</v>
      </c>
      <c r="D13" s="3">
        <f t="shared" si="0"/>
        <v>0.2214821235761972</v>
      </c>
      <c r="E13" s="2">
        <v>24605</v>
      </c>
      <c r="F13" s="3">
        <f t="shared" si="1"/>
        <v>0.24616569787800266</v>
      </c>
      <c r="G13" s="2">
        <v>13798</v>
      </c>
      <c r="H13" s="3">
        <f t="shared" si="2"/>
        <v>0.24938548293811452</v>
      </c>
      <c r="I13" s="2">
        <v>28222</v>
      </c>
      <c r="J13" s="3">
        <f t="shared" si="3"/>
        <v>0.22952739575623998</v>
      </c>
      <c r="K13" s="2">
        <v>11495</v>
      </c>
      <c r="L13" s="3">
        <f t="shared" si="4"/>
        <v>0.23180544072274092</v>
      </c>
      <c r="M13" s="2">
        <v>4540</v>
      </c>
      <c r="N13" s="3">
        <f t="shared" si="5"/>
        <v>0.23039837604668867</v>
      </c>
      <c r="O13" s="6"/>
      <c r="P13" s="6"/>
      <c r="Q13" s="6"/>
    </row>
    <row r="14" spans="1:17" x14ac:dyDescent="0.2">
      <c r="A14" s="14"/>
      <c r="B14" s="1" t="s">
        <v>13</v>
      </c>
      <c r="C14" s="2">
        <v>18099</v>
      </c>
      <c r="D14" s="3">
        <f t="shared" si="0"/>
        <v>0.27524065878917836</v>
      </c>
      <c r="E14" s="2">
        <v>28495</v>
      </c>
      <c r="F14" s="3">
        <f t="shared" si="1"/>
        <v>0.28508398947505326</v>
      </c>
      <c r="G14" s="2">
        <v>15552</v>
      </c>
      <c r="H14" s="3">
        <f t="shared" si="2"/>
        <v>0.28108733371891265</v>
      </c>
      <c r="I14" s="2">
        <v>34675</v>
      </c>
      <c r="J14" s="3">
        <f t="shared" si="3"/>
        <v>0.28200915767300766</v>
      </c>
      <c r="K14" s="2">
        <v>14746</v>
      </c>
      <c r="L14" s="3">
        <f t="shared" si="4"/>
        <v>0.29736433483232166</v>
      </c>
      <c r="M14" s="2">
        <v>5414</v>
      </c>
      <c r="N14" s="3">
        <f t="shared" si="5"/>
        <v>0.27475260086272518</v>
      </c>
      <c r="O14" s="6"/>
      <c r="P14" s="6"/>
      <c r="Q14" s="6"/>
    </row>
    <row r="15" spans="1:17" x14ac:dyDescent="0.2">
      <c r="A15" s="14"/>
      <c r="B15" s="1" t="s">
        <v>14</v>
      </c>
      <c r="C15" s="2">
        <v>2076</v>
      </c>
      <c r="D15" s="3">
        <f t="shared" si="0"/>
        <v>3.1570783338655962E-2</v>
      </c>
      <c r="E15" s="2">
        <v>2871</v>
      </c>
      <c r="F15" s="3">
        <f t="shared" si="1"/>
        <v>2.8723500045021159E-2</v>
      </c>
      <c r="G15" s="2">
        <v>1551</v>
      </c>
      <c r="H15" s="3">
        <f t="shared" si="2"/>
        <v>2.8032822440717177E-2</v>
      </c>
      <c r="I15" s="2">
        <v>3637</v>
      </c>
      <c r="J15" s="3">
        <f t="shared" si="3"/>
        <v>2.9579446473157283E-2</v>
      </c>
      <c r="K15" s="2">
        <v>1743</v>
      </c>
      <c r="L15" s="3">
        <f t="shared" si="4"/>
        <v>3.514892415656698E-2</v>
      </c>
      <c r="M15" s="2">
        <v>682</v>
      </c>
      <c r="N15" s="3">
        <f t="shared" si="5"/>
        <v>3.4610504947982748E-2</v>
      </c>
      <c r="O15" s="6"/>
      <c r="P15" s="6"/>
      <c r="Q15" s="6"/>
    </row>
    <row r="16" spans="1:17" s="7" customFormat="1" x14ac:dyDescent="0.2">
      <c r="A16" s="14" t="s">
        <v>15</v>
      </c>
      <c r="B16" s="4" t="s">
        <v>14</v>
      </c>
      <c r="C16" s="5">
        <v>24100</v>
      </c>
      <c r="D16" s="9">
        <f t="shared" si="0"/>
        <v>0.36650090484663228</v>
      </c>
      <c r="E16" s="5">
        <v>35575</v>
      </c>
      <c r="F16" s="9">
        <f t="shared" si="1"/>
        <v>0.35591728112212739</v>
      </c>
      <c r="G16" s="5">
        <v>19480</v>
      </c>
      <c r="H16" s="9">
        <f t="shared" si="2"/>
        <v>0.35208212839791786</v>
      </c>
      <c r="I16" s="5">
        <v>42782</v>
      </c>
      <c r="J16" s="9">
        <f t="shared" si="3"/>
        <v>0.34794277674308904</v>
      </c>
      <c r="K16" s="5">
        <v>15901</v>
      </c>
      <c r="L16" s="10">
        <f t="shared" si="4"/>
        <v>0.32065579059872151</v>
      </c>
      <c r="M16" s="5">
        <v>6350</v>
      </c>
      <c r="N16" s="9">
        <f t="shared" si="5"/>
        <v>0.32225323521948745</v>
      </c>
      <c r="O16" s="8"/>
      <c r="P16" s="8"/>
      <c r="Q16" s="8"/>
    </row>
    <row r="17" spans="1:17" x14ac:dyDescent="0.2">
      <c r="A17" s="14"/>
      <c r="B17" s="1" t="s">
        <v>16</v>
      </c>
      <c r="C17" s="2">
        <v>15016</v>
      </c>
      <c r="D17" s="3">
        <f t="shared" si="0"/>
        <v>0.2283559164803747</v>
      </c>
      <c r="E17" s="2">
        <v>23324</v>
      </c>
      <c r="F17" s="3">
        <f t="shared" si="1"/>
        <v>0.23334967434694306</v>
      </c>
      <c r="G17" s="2">
        <v>12857</v>
      </c>
      <c r="H17" s="3">
        <f t="shared" si="2"/>
        <v>0.23237781954887218</v>
      </c>
      <c r="I17" s="2">
        <v>28769</v>
      </c>
      <c r="J17" s="3">
        <f t="shared" si="3"/>
        <v>0.23397610546776515</v>
      </c>
      <c r="K17" s="2">
        <v>11402</v>
      </c>
      <c r="L17" s="3">
        <f t="shared" si="4"/>
        <v>0.22993002480388797</v>
      </c>
      <c r="M17" s="2">
        <v>4462</v>
      </c>
      <c r="N17" s="3">
        <f t="shared" si="5"/>
        <v>0.22643998985029182</v>
      </c>
      <c r="O17" s="6"/>
      <c r="P17" s="6"/>
      <c r="Q17" s="6"/>
    </row>
    <row r="18" spans="1:17" x14ac:dyDescent="0.2">
      <c r="A18" s="14"/>
      <c r="B18" s="1" t="s">
        <v>17</v>
      </c>
      <c r="C18" s="2">
        <v>9786</v>
      </c>
      <c r="D18" s="3">
        <f t="shared" si="0"/>
        <v>0.14882065787672796</v>
      </c>
      <c r="E18" s="2">
        <v>15093</v>
      </c>
      <c r="F18" s="3">
        <f t="shared" si="1"/>
        <v>0.15100097045611438</v>
      </c>
      <c r="G18" s="2">
        <v>8421</v>
      </c>
      <c r="H18" s="3">
        <f t="shared" si="2"/>
        <v>0.15220141700404857</v>
      </c>
      <c r="I18" s="2">
        <v>19041</v>
      </c>
      <c r="J18" s="3">
        <f t="shared" si="3"/>
        <v>0.1548590157534748</v>
      </c>
      <c r="K18" s="2">
        <v>8227</v>
      </c>
      <c r="L18" s="3">
        <f t="shared" si="4"/>
        <v>0.16590372864949887</v>
      </c>
      <c r="M18" s="2">
        <v>3389</v>
      </c>
      <c r="N18" s="3">
        <f t="shared" si="5"/>
        <v>0.17198680537934535</v>
      </c>
      <c r="O18" s="6"/>
      <c r="P18" s="6"/>
      <c r="Q18" s="6"/>
    </row>
    <row r="19" spans="1:17" x14ac:dyDescent="0.2">
      <c r="A19" s="14"/>
      <c r="B19" s="1" t="s">
        <v>18</v>
      </c>
      <c r="C19" s="2">
        <v>6017</v>
      </c>
      <c r="D19" s="3">
        <f t="shared" si="0"/>
        <v>9.1503566160256705E-2</v>
      </c>
      <c r="E19" s="2">
        <v>9451</v>
      </c>
      <c r="F19" s="3">
        <f t="shared" si="1"/>
        <v>9.4554440587075919E-2</v>
      </c>
      <c r="G19" s="2">
        <v>5296</v>
      </c>
      <c r="H19" s="3">
        <f t="shared" si="2"/>
        <v>9.5720069404279934E-2</v>
      </c>
      <c r="I19" s="2">
        <v>11831</v>
      </c>
      <c r="J19" s="3">
        <f t="shared" si="3"/>
        <v>9.6220629976333183E-2</v>
      </c>
      <c r="K19" s="2">
        <v>5202</v>
      </c>
      <c r="L19" s="3">
        <f t="shared" si="4"/>
        <v>0.10490229688035653</v>
      </c>
      <c r="M19" s="2">
        <v>2027</v>
      </c>
      <c r="N19" s="3">
        <f t="shared" si="5"/>
        <v>0.10286729256533875</v>
      </c>
      <c r="O19" s="6"/>
      <c r="P19" s="6"/>
      <c r="Q19" s="6"/>
    </row>
    <row r="20" spans="1:17" x14ac:dyDescent="0.2">
      <c r="A20" s="14"/>
      <c r="B20" s="1" t="s">
        <v>19</v>
      </c>
      <c r="C20" s="2">
        <v>3878</v>
      </c>
      <c r="D20" s="3">
        <f t="shared" si="0"/>
        <v>5.8974709916814937E-2</v>
      </c>
      <c r="E20" s="2">
        <v>6072</v>
      </c>
      <c r="F20" s="3">
        <f t="shared" si="1"/>
        <v>6.0748551819355096E-2</v>
      </c>
      <c r="G20" s="2">
        <v>3422</v>
      </c>
      <c r="H20" s="3">
        <f t="shared" si="2"/>
        <v>6.1849334875650662E-2</v>
      </c>
      <c r="I20" s="2">
        <v>7680</v>
      </c>
      <c r="J20" s="3">
        <f t="shared" si="3"/>
        <v>6.2460860300755545E-2</v>
      </c>
      <c r="K20" s="2">
        <v>3331</v>
      </c>
      <c r="L20" s="3">
        <f t="shared" si="4"/>
        <v>6.7172155115045679E-2</v>
      </c>
      <c r="M20" s="2">
        <v>1291</v>
      </c>
      <c r="N20" s="3">
        <f t="shared" si="5"/>
        <v>6.551636640446587E-2</v>
      </c>
      <c r="O20" s="6"/>
      <c r="P20" s="6"/>
      <c r="Q20" s="6"/>
    </row>
    <row r="21" spans="1:17" x14ac:dyDescent="0.2">
      <c r="A21" s="14"/>
      <c r="B21" s="1" t="s">
        <v>20</v>
      </c>
      <c r="C21" s="2">
        <v>2459</v>
      </c>
      <c r="D21" s="3">
        <f t="shared" si="0"/>
        <v>3.739525829949663E-2</v>
      </c>
      <c r="E21" s="2">
        <v>3943</v>
      </c>
      <c r="F21" s="3">
        <f t="shared" si="1"/>
        <v>3.9448540814182663E-2</v>
      </c>
      <c r="G21" s="2">
        <v>2182</v>
      </c>
      <c r="H21" s="3">
        <f t="shared" si="2"/>
        <v>3.9437536148062467E-2</v>
      </c>
      <c r="I21" s="2">
        <v>4697</v>
      </c>
      <c r="J21" s="3">
        <f t="shared" si="3"/>
        <v>3.8200346462584481E-2</v>
      </c>
      <c r="K21" s="2">
        <v>2012</v>
      </c>
      <c r="L21" s="3">
        <f t="shared" si="4"/>
        <v>4.0573514287442783E-2</v>
      </c>
      <c r="M21" s="2">
        <v>819</v>
      </c>
      <c r="N21" s="3">
        <f t="shared" si="5"/>
        <v>4.1563055062166961E-2</v>
      </c>
      <c r="O21" s="6"/>
      <c r="P21" s="6"/>
      <c r="Q21" s="6"/>
    </row>
    <row r="22" spans="1:17" x14ac:dyDescent="0.2">
      <c r="A22" s="14"/>
      <c r="B22" s="1" t="s">
        <v>21</v>
      </c>
      <c r="C22" s="2">
        <v>1494</v>
      </c>
      <c r="D22" s="3">
        <f t="shared" si="0"/>
        <v>2.2720014599206168E-2</v>
      </c>
      <c r="E22" s="2">
        <v>2141</v>
      </c>
      <c r="F22" s="3">
        <f t="shared" si="1"/>
        <v>2.1420067431692894E-2</v>
      </c>
      <c r="G22" s="2">
        <v>1214</v>
      </c>
      <c r="H22" s="3">
        <f t="shared" si="2"/>
        <v>2.1941873915558126E-2</v>
      </c>
      <c r="I22" s="2">
        <v>2748</v>
      </c>
      <c r="J22" s="3">
        <f t="shared" si="3"/>
        <v>2.2349276576364093E-2</v>
      </c>
      <c r="K22" s="2">
        <v>1226</v>
      </c>
      <c r="L22" s="3">
        <f t="shared" si="4"/>
        <v>2.4723224908749925E-2</v>
      </c>
      <c r="M22" s="2">
        <v>477</v>
      </c>
      <c r="N22" s="3">
        <f t="shared" si="5"/>
        <v>2.4207054047196142E-2</v>
      </c>
      <c r="O22" s="6"/>
      <c r="P22" s="6"/>
      <c r="Q22" s="6"/>
    </row>
    <row r="23" spans="1:17" x14ac:dyDescent="0.2">
      <c r="A23" s="14"/>
      <c r="B23" s="1" t="s">
        <v>22</v>
      </c>
      <c r="C23" s="2">
        <v>912</v>
      </c>
      <c r="D23" s="3">
        <f t="shared" si="0"/>
        <v>1.3869245859756376E-2</v>
      </c>
      <c r="E23" s="2">
        <v>1337</v>
      </c>
      <c r="F23" s="3">
        <f t="shared" si="1"/>
        <v>1.3376286854821767E-2</v>
      </c>
      <c r="G23" s="2">
        <v>751</v>
      </c>
      <c r="H23" s="3">
        <f t="shared" si="2"/>
        <v>1.3573597455176403E-2</v>
      </c>
      <c r="I23" s="2">
        <v>1718</v>
      </c>
      <c r="J23" s="3">
        <f t="shared" si="3"/>
        <v>1.3972364322486722E-2</v>
      </c>
      <c r="K23" s="2">
        <v>723</v>
      </c>
      <c r="L23" s="3">
        <f t="shared" si="4"/>
        <v>1.4579846336889229E-2</v>
      </c>
      <c r="M23" s="2">
        <v>268</v>
      </c>
      <c r="N23" s="3">
        <f t="shared" si="5"/>
        <v>1.3600608982491753E-2</v>
      </c>
      <c r="O23" s="6"/>
      <c r="P23" s="6"/>
      <c r="Q23" s="6"/>
    </row>
    <row r="24" spans="1:17" x14ac:dyDescent="0.2">
      <c r="A24" s="14"/>
      <c r="B24" s="1" t="s">
        <v>23</v>
      </c>
      <c r="C24" s="2">
        <v>620</v>
      </c>
      <c r="D24" s="3">
        <f t="shared" si="0"/>
        <v>9.4286539836063079E-3</v>
      </c>
      <c r="E24" s="2">
        <v>856</v>
      </c>
      <c r="F24" s="3">
        <f t="shared" si="1"/>
        <v>8.5640250917931419E-3</v>
      </c>
      <c r="G24" s="2">
        <v>456</v>
      </c>
      <c r="H24" s="3">
        <f t="shared" si="2"/>
        <v>8.241758241758242E-3</v>
      </c>
      <c r="I24" s="2">
        <v>1076</v>
      </c>
      <c r="J24" s="3">
        <f t="shared" si="3"/>
        <v>8.7510267817204387E-3</v>
      </c>
      <c r="K24" s="2">
        <v>453</v>
      </c>
      <c r="L24" s="3">
        <f t="shared" si="4"/>
        <v>9.1350904434451194E-3</v>
      </c>
      <c r="M24" s="2">
        <v>190</v>
      </c>
      <c r="N24" s="3">
        <f t="shared" si="5"/>
        <v>9.6422227860948999E-3</v>
      </c>
      <c r="O24" s="6"/>
      <c r="P24" s="6"/>
      <c r="Q24" s="6"/>
    </row>
    <row r="25" spans="1:17" x14ac:dyDescent="0.2">
      <c r="A25" s="14"/>
      <c r="B25" s="1" t="s">
        <v>24</v>
      </c>
      <c r="C25" s="2">
        <v>418</v>
      </c>
      <c r="D25" s="3">
        <f t="shared" si="0"/>
        <v>6.3567376857216725E-3</v>
      </c>
      <c r="E25" s="2">
        <v>590</v>
      </c>
      <c r="F25" s="3">
        <f t="shared" si="1"/>
        <v>5.9027743039228439E-3</v>
      </c>
      <c r="G25" s="2">
        <v>357</v>
      </c>
      <c r="H25" s="3">
        <f t="shared" si="2"/>
        <v>6.452429149797571E-3</v>
      </c>
      <c r="I25" s="2">
        <v>747</v>
      </c>
      <c r="J25" s="3">
        <f t="shared" si="3"/>
        <v>6.0752946151906764E-3</v>
      </c>
      <c r="K25" s="2">
        <v>316</v>
      </c>
      <c r="L25" s="3">
        <f t="shared" si="4"/>
        <v>6.3723809715864402E-3</v>
      </c>
      <c r="M25" s="2">
        <v>119</v>
      </c>
      <c r="N25" s="3">
        <f t="shared" si="5"/>
        <v>6.0390763765541741E-3</v>
      </c>
      <c r="O25" s="6"/>
      <c r="P25" s="6"/>
      <c r="Q25" s="6"/>
    </row>
    <row r="26" spans="1:17" x14ac:dyDescent="0.2">
      <c r="A26" s="14"/>
      <c r="B26" s="1" t="s">
        <v>25</v>
      </c>
      <c r="C26" s="2">
        <v>1057</v>
      </c>
      <c r="D26" s="3">
        <f t="shared" si="0"/>
        <v>1.6074334291406239E-2</v>
      </c>
      <c r="E26" s="2">
        <v>1571</v>
      </c>
      <c r="F26" s="3">
        <f t="shared" si="1"/>
        <v>1.5717387171970826E-2</v>
      </c>
      <c r="G26" s="2">
        <v>892</v>
      </c>
      <c r="H26" s="3">
        <f t="shared" si="2"/>
        <v>1.6122035858877965E-2</v>
      </c>
      <c r="I26" s="2">
        <v>1868</v>
      </c>
      <c r="J26" s="3">
        <f t="shared" si="3"/>
        <v>1.5192303000235855E-2</v>
      </c>
      <c r="K26" s="2">
        <v>796</v>
      </c>
      <c r="L26" s="3">
        <f t="shared" si="4"/>
        <v>1.6051947004375969E-2</v>
      </c>
      <c r="M26" s="2">
        <v>313</v>
      </c>
      <c r="N26" s="3">
        <f t="shared" si="5"/>
        <v>1.5884293326566861E-2</v>
      </c>
      <c r="O26" s="6"/>
      <c r="P26" s="6"/>
      <c r="Q26" s="6"/>
    </row>
    <row r="27" spans="1:17" x14ac:dyDescent="0.2">
      <c r="K27" s="6"/>
      <c r="L27" s="6"/>
      <c r="M27" s="6"/>
      <c r="N27" s="6"/>
      <c r="O27" s="6"/>
      <c r="P27" s="6"/>
      <c r="Q27" s="6"/>
    </row>
    <row r="28" spans="1:17" x14ac:dyDescent="0.2">
      <c r="K28" s="6"/>
      <c r="L28" s="6"/>
      <c r="M28" s="6"/>
      <c r="N28" s="6"/>
      <c r="O28" s="6"/>
      <c r="P28" s="6"/>
      <c r="Q28" s="6"/>
    </row>
    <row r="29" spans="1:17" x14ac:dyDescent="0.2">
      <c r="K29" s="6"/>
      <c r="L29" s="6"/>
      <c r="M29" s="6"/>
      <c r="N29" s="6"/>
      <c r="O29" s="6"/>
      <c r="P29" s="6"/>
      <c r="Q29" s="6"/>
    </row>
    <row r="30" spans="1:17" x14ac:dyDescent="0.2">
      <c r="K30" s="6"/>
      <c r="L30" s="6"/>
      <c r="M30" s="6"/>
      <c r="N30" s="6"/>
      <c r="O30" s="6"/>
      <c r="P30" s="6"/>
      <c r="Q30" s="6"/>
    </row>
    <row r="31" spans="1:17" x14ac:dyDescent="0.2">
      <c r="K31" s="6"/>
      <c r="L31" s="6"/>
      <c r="M31" s="6"/>
      <c r="N31" s="6"/>
      <c r="O31" s="6"/>
      <c r="P31" s="6"/>
      <c r="Q31" s="6"/>
    </row>
    <row r="32" spans="1:17" x14ac:dyDescent="0.2">
      <c r="K32" s="6"/>
      <c r="L32" s="6"/>
      <c r="M32" s="6"/>
      <c r="N32" s="6"/>
      <c r="O32" s="6"/>
      <c r="P32" s="6"/>
      <c r="Q32" s="6"/>
    </row>
    <row r="33" spans="11:17" x14ac:dyDescent="0.2">
      <c r="K33" s="6"/>
      <c r="L33" s="6"/>
      <c r="M33" s="6"/>
      <c r="N33" s="6"/>
      <c r="O33" s="6"/>
      <c r="P33" s="6"/>
      <c r="Q33" s="6"/>
    </row>
    <row r="34" spans="11:17" x14ac:dyDescent="0.2">
      <c r="K34" s="6"/>
      <c r="L34" s="6"/>
      <c r="M34" s="6"/>
      <c r="N34" s="6"/>
      <c r="O34" s="6"/>
      <c r="P34" s="6"/>
      <c r="Q34" s="6"/>
    </row>
    <row r="35" spans="11:17" x14ac:dyDescent="0.2">
      <c r="K35" s="6"/>
      <c r="L35" s="6"/>
      <c r="M35" s="6"/>
      <c r="N35" s="6"/>
      <c r="O35" s="6"/>
      <c r="P35" s="6"/>
      <c r="Q35" s="6"/>
    </row>
    <row r="36" spans="11:17" x14ac:dyDescent="0.2">
      <c r="K36" s="6"/>
      <c r="L36" s="6"/>
      <c r="M36" s="6"/>
      <c r="N36" s="6"/>
      <c r="O36" s="6"/>
      <c r="P36" s="6"/>
      <c r="Q36" s="6"/>
    </row>
    <row r="37" spans="11:17" x14ac:dyDescent="0.2">
      <c r="K37" s="6"/>
      <c r="L37" s="6"/>
      <c r="M37" s="6"/>
      <c r="N37" s="6"/>
      <c r="O37" s="6"/>
      <c r="P37" s="6"/>
      <c r="Q37" s="6"/>
    </row>
    <row r="38" spans="11:17" x14ac:dyDescent="0.2">
      <c r="K38" s="6"/>
      <c r="L38" s="6"/>
      <c r="M38" s="6"/>
      <c r="N38" s="6"/>
      <c r="O38" s="6"/>
      <c r="P38" s="6"/>
      <c r="Q38" s="6"/>
    </row>
    <row r="39" spans="11:17" x14ac:dyDescent="0.2">
      <c r="K39" s="6"/>
      <c r="L39" s="6"/>
      <c r="M39" s="6"/>
      <c r="N39" s="6"/>
      <c r="O39" s="6"/>
      <c r="P39" s="6"/>
      <c r="Q39" s="6"/>
    </row>
    <row r="40" spans="11:17" x14ac:dyDescent="0.2">
      <c r="K40" s="6"/>
      <c r="L40" s="6"/>
      <c r="M40" s="6"/>
      <c r="N40" s="6"/>
      <c r="O40" s="6"/>
      <c r="P40" s="6"/>
      <c r="Q40" s="6"/>
    </row>
    <row r="41" spans="11:17" x14ac:dyDescent="0.2">
      <c r="K41" s="6"/>
      <c r="L41" s="6"/>
      <c r="M41" s="6"/>
      <c r="N41" s="6"/>
      <c r="O41" s="6"/>
      <c r="P41" s="6"/>
      <c r="Q41" s="6"/>
    </row>
    <row r="42" spans="11:17" x14ac:dyDescent="0.2">
      <c r="K42" s="6"/>
      <c r="L42" s="6"/>
      <c r="M42" s="6"/>
      <c r="N42" s="6"/>
      <c r="O42" s="6"/>
      <c r="P42" s="6"/>
      <c r="Q42" s="6"/>
    </row>
    <row r="43" spans="11:17" x14ac:dyDescent="0.2">
      <c r="K43" s="6"/>
      <c r="L43" s="6"/>
      <c r="M43" s="6"/>
      <c r="N43" s="6"/>
      <c r="O43" s="6"/>
      <c r="P43" s="6"/>
      <c r="Q43" s="6"/>
    </row>
    <row r="44" spans="11:17" x14ac:dyDescent="0.2">
      <c r="K44" s="6"/>
      <c r="L44" s="6"/>
      <c r="M44" s="6"/>
      <c r="N44" s="6"/>
      <c r="O44" s="6"/>
      <c r="P44" s="6"/>
      <c r="Q44" s="6"/>
    </row>
    <row r="45" spans="11:17" x14ac:dyDescent="0.2">
      <c r="K45" s="6"/>
      <c r="L45" s="6"/>
      <c r="M45" s="6"/>
      <c r="N45" s="6"/>
      <c r="O45" s="6"/>
      <c r="P45" s="6"/>
      <c r="Q45" s="6"/>
    </row>
    <row r="46" spans="11:17" x14ac:dyDescent="0.2">
      <c r="K46" s="6"/>
      <c r="L46" s="6"/>
      <c r="M46" s="6"/>
      <c r="N46" s="6"/>
      <c r="O46" s="6"/>
      <c r="P46" s="6"/>
      <c r="Q46" s="6"/>
    </row>
    <row r="47" spans="11:17" x14ac:dyDescent="0.2">
      <c r="K47" s="6"/>
      <c r="L47" s="6"/>
      <c r="M47" s="6"/>
      <c r="N47" s="6"/>
      <c r="O47" s="6"/>
      <c r="P47" s="6"/>
      <c r="Q47" s="6"/>
    </row>
    <row r="48" spans="11:17" x14ac:dyDescent="0.2">
      <c r="K48" s="6"/>
      <c r="L48" s="6"/>
      <c r="M48" s="6"/>
      <c r="N48" s="6"/>
      <c r="O48" s="6"/>
      <c r="P48" s="6"/>
      <c r="Q48" s="6"/>
    </row>
    <row r="49" spans="11:13" x14ac:dyDescent="0.2">
      <c r="K49" s="6"/>
      <c r="L49" s="6"/>
      <c r="M49" s="6"/>
    </row>
    <row r="50" spans="11:13" x14ac:dyDescent="0.2">
      <c r="K50" s="6"/>
      <c r="L50" s="6"/>
    </row>
    <row r="51" spans="11:13" x14ac:dyDescent="0.2">
      <c r="K51" s="6"/>
      <c r="L51" s="6"/>
    </row>
    <row r="52" spans="11:13" x14ac:dyDescent="0.2">
      <c r="K52" s="6"/>
      <c r="L52" s="6"/>
    </row>
    <row r="53" spans="11:13" x14ac:dyDescent="0.2">
      <c r="K53" s="6"/>
      <c r="L53" s="6"/>
    </row>
    <row r="54" spans="11:13" x14ac:dyDescent="0.2">
      <c r="K54" s="6"/>
      <c r="L54" s="6"/>
    </row>
    <row r="55" spans="11:13" x14ac:dyDescent="0.2">
      <c r="K55" s="6"/>
      <c r="L55" s="6"/>
    </row>
    <row r="56" spans="11:13" x14ac:dyDescent="0.2">
      <c r="K56" s="6"/>
      <c r="L56" s="6"/>
    </row>
    <row r="57" spans="11:13" x14ac:dyDescent="0.2">
      <c r="K57" s="6"/>
      <c r="L57" s="6"/>
    </row>
    <row r="58" spans="11:13" x14ac:dyDescent="0.2">
      <c r="K58" s="6"/>
      <c r="L58" s="6"/>
    </row>
    <row r="59" spans="11:13" x14ac:dyDescent="0.2">
      <c r="K59" s="6"/>
      <c r="L59" s="6"/>
    </row>
    <row r="60" spans="11:13" x14ac:dyDescent="0.2">
      <c r="K60" s="6"/>
      <c r="L60" s="6"/>
    </row>
    <row r="61" spans="11:13" x14ac:dyDescent="0.2">
      <c r="K61" s="6"/>
      <c r="L61" s="6"/>
    </row>
    <row r="62" spans="11:13" x14ac:dyDescent="0.2">
      <c r="K62" s="6"/>
      <c r="L62" s="6"/>
    </row>
    <row r="63" spans="11:13" x14ac:dyDescent="0.2">
      <c r="K63" s="6"/>
      <c r="L63" s="6"/>
    </row>
    <row r="64" spans="11:13" x14ac:dyDescent="0.2">
      <c r="K64" s="6"/>
      <c r="L64" s="6"/>
    </row>
    <row r="65" spans="11:12" x14ac:dyDescent="0.2">
      <c r="K65" s="6"/>
      <c r="L65" s="6"/>
    </row>
    <row r="66" spans="11:12" x14ac:dyDescent="0.2">
      <c r="K66" s="6"/>
      <c r="L66" s="6"/>
    </row>
    <row r="67" spans="11:12" x14ac:dyDescent="0.2">
      <c r="K67" s="6"/>
      <c r="L67" s="6"/>
    </row>
    <row r="68" spans="11:12" x14ac:dyDescent="0.2">
      <c r="K68" s="6"/>
      <c r="L68" s="6"/>
    </row>
    <row r="69" spans="11:12" x14ac:dyDescent="0.2">
      <c r="K69" s="6"/>
      <c r="L69" s="6"/>
    </row>
    <row r="70" spans="11:12" x14ac:dyDescent="0.2">
      <c r="K70" s="6"/>
      <c r="L70" s="6"/>
    </row>
  </sheetData>
  <mergeCells count="23">
    <mergeCell ref="G1:H1"/>
    <mergeCell ref="G2:H2"/>
    <mergeCell ref="G3:H3"/>
    <mergeCell ref="A1:B1"/>
    <mergeCell ref="E1:F1"/>
    <mergeCell ref="A2:B2"/>
    <mergeCell ref="E2:F2"/>
    <mergeCell ref="A3:B3"/>
    <mergeCell ref="E3:F3"/>
    <mergeCell ref="A4:A15"/>
    <mergeCell ref="A16:A26"/>
    <mergeCell ref="C1:D1"/>
    <mergeCell ref="C2:D2"/>
    <mergeCell ref="C3:D3"/>
    <mergeCell ref="M1:N1"/>
    <mergeCell ref="M2:N2"/>
    <mergeCell ref="M3:N3"/>
    <mergeCell ref="I1:J1"/>
    <mergeCell ref="I2:J2"/>
    <mergeCell ref="I3:J3"/>
    <mergeCell ref="K1:L1"/>
    <mergeCell ref="K2:L2"/>
    <mergeCell ref="K3:L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workbookViewId="0">
      <selection activeCell="F30" sqref="F30"/>
    </sheetView>
  </sheetViews>
  <sheetFormatPr baseColWidth="10" defaultRowHeight="16" x14ac:dyDescent="0.2"/>
  <cols>
    <col min="1" max="14" width="11.83203125" customWidth="1"/>
  </cols>
  <sheetData>
    <row r="1" spans="1:14" ht="48" customHeight="1" x14ac:dyDescent="0.2">
      <c r="A1" s="15" t="s">
        <v>26</v>
      </c>
      <c r="B1" s="16"/>
      <c r="C1" s="12" t="s">
        <v>33</v>
      </c>
      <c r="D1" s="13"/>
      <c r="E1" s="12" t="s">
        <v>34</v>
      </c>
      <c r="F1" s="13"/>
      <c r="G1" s="12" t="s">
        <v>35</v>
      </c>
      <c r="H1" s="13"/>
      <c r="I1" s="12" t="s">
        <v>36</v>
      </c>
      <c r="J1" s="13"/>
      <c r="K1" s="12" t="s">
        <v>37</v>
      </c>
      <c r="L1" s="13"/>
      <c r="M1" s="12" t="s">
        <v>38</v>
      </c>
      <c r="N1" s="13"/>
    </row>
    <row r="2" spans="1:14" x14ac:dyDescent="0.2">
      <c r="A2" s="13" t="s">
        <v>0</v>
      </c>
      <c r="B2" s="13"/>
      <c r="C2" s="13">
        <v>12306</v>
      </c>
      <c r="D2" s="13"/>
      <c r="E2" s="13">
        <v>29724</v>
      </c>
      <c r="F2" s="13"/>
      <c r="G2" s="13">
        <v>17900</v>
      </c>
      <c r="H2" s="13"/>
      <c r="I2" s="13">
        <v>38598</v>
      </c>
      <c r="J2" s="13"/>
      <c r="K2" s="13">
        <v>16002</v>
      </c>
      <c r="L2" s="13"/>
      <c r="M2" s="13">
        <v>7402</v>
      </c>
      <c r="N2" s="13"/>
    </row>
    <row r="3" spans="1:14" x14ac:dyDescent="0.2">
      <c r="A3" s="13" t="s">
        <v>1</v>
      </c>
      <c r="B3" s="13"/>
      <c r="C3" s="13">
        <v>61</v>
      </c>
      <c r="D3" s="13"/>
      <c r="E3" s="13">
        <v>147</v>
      </c>
      <c r="F3" s="13"/>
      <c r="G3" s="13">
        <v>89</v>
      </c>
      <c r="H3" s="13"/>
      <c r="I3" s="13">
        <v>192</v>
      </c>
      <c r="J3" s="13"/>
      <c r="K3" s="13">
        <v>79</v>
      </c>
      <c r="L3" s="13"/>
      <c r="M3" s="13">
        <v>36</v>
      </c>
      <c r="N3" s="13"/>
    </row>
    <row r="4" spans="1:14" x14ac:dyDescent="0.2">
      <c r="A4" s="14" t="s">
        <v>2</v>
      </c>
      <c r="B4" s="1" t="s">
        <v>3</v>
      </c>
      <c r="C4" s="2">
        <v>188</v>
      </c>
      <c r="D4" s="3">
        <f>C4/12306</f>
        <v>1.5277100601332683E-2</v>
      </c>
      <c r="E4" s="2">
        <v>445</v>
      </c>
      <c r="F4" s="3">
        <f>E4/29724</f>
        <v>1.4971067151123672E-2</v>
      </c>
      <c r="G4" s="2">
        <v>262</v>
      </c>
      <c r="H4" s="3">
        <f>G4/17900</f>
        <v>1.4636871508379888E-2</v>
      </c>
      <c r="I4" s="2">
        <v>582</v>
      </c>
      <c r="J4" s="3">
        <f>I4/38598</f>
        <v>1.5078501476760453E-2</v>
      </c>
      <c r="K4" s="2">
        <v>229</v>
      </c>
      <c r="L4" s="3">
        <f>K4/16002</f>
        <v>1.4310711161104862E-2</v>
      </c>
      <c r="M4" s="2">
        <v>93</v>
      </c>
      <c r="N4" s="3">
        <f>M4/7402</f>
        <v>1.2564171845447177E-2</v>
      </c>
    </row>
    <row r="5" spans="1:14" x14ac:dyDescent="0.2">
      <c r="A5" s="14"/>
      <c r="B5" s="1" t="s">
        <v>4</v>
      </c>
      <c r="C5" s="2">
        <v>109</v>
      </c>
      <c r="D5" s="3">
        <f t="shared" ref="D5:D26" si="0">C5/12306</f>
        <v>8.8574679018365021E-3</v>
      </c>
      <c r="E5" s="2">
        <v>296</v>
      </c>
      <c r="F5" s="3">
        <f t="shared" ref="F5:F26" si="1">E5/29724</f>
        <v>9.9582828690620382E-3</v>
      </c>
      <c r="G5" s="2">
        <v>183</v>
      </c>
      <c r="H5" s="3">
        <f t="shared" ref="H5:H26" si="2">G5/17900</f>
        <v>1.0223463687150838E-2</v>
      </c>
      <c r="I5" s="2">
        <v>410</v>
      </c>
      <c r="J5" s="3">
        <f t="shared" ref="J5:J26" si="3">I5/38598</f>
        <v>1.0622312036893103E-2</v>
      </c>
      <c r="K5" s="2">
        <v>150</v>
      </c>
      <c r="L5" s="3">
        <f t="shared" ref="L5:L26" si="4">K5/16002</f>
        <v>9.3738282714660674E-3</v>
      </c>
      <c r="M5" s="2">
        <v>73</v>
      </c>
      <c r="N5" s="3">
        <f t="shared" ref="N5:N26" si="5">M5/7402</f>
        <v>9.8621994055660637E-3</v>
      </c>
    </row>
    <row r="6" spans="1:14" x14ac:dyDescent="0.2">
      <c r="A6" s="14"/>
      <c r="B6" s="1" t="s">
        <v>5</v>
      </c>
      <c r="C6" s="2">
        <v>189</v>
      </c>
      <c r="D6" s="3">
        <f t="shared" si="0"/>
        <v>1.5358361774744027E-2</v>
      </c>
      <c r="E6" s="2">
        <v>433</v>
      </c>
      <c r="F6" s="3">
        <f t="shared" si="1"/>
        <v>1.4567352980756291E-2</v>
      </c>
      <c r="G6" s="2">
        <v>253</v>
      </c>
      <c r="H6" s="3">
        <f t="shared" si="2"/>
        <v>1.4134078212290502E-2</v>
      </c>
      <c r="I6" s="2">
        <v>632</v>
      </c>
      <c r="J6" s="3">
        <f t="shared" si="3"/>
        <v>1.6373905383698636E-2</v>
      </c>
      <c r="K6" s="2">
        <v>232</v>
      </c>
      <c r="L6" s="3">
        <f t="shared" si="4"/>
        <v>1.4498187726534183E-2</v>
      </c>
      <c r="M6" s="2">
        <v>105</v>
      </c>
      <c r="N6" s="3">
        <f t="shared" si="5"/>
        <v>1.4185355309375845E-2</v>
      </c>
    </row>
    <row r="7" spans="1:14" x14ac:dyDescent="0.2">
      <c r="A7" s="14"/>
      <c r="B7" s="1" t="s">
        <v>6</v>
      </c>
      <c r="C7" s="2">
        <v>245</v>
      </c>
      <c r="D7" s="3">
        <f t="shared" si="0"/>
        <v>1.9908987485779295E-2</v>
      </c>
      <c r="E7" s="2">
        <v>741</v>
      </c>
      <c r="F7" s="3">
        <f t="shared" si="1"/>
        <v>2.492935002018571E-2</v>
      </c>
      <c r="G7" s="2">
        <v>460</v>
      </c>
      <c r="H7" s="3">
        <f t="shared" si="2"/>
        <v>2.5698324022346369E-2</v>
      </c>
      <c r="I7" s="2">
        <v>998</v>
      </c>
      <c r="J7" s="3">
        <f t="shared" si="3"/>
        <v>2.5856261982486139E-2</v>
      </c>
      <c r="K7" s="2">
        <v>371</v>
      </c>
      <c r="L7" s="3">
        <f t="shared" si="4"/>
        <v>2.3184601924759404E-2</v>
      </c>
      <c r="M7" s="2">
        <v>167</v>
      </c>
      <c r="N7" s="3">
        <f t="shared" si="5"/>
        <v>2.2561469873007296E-2</v>
      </c>
    </row>
    <row r="8" spans="1:14" x14ac:dyDescent="0.2">
      <c r="A8" s="14"/>
      <c r="B8" s="1" t="s">
        <v>7</v>
      </c>
      <c r="C8" s="2">
        <v>416</v>
      </c>
      <c r="D8" s="3">
        <f t="shared" si="0"/>
        <v>3.3804648139119126E-2</v>
      </c>
      <c r="E8" s="2">
        <v>1072</v>
      </c>
      <c r="F8" s="3">
        <f t="shared" si="1"/>
        <v>3.6065132552819269E-2</v>
      </c>
      <c r="G8" s="2">
        <v>611</v>
      </c>
      <c r="H8" s="3">
        <f t="shared" si="2"/>
        <v>3.4134078212290503E-2</v>
      </c>
      <c r="I8" s="2">
        <v>1537</v>
      </c>
      <c r="J8" s="3">
        <f t="shared" si="3"/>
        <v>3.9820716099279757E-2</v>
      </c>
      <c r="K8" s="2">
        <v>550</v>
      </c>
      <c r="L8" s="3">
        <f t="shared" si="4"/>
        <v>3.4370703662042243E-2</v>
      </c>
      <c r="M8" s="2">
        <v>254</v>
      </c>
      <c r="N8" s="3">
        <f t="shared" si="5"/>
        <v>3.431504998649014E-2</v>
      </c>
    </row>
    <row r="9" spans="1:14" x14ac:dyDescent="0.2">
      <c r="A9" s="14"/>
      <c r="B9" s="1" t="s">
        <v>8</v>
      </c>
      <c r="C9" s="2">
        <v>652</v>
      </c>
      <c r="D9" s="3">
        <f t="shared" si="0"/>
        <v>5.2982285064196326E-2</v>
      </c>
      <c r="E9" s="2">
        <v>1607</v>
      </c>
      <c r="F9" s="3">
        <f t="shared" si="1"/>
        <v>5.4064055981698292E-2</v>
      </c>
      <c r="G9" s="2">
        <v>906</v>
      </c>
      <c r="H9" s="3">
        <f t="shared" si="2"/>
        <v>5.0614525139664801E-2</v>
      </c>
      <c r="I9" s="2">
        <v>2361</v>
      </c>
      <c r="J9" s="3">
        <f t="shared" si="3"/>
        <v>6.1168972485621018E-2</v>
      </c>
      <c r="K9" s="2">
        <v>885</v>
      </c>
      <c r="L9" s="3">
        <f t="shared" si="4"/>
        <v>5.5305586801649792E-2</v>
      </c>
      <c r="M9" s="2">
        <v>408</v>
      </c>
      <c r="N9" s="3">
        <f t="shared" si="5"/>
        <v>5.5120237773574707E-2</v>
      </c>
    </row>
    <row r="10" spans="1:14" x14ac:dyDescent="0.2">
      <c r="A10" s="14"/>
      <c r="B10" s="1" t="s">
        <v>9</v>
      </c>
      <c r="C10" s="2">
        <v>985</v>
      </c>
      <c r="D10" s="3">
        <f t="shared" si="0"/>
        <v>8.0042255810173893E-2</v>
      </c>
      <c r="E10" s="2">
        <v>2473</v>
      </c>
      <c r="F10" s="3">
        <f t="shared" si="1"/>
        <v>8.3198761943210867E-2</v>
      </c>
      <c r="G10" s="2">
        <v>1415</v>
      </c>
      <c r="H10" s="3">
        <f t="shared" si="2"/>
        <v>7.9050279329608938E-2</v>
      </c>
      <c r="I10" s="2">
        <v>3390</v>
      </c>
      <c r="J10" s="3">
        <f t="shared" si="3"/>
        <v>8.7828384890408825E-2</v>
      </c>
      <c r="K10" s="2">
        <v>1344</v>
      </c>
      <c r="L10" s="3">
        <f t="shared" si="4"/>
        <v>8.3989501312335957E-2</v>
      </c>
      <c r="M10" s="2">
        <v>658</v>
      </c>
      <c r="N10" s="3">
        <f t="shared" si="5"/>
        <v>8.8894893272088618E-2</v>
      </c>
    </row>
    <row r="11" spans="1:14" x14ac:dyDescent="0.2">
      <c r="A11" s="14"/>
      <c r="B11" s="1" t="s">
        <v>10</v>
      </c>
      <c r="C11" s="2">
        <v>1445</v>
      </c>
      <c r="D11" s="3">
        <f t="shared" si="0"/>
        <v>0.11742239557939217</v>
      </c>
      <c r="E11" s="2">
        <v>3835</v>
      </c>
      <c r="F11" s="3">
        <f t="shared" si="1"/>
        <v>0.12902032027990848</v>
      </c>
      <c r="G11" s="2">
        <v>2196</v>
      </c>
      <c r="H11" s="3">
        <f t="shared" si="2"/>
        <v>0.12268156424581006</v>
      </c>
      <c r="I11" s="2">
        <v>4629</v>
      </c>
      <c r="J11" s="3">
        <f t="shared" si="3"/>
        <v>0.11992849370433702</v>
      </c>
      <c r="K11" s="2">
        <v>1851</v>
      </c>
      <c r="L11" s="3">
        <f t="shared" si="4"/>
        <v>0.11567304086989126</v>
      </c>
      <c r="M11" s="2">
        <v>865</v>
      </c>
      <c r="N11" s="3">
        <f t="shared" si="5"/>
        <v>0.11686030802485815</v>
      </c>
    </row>
    <row r="12" spans="1:14" x14ac:dyDescent="0.2">
      <c r="A12" s="14"/>
      <c r="B12" s="1" t="s">
        <v>11</v>
      </c>
      <c r="C12" s="2">
        <v>1990</v>
      </c>
      <c r="D12" s="3">
        <f t="shared" si="0"/>
        <v>0.16170973508857467</v>
      </c>
      <c r="E12" s="2">
        <v>5498</v>
      </c>
      <c r="F12" s="3">
        <f t="shared" si="1"/>
        <v>0.18496837572332123</v>
      </c>
      <c r="G12" s="2">
        <v>3335</v>
      </c>
      <c r="H12" s="3">
        <f t="shared" si="2"/>
        <v>0.18631284916201118</v>
      </c>
      <c r="I12" s="2">
        <v>6524</v>
      </c>
      <c r="J12" s="3">
        <f t="shared" si="3"/>
        <v>0.16902430177729416</v>
      </c>
      <c r="K12" s="2">
        <v>2815</v>
      </c>
      <c r="L12" s="3">
        <f t="shared" si="4"/>
        <v>0.17591551056117985</v>
      </c>
      <c r="M12" s="2">
        <v>1343</v>
      </c>
      <c r="N12" s="3">
        <f t="shared" si="5"/>
        <v>0.18143744933801675</v>
      </c>
    </row>
    <row r="13" spans="1:14" x14ac:dyDescent="0.2">
      <c r="A13" s="14"/>
      <c r="B13" s="1" t="s">
        <v>12</v>
      </c>
      <c r="C13" s="2">
        <v>2510</v>
      </c>
      <c r="D13" s="3">
        <f t="shared" si="0"/>
        <v>0.2039655452624736</v>
      </c>
      <c r="E13" s="2">
        <v>6533</v>
      </c>
      <c r="F13" s="3">
        <f t="shared" si="1"/>
        <v>0.21978872291750773</v>
      </c>
      <c r="G13" s="2">
        <v>4015</v>
      </c>
      <c r="H13" s="3">
        <f t="shared" si="2"/>
        <v>0.22430167597765363</v>
      </c>
      <c r="I13" s="2">
        <v>8121</v>
      </c>
      <c r="J13" s="3">
        <f t="shared" si="3"/>
        <v>0.21039950256489973</v>
      </c>
      <c r="K13" s="2">
        <v>3421</v>
      </c>
      <c r="L13" s="3">
        <f t="shared" si="4"/>
        <v>0.21378577677790275</v>
      </c>
      <c r="M13" s="2">
        <v>1552</v>
      </c>
      <c r="N13" s="3">
        <f t="shared" si="5"/>
        <v>0.2096730613347744</v>
      </c>
    </row>
    <row r="14" spans="1:14" x14ac:dyDescent="0.2">
      <c r="A14" s="14"/>
      <c r="B14" s="1" t="s">
        <v>13</v>
      </c>
      <c r="C14" s="2">
        <v>2970</v>
      </c>
      <c r="D14" s="3">
        <f t="shared" si="0"/>
        <v>0.24134568503169185</v>
      </c>
      <c r="E14" s="2">
        <v>6045</v>
      </c>
      <c r="F14" s="3">
        <f t="shared" si="1"/>
        <v>0.20337101332256763</v>
      </c>
      <c r="G14" s="2">
        <v>3774</v>
      </c>
      <c r="H14" s="3">
        <f t="shared" si="2"/>
        <v>0.21083798882681565</v>
      </c>
      <c r="I14" s="2">
        <v>8185</v>
      </c>
      <c r="J14" s="3">
        <f t="shared" si="3"/>
        <v>0.21205761956578062</v>
      </c>
      <c r="K14" s="2">
        <v>3560</v>
      </c>
      <c r="L14" s="3">
        <f t="shared" si="4"/>
        <v>0.22247219097612797</v>
      </c>
      <c r="M14" s="2">
        <v>1594</v>
      </c>
      <c r="N14" s="3">
        <f t="shared" si="5"/>
        <v>0.21534720345852473</v>
      </c>
    </row>
    <row r="15" spans="1:14" x14ac:dyDescent="0.2">
      <c r="A15" s="14"/>
      <c r="B15" s="1" t="s">
        <v>14</v>
      </c>
      <c r="C15" s="2">
        <v>607</v>
      </c>
      <c r="D15" s="3">
        <f t="shared" si="0"/>
        <v>4.9325532260685846E-2</v>
      </c>
      <c r="E15" s="2">
        <v>746</v>
      </c>
      <c r="F15" s="3">
        <f t="shared" si="1"/>
        <v>2.5097564257838784E-2</v>
      </c>
      <c r="G15" s="2">
        <v>490</v>
      </c>
      <c r="H15" s="3">
        <f t="shared" si="2"/>
        <v>2.7374301675977653E-2</v>
      </c>
      <c r="I15" s="2">
        <v>1229</v>
      </c>
      <c r="J15" s="3">
        <f t="shared" si="3"/>
        <v>3.1841028032540547E-2</v>
      </c>
      <c r="K15" s="2">
        <v>594</v>
      </c>
      <c r="L15" s="3">
        <f t="shared" si="4"/>
        <v>3.7120359955005622E-2</v>
      </c>
      <c r="M15" s="2">
        <v>290</v>
      </c>
      <c r="N15" s="3">
        <f t="shared" si="5"/>
        <v>3.9178600378276141E-2</v>
      </c>
    </row>
    <row r="16" spans="1:14" s="7" customFormat="1" x14ac:dyDescent="0.2">
      <c r="A16" s="14" t="s">
        <v>15</v>
      </c>
      <c r="B16" s="4" t="s">
        <v>14</v>
      </c>
      <c r="C16" s="5">
        <v>2497</v>
      </c>
      <c r="D16" s="10">
        <f t="shared" si="0"/>
        <v>0.20290915000812612</v>
      </c>
      <c r="E16" s="5">
        <v>7692</v>
      </c>
      <c r="F16" s="9">
        <f t="shared" si="1"/>
        <v>0.25878078320549053</v>
      </c>
      <c r="G16" s="5">
        <v>4530</v>
      </c>
      <c r="H16" s="9">
        <f t="shared" si="2"/>
        <v>0.25307262569832401</v>
      </c>
      <c r="I16" s="5">
        <v>9611</v>
      </c>
      <c r="J16" s="9">
        <f t="shared" si="3"/>
        <v>0.24900253899165761</v>
      </c>
      <c r="K16" s="5">
        <v>3611</v>
      </c>
      <c r="L16" s="9">
        <f t="shared" si="4"/>
        <v>0.22565929258842646</v>
      </c>
      <c r="M16" s="5">
        <v>1702</v>
      </c>
      <c r="N16" s="9">
        <f t="shared" si="5"/>
        <v>0.22993785463388272</v>
      </c>
    </row>
    <row r="17" spans="1:14" x14ac:dyDescent="0.2">
      <c r="A17" s="14"/>
      <c r="B17" s="1" t="s">
        <v>16</v>
      </c>
      <c r="C17" s="2">
        <v>2453</v>
      </c>
      <c r="D17" s="3">
        <f t="shared" si="0"/>
        <v>0.19933365837802697</v>
      </c>
      <c r="E17" s="2">
        <v>6362</v>
      </c>
      <c r="F17" s="3">
        <f t="shared" si="1"/>
        <v>0.21403579598977257</v>
      </c>
      <c r="G17" s="2">
        <v>3780</v>
      </c>
      <c r="H17" s="3">
        <f t="shared" si="2"/>
        <v>0.2111731843575419</v>
      </c>
      <c r="I17" s="2">
        <v>8258</v>
      </c>
      <c r="J17" s="3">
        <f t="shared" si="3"/>
        <v>0.21394890926991036</v>
      </c>
      <c r="K17" s="2">
        <v>3285</v>
      </c>
      <c r="L17" s="3">
        <f t="shared" si="4"/>
        <v>0.20528683914510687</v>
      </c>
      <c r="M17" s="2">
        <v>1467</v>
      </c>
      <c r="N17" s="3">
        <f t="shared" si="5"/>
        <v>0.19818967846527966</v>
      </c>
    </row>
    <row r="18" spans="1:14" x14ac:dyDescent="0.2">
      <c r="A18" s="14"/>
      <c r="B18" s="1" t="s">
        <v>17</v>
      </c>
      <c r="C18" s="2">
        <v>2018</v>
      </c>
      <c r="D18" s="3">
        <f t="shared" si="0"/>
        <v>0.1639850479440923</v>
      </c>
      <c r="E18" s="2">
        <v>4971</v>
      </c>
      <c r="F18" s="3">
        <f t="shared" si="1"/>
        <v>0.16723859507468714</v>
      </c>
      <c r="G18" s="2">
        <v>2978</v>
      </c>
      <c r="H18" s="3">
        <f t="shared" si="2"/>
        <v>0.16636871508379888</v>
      </c>
      <c r="I18" s="2">
        <v>6470</v>
      </c>
      <c r="J18" s="3">
        <f t="shared" si="3"/>
        <v>0.16762526555780091</v>
      </c>
      <c r="K18" s="2">
        <v>2838</v>
      </c>
      <c r="L18" s="3">
        <f t="shared" si="4"/>
        <v>0.17735283089613799</v>
      </c>
      <c r="M18" s="2">
        <v>1397</v>
      </c>
      <c r="N18" s="3">
        <f t="shared" si="5"/>
        <v>0.18873277492569576</v>
      </c>
    </row>
    <row r="19" spans="1:14" x14ac:dyDescent="0.2">
      <c r="A19" s="14"/>
      <c r="B19" s="1" t="s">
        <v>18</v>
      </c>
      <c r="C19" s="2">
        <v>1531</v>
      </c>
      <c r="D19" s="3">
        <f t="shared" si="0"/>
        <v>0.12441085649276776</v>
      </c>
      <c r="E19" s="2">
        <v>3554</v>
      </c>
      <c r="F19" s="3">
        <f t="shared" si="1"/>
        <v>0.11956668012380568</v>
      </c>
      <c r="G19" s="2">
        <v>2179</v>
      </c>
      <c r="H19" s="3">
        <f t="shared" si="2"/>
        <v>0.121731843575419</v>
      </c>
      <c r="I19" s="2">
        <v>4600</v>
      </c>
      <c r="J19" s="3">
        <f t="shared" si="3"/>
        <v>0.11917715943831286</v>
      </c>
      <c r="K19" s="2">
        <v>2074</v>
      </c>
      <c r="L19" s="3">
        <f t="shared" si="4"/>
        <v>0.12960879890013749</v>
      </c>
      <c r="M19" s="2">
        <v>955</v>
      </c>
      <c r="N19" s="3">
        <f t="shared" si="5"/>
        <v>0.12901918400432316</v>
      </c>
    </row>
    <row r="20" spans="1:14" x14ac:dyDescent="0.2">
      <c r="A20" s="14"/>
      <c r="B20" s="1" t="s">
        <v>19</v>
      </c>
      <c r="C20" s="2">
        <v>1174</v>
      </c>
      <c r="D20" s="3">
        <f t="shared" si="0"/>
        <v>9.5400617584917927E-2</v>
      </c>
      <c r="E20" s="2">
        <v>2419</v>
      </c>
      <c r="F20" s="3">
        <f t="shared" si="1"/>
        <v>8.138204817655767E-2</v>
      </c>
      <c r="G20" s="2">
        <v>1492</v>
      </c>
      <c r="H20" s="3">
        <f t="shared" si="2"/>
        <v>8.3351955307262568E-2</v>
      </c>
      <c r="I20" s="2">
        <v>3282</v>
      </c>
      <c r="J20" s="3">
        <f t="shared" si="3"/>
        <v>8.5030312451422355E-2</v>
      </c>
      <c r="K20" s="2">
        <v>1422</v>
      </c>
      <c r="L20" s="3">
        <f t="shared" si="4"/>
        <v>8.8863892013498313E-2</v>
      </c>
      <c r="M20" s="2">
        <v>624</v>
      </c>
      <c r="N20" s="3">
        <f t="shared" si="5"/>
        <v>8.4301540124290739E-2</v>
      </c>
    </row>
    <row r="21" spans="1:14" x14ac:dyDescent="0.2">
      <c r="A21" s="14"/>
      <c r="B21" s="1" t="s">
        <v>20</v>
      </c>
      <c r="C21" s="2">
        <v>835</v>
      </c>
      <c r="D21" s="3">
        <f t="shared" si="0"/>
        <v>6.7853079798472285E-2</v>
      </c>
      <c r="E21" s="2">
        <v>1631</v>
      </c>
      <c r="F21" s="3">
        <f t="shared" si="1"/>
        <v>5.4871484322433051E-2</v>
      </c>
      <c r="G21" s="2">
        <v>1034</v>
      </c>
      <c r="H21" s="3">
        <f t="shared" si="2"/>
        <v>5.776536312849162E-2</v>
      </c>
      <c r="I21" s="2">
        <v>2139</v>
      </c>
      <c r="J21" s="3">
        <f t="shared" si="3"/>
        <v>5.5417379138815483E-2</v>
      </c>
      <c r="K21" s="2">
        <v>937</v>
      </c>
      <c r="L21" s="3">
        <f t="shared" si="4"/>
        <v>5.8555180602424699E-2</v>
      </c>
      <c r="M21" s="2">
        <v>447</v>
      </c>
      <c r="N21" s="3">
        <f t="shared" si="5"/>
        <v>6.0389084031342882E-2</v>
      </c>
    </row>
    <row r="22" spans="1:14" x14ac:dyDescent="0.2">
      <c r="A22" s="14"/>
      <c r="B22" s="1" t="s">
        <v>21</v>
      </c>
      <c r="C22" s="2">
        <v>552</v>
      </c>
      <c r="D22" s="3">
        <f t="shared" si="0"/>
        <v>4.4856167723061918E-2</v>
      </c>
      <c r="E22" s="2">
        <v>903</v>
      </c>
      <c r="F22" s="3">
        <f t="shared" si="1"/>
        <v>3.0379491320145335E-2</v>
      </c>
      <c r="G22" s="2">
        <v>579</v>
      </c>
      <c r="H22" s="3">
        <f t="shared" si="2"/>
        <v>3.2346368715083798E-2</v>
      </c>
      <c r="I22" s="2">
        <v>1321</v>
      </c>
      <c r="J22" s="3">
        <f t="shared" si="3"/>
        <v>3.4224571221306802E-2</v>
      </c>
      <c r="K22" s="2">
        <v>601</v>
      </c>
      <c r="L22" s="3">
        <f t="shared" si="4"/>
        <v>3.755780527434071E-2</v>
      </c>
      <c r="M22" s="2">
        <v>267</v>
      </c>
      <c r="N22" s="3">
        <f t="shared" si="5"/>
        <v>3.6071332072412858E-2</v>
      </c>
    </row>
    <row r="23" spans="1:14" x14ac:dyDescent="0.2">
      <c r="A23" s="14"/>
      <c r="B23" s="1" t="s">
        <v>22</v>
      </c>
      <c r="C23" s="2">
        <v>365</v>
      </c>
      <c r="D23" s="3">
        <f t="shared" si="0"/>
        <v>2.9660328295140582E-2</v>
      </c>
      <c r="E23" s="2">
        <v>617</v>
      </c>
      <c r="F23" s="3">
        <f t="shared" si="1"/>
        <v>2.0757636926389451E-2</v>
      </c>
      <c r="G23" s="2">
        <v>381</v>
      </c>
      <c r="H23" s="3">
        <f t="shared" si="2"/>
        <v>2.1284916201117318E-2</v>
      </c>
      <c r="I23" s="2">
        <v>878</v>
      </c>
      <c r="J23" s="3">
        <f t="shared" si="3"/>
        <v>2.2747292605834499E-2</v>
      </c>
      <c r="K23" s="2">
        <v>376</v>
      </c>
      <c r="L23" s="3">
        <f t="shared" si="4"/>
        <v>2.3497062867141608E-2</v>
      </c>
      <c r="M23" s="2">
        <v>161</v>
      </c>
      <c r="N23" s="3">
        <f t="shared" si="5"/>
        <v>2.175087814104296E-2</v>
      </c>
    </row>
    <row r="24" spans="1:14" x14ac:dyDescent="0.2">
      <c r="A24" s="14"/>
      <c r="B24" s="1" t="s">
        <v>23</v>
      </c>
      <c r="C24" s="2">
        <v>256</v>
      </c>
      <c r="D24" s="3">
        <f t="shared" si="0"/>
        <v>2.080286039330408E-2</v>
      </c>
      <c r="E24" s="2">
        <v>392</v>
      </c>
      <c r="F24" s="3">
        <f t="shared" si="1"/>
        <v>1.3187996232001077E-2</v>
      </c>
      <c r="G24" s="2">
        <v>227</v>
      </c>
      <c r="H24" s="3">
        <f t="shared" si="2"/>
        <v>1.2681564245810056E-2</v>
      </c>
      <c r="I24" s="2">
        <v>568</v>
      </c>
      <c r="J24" s="3">
        <f t="shared" si="3"/>
        <v>1.4715788382817762E-2</v>
      </c>
      <c r="K24" s="2">
        <v>231</v>
      </c>
      <c r="L24" s="3">
        <f t="shared" si="4"/>
        <v>1.4435695538057743E-2</v>
      </c>
      <c r="M24" s="2">
        <v>114</v>
      </c>
      <c r="N24" s="3">
        <f t="shared" si="5"/>
        <v>1.5401242907322345E-2</v>
      </c>
    </row>
    <row r="25" spans="1:14" x14ac:dyDescent="0.2">
      <c r="A25" s="14"/>
      <c r="B25" s="1" t="s">
        <v>24</v>
      </c>
      <c r="C25" s="2">
        <v>155</v>
      </c>
      <c r="D25" s="3">
        <f t="shared" si="0"/>
        <v>1.2595481878758329E-2</v>
      </c>
      <c r="E25" s="2">
        <v>306</v>
      </c>
      <c r="F25" s="3">
        <f t="shared" si="1"/>
        <v>1.0294711344368187E-2</v>
      </c>
      <c r="G25" s="2">
        <v>189</v>
      </c>
      <c r="H25" s="3">
        <f t="shared" si="2"/>
        <v>1.0558659217877095E-2</v>
      </c>
      <c r="I25" s="2">
        <v>404</v>
      </c>
      <c r="J25" s="3">
        <f t="shared" si="3"/>
        <v>1.0466863568060522E-2</v>
      </c>
      <c r="K25" s="2">
        <v>179</v>
      </c>
      <c r="L25" s="3">
        <f t="shared" si="4"/>
        <v>1.1186101737282839E-2</v>
      </c>
      <c r="M25" s="2">
        <v>77</v>
      </c>
      <c r="N25" s="3">
        <f t="shared" si="5"/>
        <v>1.0402593893542285E-2</v>
      </c>
    </row>
    <row r="26" spans="1:14" x14ac:dyDescent="0.2">
      <c r="A26" s="14"/>
      <c r="B26" s="1" t="s">
        <v>25</v>
      </c>
      <c r="C26" s="2">
        <v>470</v>
      </c>
      <c r="D26" s="3">
        <f t="shared" si="0"/>
        <v>3.8192751503331707E-2</v>
      </c>
      <c r="E26" s="2">
        <v>877</v>
      </c>
      <c r="F26" s="3">
        <f t="shared" si="1"/>
        <v>2.9504777284349349E-2</v>
      </c>
      <c r="G26" s="2">
        <v>531</v>
      </c>
      <c r="H26" s="3">
        <f t="shared" si="2"/>
        <v>2.9664804469273744E-2</v>
      </c>
      <c r="I26" s="2">
        <v>1067</v>
      </c>
      <c r="J26" s="3">
        <f t="shared" si="3"/>
        <v>2.7643919374060834E-2</v>
      </c>
      <c r="K26" s="2">
        <v>448</v>
      </c>
      <c r="L26" s="3">
        <f t="shared" si="4"/>
        <v>2.799650043744532E-2</v>
      </c>
      <c r="M26" s="2">
        <v>191</v>
      </c>
      <c r="N26" s="3">
        <f t="shared" si="5"/>
        <v>2.5803836800864632E-2</v>
      </c>
    </row>
    <row r="29" spans="1:14" x14ac:dyDescent="0.2">
      <c r="H29" s="6"/>
      <c r="I29" s="6"/>
      <c r="J29" s="6"/>
      <c r="K29" s="6"/>
      <c r="L29" s="6"/>
    </row>
    <row r="30" spans="1:14" x14ac:dyDescent="0.2">
      <c r="H30" s="6"/>
      <c r="I30" s="6"/>
      <c r="J30" s="6"/>
      <c r="K30" s="6"/>
      <c r="L30" s="6"/>
    </row>
    <row r="31" spans="1:14" x14ac:dyDescent="0.2">
      <c r="F31" s="6"/>
      <c r="G31" s="6"/>
      <c r="H31" s="6"/>
      <c r="I31" s="6"/>
      <c r="J31" s="6"/>
      <c r="K31" s="6"/>
      <c r="L31" s="6"/>
    </row>
    <row r="32" spans="1:14" x14ac:dyDescent="0.2">
      <c r="F32" s="6"/>
      <c r="G32" s="6"/>
      <c r="H32" s="6"/>
      <c r="I32" s="6"/>
      <c r="J32" s="6"/>
      <c r="K32" s="6"/>
      <c r="L32" s="6"/>
    </row>
    <row r="33" spans="6:15" x14ac:dyDescent="0.2">
      <c r="F33" s="6"/>
      <c r="G33" s="6"/>
      <c r="H33" s="6"/>
      <c r="I33" s="6"/>
      <c r="J33" s="6"/>
      <c r="K33" s="6"/>
      <c r="L33" s="6"/>
      <c r="N33" s="6"/>
      <c r="O33" s="6"/>
    </row>
    <row r="34" spans="6:15" x14ac:dyDescent="0.2">
      <c r="F34" s="6"/>
      <c r="G34" s="6"/>
      <c r="H34" s="6"/>
      <c r="I34" s="6"/>
      <c r="J34" s="6"/>
      <c r="K34" s="6"/>
      <c r="L34" s="6"/>
      <c r="N34" s="6"/>
      <c r="O34" s="6"/>
    </row>
    <row r="35" spans="6:15" x14ac:dyDescent="0.2">
      <c r="F35" s="6"/>
      <c r="G35" s="6"/>
      <c r="H35" s="6"/>
      <c r="I35" s="6"/>
      <c r="J35" s="6"/>
      <c r="K35" s="6"/>
      <c r="L35" s="6"/>
      <c r="N35" s="6"/>
      <c r="O35" s="6"/>
    </row>
    <row r="36" spans="6:15" x14ac:dyDescent="0.2">
      <c r="F36" s="6"/>
      <c r="G36" s="6"/>
      <c r="H36" s="6"/>
      <c r="I36" s="6"/>
      <c r="J36" s="6"/>
      <c r="K36" s="6"/>
      <c r="L36" s="6"/>
      <c r="N36" s="6"/>
      <c r="O36" s="6"/>
    </row>
    <row r="37" spans="6:15" x14ac:dyDescent="0.2">
      <c r="F37" s="6"/>
      <c r="G37" s="6"/>
      <c r="H37" s="6"/>
      <c r="I37" s="6"/>
      <c r="J37" s="6"/>
      <c r="K37" s="6"/>
      <c r="L37" s="6"/>
      <c r="N37" s="6"/>
      <c r="O37" s="6"/>
    </row>
    <row r="38" spans="6:15" x14ac:dyDescent="0.2">
      <c r="F38" s="6"/>
      <c r="G38" s="6"/>
      <c r="H38" s="6"/>
      <c r="I38" s="6"/>
      <c r="J38" s="6"/>
      <c r="K38" s="6"/>
      <c r="L38" s="6"/>
      <c r="N38" s="6"/>
      <c r="O38" s="6"/>
    </row>
    <row r="39" spans="6:15" x14ac:dyDescent="0.2">
      <c r="F39" s="6"/>
      <c r="G39" s="6"/>
      <c r="H39" s="6"/>
      <c r="I39" s="6"/>
      <c r="J39" s="6"/>
      <c r="K39" s="6"/>
      <c r="L39" s="6"/>
      <c r="N39" s="6"/>
      <c r="O39" s="6"/>
    </row>
    <row r="40" spans="6:15" x14ac:dyDescent="0.2">
      <c r="F40" s="6"/>
      <c r="G40" s="6"/>
      <c r="H40" s="6"/>
      <c r="I40" s="6"/>
      <c r="J40" s="6"/>
      <c r="K40" s="6"/>
      <c r="L40" s="6"/>
      <c r="N40" s="6"/>
      <c r="O40" s="6"/>
    </row>
    <row r="41" spans="6:15" x14ac:dyDescent="0.2">
      <c r="F41" s="6"/>
      <c r="G41" s="6"/>
      <c r="H41" s="6"/>
      <c r="I41" s="6"/>
      <c r="J41" s="6"/>
      <c r="K41" s="6"/>
      <c r="L41" s="6"/>
      <c r="N41" s="6"/>
      <c r="O41" s="6"/>
    </row>
    <row r="42" spans="6:15" x14ac:dyDescent="0.2">
      <c r="F42" s="6"/>
      <c r="G42" s="6"/>
      <c r="H42" s="6"/>
      <c r="I42" s="6"/>
      <c r="J42" s="6"/>
      <c r="K42" s="6"/>
      <c r="L42" s="6"/>
      <c r="N42" s="6"/>
      <c r="O42" s="6"/>
    </row>
    <row r="43" spans="6:15" x14ac:dyDescent="0.2">
      <c r="F43" s="6"/>
      <c r="G43" s="6"/>
      <c r="H43" s="6"/>
      <c r="I43" s="6"/>
      <c r="J43" s="6"/>
      <c r="K43" s="6"/>
      <c r="L43" s="6"/>
      <c r="N43" s="6"/>
      <c r="O43" s="6"/>
    </row>
    <row r="44" spans="6:15" x14ac:dyDescent="0.2">
      <c r="F44" s="6"/>
      <c r="G44" s="6"/>
      <c r="H44" s="6"/>
      <c r="I44" s="6"/>
      <c r="J44" s="6"/>
      <c r="K44" s="6"/>
      <c r="L44" s="6"/>
      <c r="N44" s="6"/>
      <c r="O44" s="6"/>
    </row>
    <row r="45" spans="6:15" x14ac:dyDescent="0.2">
      <c r="F45" s="6"/>
      <c r="G45" s="6"/>
      <c r="H45" s="6"/>
      <c r="I45" s="6"/>
      <c r="J45" s="6"/>
      <c r="K45" s="6"/>
      <c r="L45" s="6"/>
      <c r="N45" s="6"/>
      <c r="O45" s="6"/>
    </row>
    <row r="46" spans="6:15" x14ac:dyDescent="0.2">
      <c r="F46" s="6"/>
      <c r="G46" s="6"/>
      <c r="H46" s="6"/>
      <c r="I46" s="6"/>
      <c r="J46" s="6"/>
      <c r="K46" s="6"/>
      <c r="L46" s="6"/>
      <c r="N46" s="6"/>
      <c r="O46" s="6"/>
    </row>
    <row r="47" spans="6:15" x14ac:dyDescent="0.2">
      <c r="F47" s="6"/>
      <c r="G47" s="6"/>
      <c r="H47" s="6"/>
      <c r="I47" s="6"/>
      <c r="J47" s="6"/>
      <c r="K47" s="6"/>
      <c r="L47" s="6"/>
      <c r="N47" s="6"/>
      <c r="O47" s="6"/>
    </row>
    <row r="48" spans="6:15" x14ac:dyDescent="0.2">
      <c r="F48" s="6"/>
      <c r="G48" s="6"/>
      <c r="H48" s="6"/>
      <c r="I48" s="6"/>
      <c r="J48" s="6"/>
      <c r="K48" s="6"/>
      <c r="L48" s="6"/>
      <c r="N48" s="6"/>
      <c r="O48" s="6"/>
    </row>
    <row r="49" spans="6:15" x14ac:dyDescent="0.2">
      <c r="F49" s="6"/>
      <c r="G49" s="6"/>
      <c r="H49" s="6"/>
      <c r="I49" s="6"/>
      <c r="J49" s="6"/>
      <c r="K49" s="6"/>
      <c r="L49" s="6"/>
      <c r="N49" s="6"/>
      <c r="O49" s="6"/>
    </row>
    <row r="50" spans="6:15" x14ac:dyDescent="0.2">
      <c r="F50" s="6"/>
      <c r="G50" s="6"/>
      <c r="H50" s="6"/>
      <c r="I50" s="6"/>
      <c r="J50" s="6"/>
      <c r="K50" s="6"/>
      <c r="L50" s="6"/>
      <c r="N50" s="6"/>
      <c r="O50" s="6"/>
    </row>
    <row r="51" spans="6:15" x14ac:dyDescent="0.2">
      <c r="F51" s="6"/>
      <c r="G51" s="6"/>
      <c r="H51" s="6"/>
      <c r="I51" s="6"/>
      <c r="J51" s="6"/>
      <c r="K51" s="6"/>
      <c r="L51" s="6"/>
      <c r="N51" s="6"/>
      <c r="O51" s="6"/>
    </row>
    <row r="52" spans="6:15" x14ac:dyDescent="0.2">
      <c r="F52" s="6"/>
      <c r="G52" s="6"/>
      <c r="H52" s="6"/>
      <c r="I52" s="6"/>
      <c r="J52" s="6"/>
      <c r="K52" s="6"/>
      <c r="L52" s="6"/>
      <c r="N52" s="6"/>
      <c r="O52" s="6"/>
    </row>
    <row r="53" spans="6:15" x14ac:dyDescent="0.2">
      <c r="F53" s="6"/>
      <c r="G53" s="6"/>
      <c r="H53" s="6"/>
      <c r="I53" s="6"/>
      <c r="J53" s="6"/>
      <c r="K53" s="6"/>
      <c r="L53" s="6"/>
      <c r="N53" s="6"/>
      <c r="O53" s="6"/>
    </row>
    <row r="54" spans="6:15" x14ac:dyDescent="0.2">
      <c r="F54" s="6"/>
      <c r="G54" s="6"/>
      <c r="H54" s="6"/>
      <c r="I54" s="6"/>
      <c r="J54" s="6"/>
      <c r="K54" s="6"/>
      <c r="L54" s="6"/>
      <c r="N54" s="6"/>
      <c r="O54" s="6"/>
    </row>
    <row r="55" spans="6:15" x14ac:dyDescent="0.2">
      <c r="F55" s="6"/>
      <c r="G55" s="6"/>
      <c r="H55" s="6"/>
      <c r="I55" s="6"/>
      <c r="J55" s="6"/>
      <c r="K55" s="6"/>
      <c r="L55" s="6"/>
      <c r="N55" s="6"/>
      <c r="O55" s="6"/>
    </row>
    <row r="56" spans="6:15" x14ac:dyDescent="0.2">
      <c r="F56" s="6"/>
      <c r="G56" s="6"/>
      <c r="H56" s="6"/>
      <c r="I56" s="6"/>
      <c r="J56" s="6"/>
      <c r="K56" s="6"/>
      <c r="L56" s="6"/>
      <c r="N56" s="6"/>
      <c r="O56" s="6"/>
    </row>
    <row r="57" spans="6:15" x14ac:dyDescent="0.2">
      <c r="F57" s="6"/>
      <c r="G57" s="6"/>
      <c r="H57" s="6"/>
      <c r="I57" s="6"/>
      <c r="J57" s="6"/>
      <c r="K57" s="6"/>
      <c r="L57" s="6"/>
      <c r="N57" s="6"/>
      <c r="O57" s="6"/>
    </row>
    <row r="58" spans="6:15" x14ac:dyDescent="0.2">
      <c r="F58" s="6"/>
      <c r="G58" s="6"/>
      <c r="H58" s="6"/>
      <c r="I58" s="6"/>
      <c r="J58" s="6"/>
      <c r="K58" s="6"/>
      <c r="L58" s="6"/>
      <c r="N58" s="6"/>
      <c r="O58" s="6"/>
    </row>
    <row r="59" spans="6:15" x14ac:dyDescent="0.2">
      <c r="F59" s="6"/>
      <c r="G59" s="6"/>
      <c r="H59" s="6"/>
      <c r="I59" s="6"/>
      <c r="J59" s="6"/>
      <c r="K59" s="6"/>
      <c r="L59" s="6"/>
      <c r="N59" s="6"/>
      <c r="O59" s="6"/>
    </row>
    <row r="60" spans="6:15" x14ac:dyDescent="0.2">
      <c r="F60" s="6"/>
      <c r="G60" s="6"/>
      <c r="H60" s="6"/>
      <c r="I60" s="6"/>
      <c r="J60" s="6"/>
      <c r="K60" s="6"/>
      <c r="L60" s="6"/>
      <c r="N60" s="6"/>
      <c r="O60" s="6"/>
    </row>
    <row r="61" spans="6:15" x14ac:dyDescent="0.2">
      <c r="F61" s="6"/>
      <c r="G61" s="6"/>
      <c r="H61" s="6"/>
      <c r="I61" s="6"/>
      <c r="J61" s="6"/>
      <c r="K61" s="6"/>
      <c r="L61" s="6"/>
      <c r="N61" s="6"/>
      <c r="O61" s="6"/>
    </row>
    <row r="62" spans="6:15" x14ac:dyDescent="0.2">
      <c r="F62" s="6"/>
      <c r="G62" s="6"/>
      <c r="H62" s="6"/>
      <c r="I62" s="6"/>
      <c r="J62" s="6"/>
      <c r="K62" s="6"/>
      <c r="L62" s="6"/>
      <c r="N62" s="6"/>
      <c r="O62" s="6"/>
    </row>
    <row r="63" spans="6:15" x14ac:dyDescent="0.2">
      <c r="F63" s="6"/>
      <c r="G63" s="6"/>
      <c r="H63" s="6"/>
      <c r="I63" s="6"/>
      <c r="J63" s="6"/>
      <c r="K63" s="6"/>
      <c r="L63" s="6"/>
      <c r="N63" s="6"/>
      <c r="O63" s="6"/>
    </row>
    <row r="64" spans="6:15" x14ac:dyDescent="0.2">
      <c r="F64" s="6"/>
      <c r="G64" s="6"/>
      <c r="H64" s="6"/>
      <c r="I64" s="6"/>
      <c r="J64" s="6"/>
      <c r="K64" s="6"/>
      <c r="L64" s="6"/>
      <c r="N64" s="6"/>
      <c r="O64" s="6"/>
    </row>
    <row r="65" spans="6:15" x14ac:dyDescent="0.2">
      <c r="F65" s="6"/>
      <c r="G65" s="6"/>
      <c r="H65" s="6"/>
      <c r="I65" s="6"/>
      <c r="J65" s="6"/>
      <c r="K65" s="6"/>
      <c r="L65" s="6"/>
      <c r="N65" s="6"/>
      <c r="O65" s="6"/>
    </row>
    <row r="66" spans="6:15" x14ac:dyDescent="0.2">
      <c r="F66" s="6"/>
      <c r="G66" s="6"/>
      <c r="H66" s="6"/>
      <c r="I66" s="6"/>
      <c r="J66" s="6"/>
      <c r="K66" s="6"/>
      <c r="L66" s="6"/>
      <c r="N66" s="6"/>
      <c r="O66" s="6"/>
    </row>
    <row r="67" spans="6:15" x14ac:dyDescent="0.2">
      <c r="F67" s="6"/>
      <c r="G67" s="6"/>
      <c r="H67" s="6"/>
      <c r="I67" s="6"/>
      <c r="J67" s="6"/>
      <c r="K67" s="6"/>
      <c r="L67" s="6"/>
      <c r="N67" s="6"/>
      <c r="O67" s="6"/>
    </row>
    <row r="68" spans="6:15" x14ac:dyDescent="0.2">
      <c r="F68" s="6"/>
      <c r="G68" s="6"/>
      <c r="H68" s="6"/>
      <c r="I68" s="6"/>
      <c r="J68" s="6"/>
      <c r="K68" s="6"/>
      <c r="L68" s="6"/>
      <c r="N68" s="6"/>
      <c r="O68" s="6"/>
    </row>
    <row r="69" spans="6:15" x14ac:dyDescent="0.2">
      <c r="F69" s="6"/>
      <c r="G69" s="6"/>
      <c r="H69" s="6"/>
      <c r="I69" s="6"/>
      <c r="J69" s="6"/>
      <c r="K69" s="6"/>
      <c r="L69" s="6"/>
      <c r="N69" s="6"/>
      <c r="O69" s="6"/>
    </row>
    <row r="70" spans="6:15" x14ac:dyDescent="0.2">
      <c r="F70" s="6"/>
      <c r="G70" s="6"/>
      <c r="H70" s="6"/>
      <c r="I70" s="6"/>
      <c r="J70" s="6"/>
      <c r="K70" s="6"/>
      <c r="L70" s="6"/>
      <c r="N70" s="6"/>
      <c r="O70" s="6"/>
    </row>
    <row r="71" spans="6:15" x14ac:dyDescent="0.2">
      <c r="F71" s="6"/>
      <c r="G71" s="6"/>
      <c r="H71" s="6"/>
      <c r="I71" s="6"/>
      <c r="J71" s="6"/>
      <c r="K71" s="6"/>
      <c r="L71" s="6"/>
      <c r="N71" s="6"/>
      <c r="O71" s="6"/>
    </row>
    <row r="72" spans="6:15" x14ac:dyDescent="0.2">
      <c r="F72" s="6"/>
      <c r="G72" s="6"/>
      <c r="H72" s="6"/>
      <c r="I72" s="6"/>
      <c r="J72" s="6"/>
      <c r="K72" s="6"/>
      <c r="L72" s="6"/>
      <c r="N72" s="6"/>
      <c r="O72" s="6"/>
    </row>
    <row r="73" spans="6:15" x14ac:dyDescent="0.2">
      <c r="F73" s="6"/>
      <c r="G73" s="6"/>
      <c r="H73" s="6"/>
      <c r="I73" s="6"/>
      <c r="N73" s="6"/>
      <c r="O73" s="6"/>
    </row>
    <row r="74" spans="6:15" x14ac:dyDescent="0.2">
      <c r="F74" s="6"/>
      <c r="G74" s="6"/>
      <c r="N74" s="6"/>
      <c r="O74" s="6"/>
    </row>
    <row r="75" spans="6:15" x14ac:dyDescent="0.2">
      <c r="N75" s="6"/>
      <c r="O75" s="6"/>
    </row>
    <row r="76" spans="6:15" x14ac:dyDescent="0.2">
      <c r="N76" s="6"/>
      <c r="O76" s="6"/>
    </row>
  </sheetData>
  <mergeCells count="23">
    <mergeCell ref="M3:N3"/>
    <mergeCell ref="A4:A15"/>
    <mergeCell ref="A16:A26"/>
    <mergeCell ref="A3:B3"/>
    <mergeCell ref="C3:D3"/>
    <mergeCell ref="E3:F3"/>
    <mergeCell ref="G3:H3"/>
    <mergeCell ref="I3:J3"/>
    <mergeCell ref="K3:L3"/>
    <mergeCell ref="M1:N1"/>
    <mergeCell ref="A2:B2"/>
    <mergeCell ref="C2:D2"/>
    <mergeCell ref="E2:F2"/>
    <mergeCell ref="G2:H2"/>
    <mergeCell ref="I2:J2"/>
    <mergeCell ref="K2:L2"/>
    <mergeCell ref="M2:N2"/>
    <mergeCell ref="A1:B1"/>
    <mergeCell ref="C1:D1"/>
    <mergeCell ref="E1:F1"/>
    <mergeCell ref="G1:H1"/>
    <mergeCell ref="I1:J1"/>
    <mergeCell ref="K1:L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"/>
  <sheetViews>
    <sheetView workbookViewId="0">
      <selection sqref="A1:N26"/>
    </sheetView>
  </sheetViews>
  <sheetFormatPr baseColWidth="10" defaultRowHeight="16" x14ac:dyDescent="0.2"/>
  <cols>
    <col min="1" max="14" width="11.83203125" customWidth="1"/>
  </cols>
  <sheetData>
    <row r="1" spans="1:17" ht="48" customHeight="1" x14ac:dyDescent="0.2">
      <c r="A1" s="15" t="s">
        <v>26</v>
      </c>
      <c r="B1" s="16"/>
      <c r="C1" s="12" t="s">
        <v>39</v>
      </c>
      <c r="D1" s="13"/>
      <c r="E1" s="12" t="s">
        <v>40</v>
      </c>
      <c r="F1" s="13"/>
      <c r="G1" s="12" t="s">
        <v>41</v>
      </c>
      <c r="H1" s="13"/>
      <c r="I1" s="12" t="s">
        <v>42</v>
      </c>
      <c r="J1" s="13"/>
      <c r="K1" s="12" t="s">
        <v>43</v>
      </c>
      <c r="L1" s="13"/>
      <c r="M1" s="12" t="s">
        <v>44</v>
      </c>
      <c r="N1" s="13"/>
    </row>
    <row r="2" spans="1:17" x14ac:dyDescent="0.2">
      <c r="A2" s="13" t="s">
        <v>0</v>
      </c>
      <c r="B2" s="13"/>
      <c r="C2" s="13">
        <v>4525</v>
      </c>
      <c r="D2" s="13"/>
      <c r="E2" s="13">
        <v>14575</v>
      </c>
      <c r="F2" s="13"/>
      <c r="G2" s="13">
        <v>8906</v>
      </c>
      <c r="H2" s="13"/>
      <c r="I2" s="13">
        <v>18721</v>
      </c>
      <c r="J2" s="13"/>
      <c r="K2" s="13">
        <v>7732</v>
      </c>
      <c r="L2" s="13"/>
      <c r="M2" s="13">
        <v>3616</v>
      </c>
      <c r="N2" s="13"/>
    </row>
    <row r="3" spans="1:17" x14ac:dyDescent="0.2">
      <c r="A3" s="13" t="s">
        <v>1</v>
      </c>
      <c r="B3" s="13"/>
      <c r="C3" s="13">
        <v>22</v>
      </c>
      <c r="D3" s="13"/>
      <c r="E3" s="13">
        <v>72</v>
      </c>
      <c r="F3" s="13"/>
      <c r="G3" s="13">
        <v>44</v>
      </c>
      <c r="H3" s="13"/>
      <c r="I3" s="13">
        <v>93</v>
      </c>
      <c r="J3" s="13"/>
      <c r="K3" s="13">
        <v>38</v>
      </c>
      <c r="L3" s="13"/>
      <c r="M3" s="13">
        <v>17</v>
      </c>
      <c r="N3" s="13"/>
      <c r="P3" s="6"/>
      <c r="Q3" s="6"/>
    </row>
    <row r="4" spans="1:17" x14ac:dyDescent="0.2">
      <c r="A4" s="14" t="s">
        <v>2</v>
      </c>
      <c r="B4" s="1" t="s">
        <v>3</v>
      </c>
      <c r="C4" s="2">
        <v>92</v>
      </c>
      <c r="D4" s="3">
        <f>C4/4525</f>
        <v>2.0331491712707182E-2</v>
      </c>
      <c r="E4" s="2">
        <v>287</v>
      </c>
      <c r="F4" s="3">
        <f>E4/14575</f>
        <v>1.9691252144082332E-2</v>
      </c>
      <c r="G4" s="2">
        <v>171</v>
      </c>
      <c r="H4" s="3">
        <f>G4/8906</f>
        <v>1.9200538962497193E-2</v>
      </c>
      <c r="I4" s="2">
        <v>366</v>
      </c>
      <c r="J4" s="3">
        <f>I4/18721</f>
        <v>1.955023770097751E-2</v>
      </c>
      <c r="K4" s="2">
        <v>160</v>
      </c>
      <c r="L4" s="3">
        <f>K4/7732</f>
        <v>2.0693222969477496E-2</v>
      </c>
      <c r="M4" s="2">
        <v>58</v>
      </c>
      <c r="N4" s="3">
        <f>M4/3616</f>
        <v>1.6039823008849558E-2</v>
      </c>
      <c r="P4" s="6"/>
      <c r="Q4" s="6"/>
    </row>
    <row r="5" spans="1:17" x14ac:dyDescent="0.2">
      <c r="A5" s="14"/>
      <c r="B5" s="1" t="s">
        <v>4</v>
      </c>
      <c r="C5" s="2">
        <v>47</v>
      </c>
      <c r="D5" s="3">
        <f t="shared" ref="D5:D26" si="0">C5/4525</f>
        <v>1.0386740331491713E-2</v>
      </c>
      <c r="E5" s="2">
        <v>191</v>
      </c>
      <c r="F5" s="3">
        <f t="shared" ref="F5:F26" si="1">E5/14575</f>
        <v>1.3104631217838765E-2</v>
      </c>
      <c r="G5" s="2">
        <v>118</v>
      </c>
      <c r="H5" s="3">
        <f t="shared" ref="H5:H26" si="2">G5/8906</f>
        <v>1.3249494722658881E-2</v>
      </c>
      <c r="I5" s="2">
        <v>262</v>
      </c>
      <c r="J5" s="3">
        <f t="shared" ref="J5:J26" si="3">I5/18721</f>
        <v>1.3994978900699749E-2</v>
      </c>
      <c r="K5" s="2">
        <v>103</v>
      </c>
      <c r="L5" s="3">
        <f t="shared" ref="L5:L26" si="4">K5/7732</f>
        <v>1.3321262286601137E-2</v>
      </c>
      <c r="M5" s="2">
        <v>53</v>
      </c>
      <c r="N5" s="3">
        <f t="shared" ref="N5:N26" si="5">M5/3616</f>
        <v>1.4657079646017699E-2</v>
      </c>
      <c r="P5" s="6"/>
      <c r="Q5" s="6"/>
    </row>
    <row r="6" spans="1:17" x14ac:dyDescent="0.2">
      <c r="A6" s="14"/>
      <c r="B6" s="1" t="s">
        <v>5</v>
      </c>
      <c r="C6" s="2">
        <v>68</v>
      </c>
      <c r="D6" s="3">
        <f t="shared" si="0"/>
        <v>1.5027624309392265E-2</v>
      </c>
      <c r="E6" s="2">
        <v>252</v>
      </c>
      <c r="F6" s="3">
        <f t="shared" si="1"/>
        <v>1.7289879931389366E-2</v>
      </c>
      <c r="G6" s="2">
        <v>149</v>
      </c>
      <c r="H6" s="3">
        <f t="shared" si="2"/>
        <v>1.6730294183696384E-2</v>
      </c>
      <c r="I6" s="2">
        <v>360</v>
      </c>
      <c r="J6" s="3">
        <f t="shared" si="3"/>
        <v>1.9229742000961485E-2</v>
      </c>
      <c r="K6" s="2">
        <v>142</v>
      </c>
      <c r="L6" s="3">
        <f t="shared" si="4"/>
        <v>1.8365235385411276E-2</v>
      </c>
      <c r="M6" s="2">
        <v>67</v>
      </c>
      <c r="N6" s="3">
        <f t="shared" si="5"/>
        <v>1.8528761061946904E-2</v>
      </c>
      <c r="O6" s="6"/>
      <c r="P6" s="6"/>
      <c r="Q6" s="6"/>
    </row>
    <row r="7" spans="1:17" x14ac:dyDescent="0.2">
      <c r="A7" s="14"/>
      <c r="B7" s="1" t="s">
        <v>6</v>
      </c>
      <c r="C7" s="2">
        <v>105</v>
      </c>
      <c r="D7" s="3">
        <f t="shared" si="0"/>
        <v>2.3204419889502764E-2</v>
      </c>
      <c r="E7" s="2">
        <v>425</v>
      </c>
      <c r="F7" s="3">
        <f t="shared" si="1"/>
        <v>2.9159519725557463E-2</v>
      </c>
      <c r="G7" s="2">
        <v>275</v>
      </c>
      <c r="H7" s="3">
        <f t="shared" si="2"/>
        <v>3.0878059735010104E-2</v>
      </c>
      <c r="I7" s="2">
        <v>555</v>
      </c>
      <c r="J7" s="3">
        <f t="shared" si="3"/>
        <v>2.9645852251482294E-2</v>
      </c>
      <c r="K7" s="2">
        <v>217</v>
      </c>
      <c r="L7" s="3">
        <f t="shared" si="4"/>
        <v>2.8065183652353855E-2</v>
      </c>
      <c r="M7" s="2">
        <v>100</v>
      </c>
      <c r="N7" s="3">
        <f t="shared" si="5"/>
        <v>2.7654867256637169E-2</v>
      </c>
      <c r="O7" s="6"/>
      <c r="P7" s="6"/>
      <c r="Q7" s="6"/>
    </row>
    <row r="8" spans="1:17" x14ac:dyDescent="0.2">
      <c r="A8" s="14"/>
      <c r="B8" s="1" t="s">
        <v>7</v>
      </c>
      <c r="C8" s="2">
        <v>172</v>
      </c>
      <c r="D8" s="3">
        <f t="shared" si="0"/>
        <v>3.8011049723756907E-2</v>
      </c>
      <c r="E8" s="2">
        <v>604</v>
      </c>
      <c r="F8" s="3">
        <f t="shared" si="1"/>
        <v>4.1440823327615783E-2</v>
      </c>
      <c r="G8" s="2">
        <v>345</v>
      </c>
      <c r="H8" s="3">
        <f t="shared" si="2"/>
        <v>3.8737929485739953E-2</v>
      </c>
      <c r="I8" s="2">
        <v>859</v>
      </c>
      <c r="J8" s="3">
        <f t="shared" si="3"/>
        <v>4.5884301052294213E-2</v>
      </c>
      <c r="K8" s="2">
        <v>331</v>
      </c>
      <c r="L8" s="3">
        <f t="shared" si="4"/>
        <v>4.2809105018106572E-2</v>
      </c>
      <c r="M8" s="2">
        <v>159</v>
      </c>
      <c r="N8" s="3">
        <f t="shared" si="5"/>
        <v>4.3971238938053096E-2</v>
      </c>
      <c r="O8" s="6"/>
      <c r="P8" s="6"/>
      <c r="Q8" s="6"/>
    </row>
    <row r="9" spans="1:17" x14ac:dyDescent="0.2">
      <c r="A9" s="14"/>
      <c r="B9" s="1" t="s">
        <v>8</v>
      </c>
      <c r="C9" s="2">
        <v>259</v>
      </c>
      <c r="D9" s="3">
        <f t="shared" si="0"/>
        <v>5.7237569060773479E-2</v>
      </c>
      <c r="E9" s="2">
        <v>916</v>
      </c>
      <c r="F9" s="3">
        <f t="shared" si="1"/>
        <v>6.284734133790737E-2</v>
      </c>
      <c r="G9" s="2">
        <v>519</v>
      </c>
      <c r="H9" s="3">
        <f t="shared" si="2"/>
        <v>5.8275320008982709E-2</v>
      </c>
      <c r="I9" s="2">
        <v>1288</v>
      </c>
      <c r="J9" s="3">
        <f t="shared" si="3"/>
        <v>6.8799743603439989E-2</v>
      </c>
      <c r="K9" s="2">
        <v>492</v>
      </c>
      <c r="L9" s="3">
        <f t="shared" si="4"/>
        <v>6.3631660631143297E-2</v>
      </c>
      <c r="M9" s="2">
        <v>236</v>
      </c>
      <c r="N9" s="3">
        <f t="shared" si="5"/>
        <v>6.5265486725663721E-2</v>
      </c>
      <c r="O9" s="6"/>
      <c r="P9" s="6"/>
      <c r="Q9" s="6"/>
    </row>
    <row r="10" spans="1:17" x14ac:dyDescent="0.2">
      <c r="A10" s="14"/>
      <c r="B10" s="1" t="s">
        <v>9</v>
      </c>
      <c r="C10" s="2">
        <v>381</v>
      </c>
      <c r="D10" s="3">
        <f t="shared" si="0"/>
        <v>8.4198895027624315E-2</v>
      </c>
      <c r="E10" s="2">
        <v>1383</v>
      </c>
      <c r="F10" s="3">
        <f t="shared" si="1"/>
        <v>9.4888507718696391E-2</v>
      </c>
      <c r="G10" s="2">
        <v>821</v>
      </c>
      <c r="H10" s="3">
        <f t="shared" si="2"/>
        <v>9.21850437907029E-2</v>
      </c>
      <c r="I10" s="2">
        <v>1845</v>
      </c>
      <c r="J10" s="3">
        <f t="shared" si="3"/>
        <v>9.8552427754927618E-2</v>
      </c>
      <c r="K10" s="2">
        <v>754</v>
      </c>
      <c r="L10" s="3">
        <f t="shared" si="4"/>
        <v>9.7516813243662695E-2</v>
      </c>
      <c r="M10" s="2">
        <v>376</v>
      </c>
      <c r="N10" s="3">
        <f t="shared" si="5"/>
        <v>0.10398230088495575</v>
      </c>
      <c r="O10" s="6"/>
      <c r="P10" s="6"/>
      <c r="Q10" s="6"/>
    </row>
    <row r="11" spans="1:17" x14ac:dyDescent="0.2">
      <c r="A11" s="14"/>
      <c r="B11" s="1" t="s">
        <v>10</v>
      </c>
      <c r="C11" s="2">
        <v>534</v>
      </c>
      <c r="D11" s="3">
        <f t="shared" si="0"/>
        <v>0.11801104972375691</v>
      </c>
      <c r="E11" s="2">
        <v>1991</v>
      </c>
      <c r="F11" s="3">
        <f t="shared" si="1"/>
        <v>0.13660377358490566</v>
      </c>
      <c r="G11" s="2">
        <v>1141</v>
      </c>
      <c r="H11" s="3">
        <f t="shared" si="2"/>
        <v>0.12811587693689647</v>
      </c>
      <c r="I11" s="2">
        <v>2431</v>
      </c>
      <c r="J11" s="3">
        <f t="shared" si="3"/>
        <v>0.12985417445649272</v>
      </c>
      <c r="K11" s="2">
        <v>1009</v>
      </c>
      <c r="L11" s="3">
        <f t="shared" si="4"/>
        <v>0.13049663735126746</v>
      </c>
      <c r="M11" s="2">
        <v>489</v>
      </c>
      <c r="N11" s="3">
        <f t="shared" si="5"/>
        <v>0.13523230088495575</v>
      </c>
      <c r="O11" s="6"/>
      <c r="P11" s="6"/>
      <c r="Q11" s="6"/>
    </row>
    <row r="12" spans="1:17" x14ac:dyDescent="0.2">
      <c r="A12" s="14"/>
      <c r="B12" s="1" t="s">
        <v>11</v>
      </c>
      <c r="C12" s="2">
        <v>665</v>
      </c>
      <c r="D12" s="3">
        <f t="shared" si="0"/>
        <v>0.14696132596685083</v>
      </c>
      <c r="E12" s="2">
        <v>2576</v>
      </c>
      <c r="F12" s="3">
        <f t="shared" si="1"/>
        <v>0.17674099485420239</v>
      </c>
      <c r="G12" s="2">
        <v>1572</v>
      </c>
      <c r="H12" s="3">
        <f t="shared" si="2"/>
        <v>0.17651021783067594</v>
      </c>
      <c r="I12" s="2">
        <v>3121</v>
      </c>
      <c r="J12" s="3">
        <f t="shared" si="3"/>
        <v>0.16671117995833556</v>
      </c>
      <c r="K12" s="2">
        <v>1362</v>
      </c>
      <c r="L12" s="3">
        <f t="shared" si="4"/>
        <v>0.17615106052767718</v>
      </c>
      <c r="M12" s="2">
        <v>638</v>
      </c>
      <c r="N12" s="3">
        <f t="shared" si="5"/>
        <v>0.17643805309734514</v>
      </c>
      <c r="O12" s="6"/>
      <c r="P12" s="6"/>
      <c r="Q12" s="6"/>
    </row>
    <row r="13" spans="1:17" x14ac:dyDescent="0.2">
      <c r="A13" s="14"/>
      <c r="B13" s="1" t="s">
        <v>12</v>
      </c>
      <c r="C13" s="2">
        <v>823</v>
      </c>
      <c r="D13" s="3">
        <f t="shared" si="0"/>
        <v>0.18187845303867403</v>
      </c>
      <c r="E13" s="2">
        <v>2989</v>
      </c>
      <c r="F13" s="3">
        <f t="shared" si="1"/>
        <v>0.20507718696397942</v>
      </c>
      <c r="G13" s="2">
        <v>1880</v>
      </c>
      <c r="H13" s="3">
        <f t="shared" si="2"/>
        <v>0.21109364473388725</v>
      </c>
      <c r="I13" s="2">
        <v>3610</v>
      </c>
      <c r="J13" s="3">
        <f t="shared" si="3"/>
        <v>0.19283157950964158</v>
      </c>
      <c r="K13" s="2">
        <v>1472</v>
      </c>
      <c r="L13" s="3">
        <f t="shared" si="4"/>
        <v>0.19037765131919296</v>
      </c>
      <c r="M13" s="2">
        <v>659</v>
      </c>
      <c r="N13" s="3">
        <f t="shared" si="5"/>
        <v>0.18224557522123894</v>
      </c>
      <c r="O13" s="6"/>
      <c r="P13" s="6"/>
      <c r="Q13" s="6"/>
    </row>
    <row r="14" spans="1:17" x14ac:dyDescent="0.2">
      <c r="A14" s="14"/>
      <c r="B14" s="1" t="s">
        <v>13</v>
      </c>
      <c r="C14" s="2">
        <v>1114</v>
      </c>
      <c r="D14" s="3">
        <f t="shared" si="0"/>
        <v>0.24618784530386739</v>
      </c>
      <c r="E14" s="2">
        <v>2632</v>
      </c>
      <c r="F14" s="3">
        <f t="shared" si="1"/>
        <v>0.18058319039451115</v>
      </c>
      <c r="G14" s="2">
        <v>1695</v>
      </c>
      <c r="H14" s="3">
        <f t="shared" si="2"/>
        <v>0.1903211318212441</v>
      </c>
      <c r="I14" s="2">
        <v>3445</v>
      </c>
      <c r="J14" s="3">
        <f t="shared" si="3"/>
        <v>0.18401794775920088</v>
      </c>
      <c r="K14" s="2">
        <v>1422</v>
      </c>
      <c r="L14" s="3">
        <f t="shared" si="4"/>
        <v>0.18391101914123126</v>
      </c>
      <c r="M14" s="2">
        <v>660</v>
      </c>
      <c r="N14" s="3">
        <f t="shared" si="5"/>
        <v>0.18252212389380532</v>
      </c>
      <c r="O14" s="6"/>
      <c r="P14" s="6"/>
      <c r="Q14" s="6"/>
    </row>
    <row r="15" spans="1:17" x14ac:dyDescent="0.2">
      <c r="A15" s="14"/>
      <c r="B15" s="1" t="s">
        <v>14</v>
      </c>
      <c r="C15" s="2">
        <v>265</v>
      </c>
      <c r="D15" s="3">
        <f t="shared" si="0"/>
        <v>5.856353591160221E-2</v>
      </c>
      <c r="E15" s="2">
        <v>329</v>
      </c>
      <c r="F15" s="3">
        <f t="shared" si="1"/>
        <v>2.2572898799313894E-2</v>
      </c>
      <c r="G15" s="2">
        <v>220</v>
      </c>
      <c r="H15" s="3">
        <f t="shared" si="2"/>
        <v>2.4702447788008085E-2</v>
      </c>
      <c r="I15" s="2">
        <v>579</v>
      </c>
      <c r="J15" s="3">
        <f t="shared" si="3"/>
        <v>3.0927835051546393E-2</v>
      </c>
      <c r="K15" s="2">
        <v>268</v>
      </c>
      <c r="L15" s="3">
        <f t="shared" si="4"/>
        <v>3.4661148473874803E-2</v>
      </c>
      <c r="M15" s="2">
        <v>121</v>
      </c>
      <c r="N15" s="3">
        <f t="shared" si="5"/>
        <v>3.3462389380530977E-2</v>
      </c>
      <c r="O15" s="6"/>
      <c r="P15" s="6"/>
      <c r="Q15" s="6"/>
    </row>
    <row r="16" spans="1:17" s="7" customFormat="1" x14ac:dyDescent="0.2">
      <c r="A16" s="14" t="s">
        <v>15</v>
      </c>
      <c r="B16" s="4" t="s">
        <v>14</v>
      </c>
      <c r="C16" s="5">
        <v>792</v>
      </c>
      <c r="D16" s="10">
        <f t="shared" si="0"/>
        <v>0.17502762430939225</v>
      </c>
      <c r="E16" s="5">
        <v>3311</v>
      </c>
      <c r="F16" s="9">
        <f t="shared" si="1"/>
        <v>0.22716981132075473</v>
      </c>
      <c r="G16" s="5">
        <v>1964</v>
      </c>
      <c r="H16" s="9">
        <f t="shared" si="2"/>
        <v>0.22052548843476308</v>
      </c>
      <c r="I16" s="5">
        <v>4330</v>
      </c>
      <c r="J16" s="9">
        <f t="shared" si="3"/>
        <v>0.23129106351156456</v>
      </c>
      <c r="K16" s="5">
        <v>1697</v>
      </c>
      <c r="L16" s="9">
        <f t="shared" si="4"/>
        <v>0.21947749612002068</v>
      </c>
      <c r="M16" s="5">
        <v>837</v>
      </c>
      <c r="N16" s="9">
        <f t="shared" si="5"/>
        <v>0.2314712389380531</v>
      </c>
      <c r="O16" s="8"/>
      <c r="P16" s="8"/>
      <c r="Q16" s="8"/>
    </row>
    <row r="17" spans="1:17" x14ac:dyDescent="0.2">
      <c r="A17" s="14"/>
      <c r="B17" s="1" t="s">
        <v>16</v>
      </c>
      <c r="C17" s="2">
        <v>791</v>
      </c>
      <c r="D17" s="3">
        <f t="shared" si="0"/>
        <v>0.17480662983425416</v>
      </c>
      <c r="E17" s="2">
        <v>2972</v>
      </c>
      <c r="F17" s="3">
        <f t="shared" si="1"/>
        <v>0.20391080617495713</v>
      </c>
      <c r="G17" s="2">
        <v>1814</v>
      </c>
      <c r="H17" s="3">
        <f t="shared" si="2"/>
        <v>0.20368291039748485</v>
      </c>
      <c r="I17" s="2">
        <v>3825</v>
      </c>
      <c r="J17" s="3">
        <f t="shared" si="3"/>
        <v>0.2043160087602158</v>
      </c>
      <c r="K17" s="2">
        <v>1530</v>
      </c>
      <c r="L17" s="3">
        <f t="shared" si="4"/>
        <v>0.19787894464562855</v>
      </c>
      <c r="M17" s="2">
        <v>704</v>
      </c>
      <c r="N17" s="3">
        <f t="shared" si="5"/>
        <v>0.19469026548672566</v>
      </c>
      <c r="O17" s="6"/>
      <c r="P17" s="6"/>
      <c r="Q17" s="6"/>
    </row>
    <row r="18" spans="1:17" x14ac:dyDescent="0.2">
      <c r="A18" s="14"/>
      <c r="B18" s="1" t="s">
        <v>17</v>
      </c>
      <c r="C18" s="2">
        <v>665</v>
      </c>
      <c r="D18" s="3">
        <f t="shared" si="0"/>
        <v>0.14696132596685083</v>
      </c>
      <c r="E18" s="2">
        <v>2452</v>
      </c>
      <c r="F18" s="3">
        <f t="shared" si="1"/>
        <v>0.16823327615780445</v>
      </c>
      <c r="G18" s="2">
        <v>1492</v>
      </c>
      <c r="H18" s="3">
        <f t="shared" si="2"/>
        <v>0.16752750954412757</v>
      </c>
      <c r="I18" s="2">
        <v>3042</v>
      </c>
      <c r="J18" s="3">
        <f t="shared" si="3"/>
        <v>0.16249131990812457</v>
      </c>
      <c r="K18" s="2">
        <v>1295</v>
      </c>
      <c r="L18" s="3">
        <f t="shared" si="4"/>
        <v>0.16748577340920848</v>
      </c>
      <c r="M18" s="2">
        <v>646</v>
      </c>
      <c r="N18" s="3">
        <f t="shared" si="5"/>
        <v>0.17865044247787609</v>
      </c>
      <c r="O18" s="6"/>
      <c r="P18" s="6"/>
      <c r="Q18" s="6"/>
    </row>
    <row r="19" spans="1:17" x14ac:dyDescent="0.2">
      <c r="A19" s="14"/>
      <c r="B19" s="1" t="s">
        <v>18</v>
      </c>
      <c r="C19" s="2">
        <v>561</v>
      </c>
      <c r="D19" s="3">
        <f t="shared" si="0"/>
        <v>0.12397790055248618</v>
      </c>
      <c r="E19" s="2">
        <v>1862</v>
      </c>
      <c r="F19" s="3">
        <f t="shared" si="1"/>
        <v>0.12775300171526588</v>
      </c>
      <c r="G19" s="2">
        <v>1138</v>
      </c>
      <c r="H19" s="3">
        <f t="shared" si="2"/>
        <v>0.12777902537615091</v>
      </c>
      <c r="I19" s="2">
        <v>2274</v>
      </c>
      <c r="J19" s="3">
        <f t="shared" si="3"/>
        <v>0.12146787030607339</v>
      </c>
      <c r="K19" s="2">
        <v>982</v>
      </c>
      <c r="L19" s="3">
        <f t="shared" si="4"/>
        <v>0.12700465597516813</v>
      </c>
      <c r="M19" s="2">
        <v>442</v>
      </c>
      <c r="N19" s="3">
        <f t="shared" si="5"/>
        <v>0.12223451327433628</v>
      </c>
      <c r="O19" s="6"/>
      <c r="P19" s="6"/>
      <c r="Q19" s="6"/>
    </row>
    <row r="20" spans="1:17" x14ac:dyDescent="0.2">
      <c r="A20" s="14"/>
      <c r="B20" s="1" t="s">
        <v>19</v>
      </c>
      <c r="C20" s="2">
        <v>498</v>
      </c>
      <c r="D20" s="3">
        <f t="shared" si="0"/>
        <v>0.11005524861878453</v>
      </c>
      <c r="E20" s="2">
        <v>1272</v>
      </c>
      <c r="F20" s="3">
        <f t="shared" si="1"/>
        <v>8.727272727272728E-2</v>
      </c>
      <c r="G20" s="2">
        <v>798</v>
      </c>
      <c r="H20" s="3">
        <f t="shared" si="2"/>
        <v>8.9602515158320239E-2</v>
      </c>
      <c r="I20" s="2">
        <v>1682</v>
      </c>
      <c r="J20" s="3">
        <f t="shared" si="3"/>
        <v>8.9845627904492284E-2</v>
      </c>
      <c r="K20" s="2">
        <v>697</v>
      </c>
      <c r="L20" s="3">
        <f t="shared" si="4"/>
        <v>9.0144852560786345E-2</v>
      </c>
      <c r="M20" s="2">
        <v>305</v>
      </c>
      <c r="N20" s="3">
        <f t="shared" si="5"/>
        <v>8.4347345132743362E-2</v>
      </c>
      <c r="O20" s="6"/>
      <c r="P20" s="6"/>
      <c r="Q20" s="6"/>
    </row>
    <row r="21" spans="1:17" x14ac:dyDescent="0.2">
      <c r="A21" s="14"/>
      <c r="B21" s="1" t="s">
        <v>20</v>
      </c>
      <c r="C21" s="2">
        <v>344</v>
      </c>
      <c r="D21" s="3">
        <f t="shared" si="0"/>
        <v>7.6022099447513813E-2</v>
      </c>
      <c r="E21" s="2">
        <v>909</v>
      </c>
      <c r="F21" s="3">
        <f t="shared" si="1"/>
        <v>6.2367066895368785E-2</v>
      </c>
      <c r="G21" s="2">
        <v>588</v>
      </c>
      <c r="H21" s="3">
        <f t="shared" si="2"/>
        <v>6.6022905906130705E-2</v>
      </c>
      <c r="I21" s="2">
        <v>1143</v>
      </c>
      <c r="J21" s="3">
        <f t="shared" si="3"/>
        <v>6.1054430853052719E-2</v>
      </c>
      <c r="K21" s="2">
        <v>494</v>
      </c>
      <c r="L21" s="3">
        <f t="shared" si="4"/>
        <v>6.389032591826177E-2</v>
      </c>
      <c r="M21" s="2">
        <v>237</v>
      </c>
      <c r="N21" s="3">
        <f t="shared" si="5"/>
        <v>6.5542035398230086E-2</v>
      </c>
      <c r="O21" s="6"/>
      <c r="P21" s="6"/>
      <c r="Q21" s="6"/>
    </row>
    <row r="22" spans="1:17" x14ac:dyDescent="0.2">
      <c r="A22" s="14"/>
      <c r="B22" s="1" t="s">
        <v>21</v>
      </c>
      <c r="C22" s="2">
        <v>242</v>
      </c>
      <c r="D22" s="3">
        <f t="shared" si="0"/>
        <v>5.3480662983425416E-2</v>
      </c>
      <c r="E22" s="2">
        <v>472</v>
      </c>
      <c r="F22" s="3">
        <f t="shared" si="1"/>
        <v>3.2384219554030876E-2</v>
      </c>
      <c r="G22" s="2">
        <v>306</v>
      </c>
      <c r="H22" s="3">
        <f t="shared" si="2"/>
        <v>3.4358859196047607E-2</v>
      </c>
      <c r="I22" s="2">
        <v>710</v>
      </c>
      <c r="J22" s="3">
        <f t="shared" si="3"/>
        <v>3.7925324501896264E-2</v>
      </c>
      <c r="K22" s="2">
        <v>315</v>
      </c>
      <c r="L22" s="3">
        <f t="shared" si="4"/>
        <v>4.0739782721158822E-2</v>
      </c>
      <c r="M22" s="2">
        <v>145</v>
      </c>
      <c r="N22" s="3">
        <f t="shared" si="5"/>
        <v>4.0099557522123894E-2</v>
      </c>
      <c r="O22" s="6"/>
      <c r="P22" s="6"/>
      <c r="Q22" s="6"/>
    </row>
    <row r="23" spans="1:17" x14ac:dyDescent="0.2">
      <c r="A23" s="14"/>
      <c r="B23" s="1" t="s">
        <v>22</v>
      </c>
      <c r="C23" s="2">
        <v>164</v>
      </c>
      <c r="D23" s="3">
        <f t="shared" si="0"/>
        <v>3.6243093922651931E-2</v>
      </c>
      <c r="E23" s="2">
        <v>350</v>
      </c>
      <c r="F23" s="3">
        <f t="shared" si="1"/>
        <v>2.4013722126929673E-2</v>
      </c>
      <c r="G23" s="2">
        <v>209</v>
      </c>
      <c r="H23" s="3">
        <f t="shared" si="2"/>
        <v>2.3467325398607679E-2</v>
      </c>
      <c r="I23" s="2">
        <v>484</v>
      </c>
      <c r="J23" s="3">
        <f t="shared" si="3"/>
        <v>2.5853319801292667E-2</v>
      </c>
      <c r="K23" s="2">
        <v>210</v>
      </c>
      <c r="L23" s="3">
        <f t="shared" si="4"/>
        <v>2.7159855147439214E-2</v>
      </c>
      <c r="M23" s="2">
        <v>85</v>
      </c>
      <c r="N23" s="3">
        <f t="shared" si="5"/>
        <v>2.3506637168141591E-2</v>
      </c>
      <c r="O23" s="6"/>
      <c r="P23" s="6"/>
      <c r="Q23" s="6"/>
    </row>
    <row r="24" spans="1:17" x14ac:dyDescent="0.2">
      <c r="A24" s="14"/>
      <c r="B24" s="1" t="s">
        <v>23</v>
      </c>
      <c r="C24" s="2">
        <v>127</v>
      </c>
      <c r="D24" s="3">
        <f t="shared" si="0"/>
        <v>2.8066298342541436E-2</v>
      </c>
      <c r="E24" s="2">
        <v>232</v>
      </c>
      <c r="F24" s="3">
        <f t="shared" si="1"/>
        <v>1.5917667238421956E-2</v>
      </c>
      <c r="G24" s="2">
        <v>141</v>
      </c>
      <c r="H24" s="3">
        <f t="shared" si="2"/>
        <v>1.5832023355041545E-2</v>
      </c>
      <c r="I24" s="2">
        <v>331</v>
      </c>
      <c r="J24" s="3">
        <f t="shared" si="3"/>
        <v>1.7680679450884033E-2</v>
      </c>
      <c r="K24" s="2">
        <v>137</v>
      </c>
      <c r="L24" s="3">
        <f t="shared" si="4"/>
        <v>1.7718572167615108E-2</v>
      </c>
      <c r="M24" s="2">
        <v>57</v>
      </c>
      <c r="N24" s="3">
        <f t="shared" si="5"/>
        <v>1.5763274336283186E-2</v>
      </c>
      <c r="O24" s="6"/>
      <c r="P24" s="6"/>
      <c r="Q24" s="6"/>
    </row>
    <row r="25" spans="1:17" x14ac:dyDescent="0.2">
      <c r="A25" s="14"/>
      <c r="B25" s="1" t="s">
        <v>24</v>
      </c>
      <c r="C25" s="2">
        <v>90</v>
      </c>
      <c r="D25" s="3">
        <f t="shared" si="0"/>
        <v>1.9889502762430938E-2</v>
      </c>
      <c r="E25" s="2">
        <v>186</v>
      </c>
      <c r="F25" s="3">
        <f t="shared" si="1"/>
        <v>1.2761578044596912E-2</v>
      </c>
      <c r="G25" s="2">
        <v>115</v>
      </c>
      <c r="H25" s="3">
        <f t="shared" si="2"/>
        <v>1.2912643161913318E-2</v>
      </c>
      <c r="I25" s="2">
        <v>240</v>
      </c>
      <c r="J25" s="3">
        <f t="shared" si="3"/>
        <v>1.2819828000640991E-2</v>
      </c>
      <c r="K25" s="2">
        <v>103</v>
      </c>
      <c r="L25" s="3">
        <f t="shared" si="4"/>
        <v>1.3321262286601137E-2</v>
      </c>
      <c r="M25" s="2">
        <v>42</v>
      </c>
      <c r="N25" s="3">
        <f t="shared" si="5"/>
        <v>1.1615044247787611E-2</v>
      </c>
      <c r="O25" s="6"/>
      <c r="P25" s="6"/>
      <c r="Q25" s="6"/>
    </row>
    <row r="26" spans="1:17" x14ac:dyDescent="0.2">
      <c r="A26" s="14"/>
      <c r="B26" s="1" t="s">
        <v>25</v>
      </c>
      <c r="C26" s="2">
        <v>251</v>
      </c>
      <c r="D26" s="3">
        <f t="shared" si="0"/>
        <v>5.546961325966851E-2</v>
      </c>
      <c r="E26" s="2">
        <v>557</v>
      </c>
      <c r="F26" s="3">
        <f t="shared" si="1"/>
        <v>3.8216123499142364E-2</v>
      </c>
      <c r="G26" s="2">
        <v>341</v>
      </c>
      <c r="H26" s="3">
        <f t="shared" si="2"/>
        <v>3.828879407141253E-2</v>
      </c>
      <c r="I26" s="2">
        <v>660</v>
      </c>
      <c r="J26" s="3">
        <f t="shared" si="3"/>
        <v>3.525452700176273E-2</v>
      </c>
      <c r="K26" s="2">
        <v>272</v>
      </c>
      <c r="L26" s="3">
        <f t="shared" si="4"/>
        <v>3.5178479048111742E-2</v>
      </c>
      <c r="M26" s="2">
        <v>116</v>
      </c>
      <c r="N26" s="3">
        <f t="shared" si="5"/>
        <v>3.2079646017699116E-2</v>
      </c>
      <c r="O26" s="6"/>
      <c r="P26" s="6"/>
      <c r="Q26" s="6"/>
    </row>
    <row r="27" spans="1:17" x14ac:dyDescent="0.2">
      <c r="O27" s="6"/>
      <c r="P27" s="6"/>
      <c r="Q27" s="6"/>
    </row>
    <row r="28" spans="1:17" x14ac:dyDescent="0.2">
      <c r="O28" s="6"/>
      <c r="P28" s="6"/>
      <c r="Q28" s="6"/>
    </row>
    <row r="29" spans="1:17" x14ac:dyDescent="0.2">
      <c r="H29" s="6"/>
      <c r="I29" s="6"/>
      <c r="J29" s="6"/>
      <c r="K29" s="6"/>
      <c r="L29" s="6"/>
      <c r="O29" s="6"/>
      <c r="P29" s="6"/>
      <c r="Q29" s="6"/>
    </row>
    <row r="30" spans="1:17" x14ac:dyDescent="0.2">
      <c r="H30" s="6"/>
      <c r="I30" s="6"/>
      <c r="J30" s="6"/>
      <c r="K30" s="6"/>
      <c r="L30" s="6"/>
      <c r="O30" s="6"/>
      <c r="P30" s="6"/>
      <c r="Q30" s="6"/>
    </row>
    <row r="31" spans="1:17" x14ac:dyDescent="0.2">
      <c r="D31" s="6"/>
      <c r="E31" s="6"/>
      <c r="F31" s="6"/>
      <c r="G31" s="6"/>
      <c r="H31" s="6"/>
      <c r="I31" s="6"/>
      <c r="J31" s="6"/>
      <c r="K31" s="6"/>
      <c r="L31" s="6"/>
      <c r="O31" s="6"/>
      <c r="P31" s="6"/>
      <c r="Q31" s="6"/>
    </row>
    <row r="32" spans="1:17" x14ac:dyDescent="0.2">
      <c r="D32" s="6"/>
      <c r="E32" s="6"/>
      <c r="F32" s="6"/>
      <c r="G32" s="6"/>
      <c r="H32" s="6"/>
      <c r="I32" s="6"/>
      <c r="J32" s="6"/>
      <c r="K32" s="6"/>
      <c r="L32" s="6"/>
      <c r="O32" s="6"/>
      <c r="P32" s="6"/>
      <c r="Q32" s="6"/>
    </row>
    <row r="33" spans="4:17" x14ac:dyDescent="0.2">
      <c r="D33" s="6"/>
      <c r="E33" s="6"/>
      <c r="F33" s="6"/>
      <c r="G33" s="6"/>
      <c r="H33" s="6"/>
      <c r="I33" s="6"/>
      <c r="J33" s="6"/>
      <c r="K33" s="6"/>
      <c r="L33" s="6"/>
      <c r="N33" s="6"/>
      <c r="O33" s="6"/>
      <c r="P33" s="6"/>
      <c r="Q33" s="6"/>
    </row>
    <row r="34" spans="4:17" x14ac:dyDescent="0.2">
      <c r="D34" s="6"/>
      <c r="E34" s="6"/>
      <c r="F34" s="6"/>
      <c r="G34" s="6"/>
      <c r="H34" s="6"/>
      <c r="I34" s="6"/>
      <c r="J34" s="6"/>
      <c r="K34" s="6"/>
      <c r="L34" s="6"/>
      <c r="N34" s="6"/>
      <c r="O34" s="6"/>
      <c r="P34" s="6"/>
      <c r="Q34" s="6"/>
    </row>
    <row r="35" spans="4:17" x14ac:dyDescent="0.2">
      <c r="D35" s="6"/>
      <c r="E35" s="6"/>
      <c r="F35" s="6"/>
      <c r="G35" s="6"/>
      <c r="H35" s="6"/>
      <c r="I35" s="6"/>
      <c r="J35" s="6"/>
      <c r="K35" s="6"/>
      <c r="L35" s="6"/>
      <c r="N35" s="6"/>
      <c r="O35" s="6"/>
      <c r="P35" s="6"/>
      <c r="Q35" s="6"/>
    </row>
    <row r="36" spans="4:17" x14ac:dyDescent="0.2">
      <c r="D36" s="6"/>
      <c r="E36" s="6"/>
      <c r="F36" s="6"/>
      <c r="G36" s="6"/>
      <c r="H36" s="6"/>
      <c r="I36" s="6"/>
      <c r="J36" s="6"/>
      <c r="K36" s="6"/>
      <c r="L36" s="6"/>
      <c r="N36" s="6"/>
      <c r="O36" s="6"/>
      <c r="P36" s="6"/>
      <c r="Q36" s="6"/>
    </row>
    <row r="37" spans="4:17" x14ac:dyDescent="0.2">
      <c r="D37" s="6"/>
      <c r="E37" s="6"/>
      <c r="F37" s="6"/>
      <c r="G37" s="6"/>
      <c r="H37" s="6"/>
      <c r="I37" s="6"/>
      <c r="J37" s="6"/>
      <c r="K37" s="6"/>
      <c r="L37" s="6"/>
      <c r="N37" s="6"/>
      <c r="O37" s="6"/>
      <c r="P37" s="6"/>
      <c r="Q37" s="6"/>
    </row>
    <row r="38" spans="4:17" x14ac:dyDescent="0.2">
      <c r="D38" s="6"/>
      <c r="E38" s="6"/>
      <c r="F38" s="6"/>
      <c r="G38" s="6"/>
      <c r="H38" s="6"/>
      <c r="I38" s="6"/>
      <c r="J38" s="6"/>
      <c r="K38" s="6"/>
      <c r="L38" s="6"/>
      <c r="N38" s="6"/>
      <c r="O38" s="6"/>
      <c r="P38" s="6"/>
      <c r="Q38" s="6"/>
    </row>
    <row r="39" spans="4:17" x14ac:dyDescent="0.2">
      <c r="D39" s="6"/>
      <c r="E39" s="6"/>
      <c r="F39" s="6"/>
      <c r="G39" s="6"/>
      <c r="H39" s="6"/>
      <c r="I39" s="6"/>
      <c r="J39" s="6"/>
      <c r="K39" s="6"/>
      <c r="L39" s="6"/>
      <c r="N39" s="6"/>
      <c r="O39" s="6"/>
      <c r="P39" s="6"/>
      <c r="Q39" s="6"/>
    </row>
    <row r="40" spans="4:17" x14ac:dyDescent="0.2">
      <c r="D40" s="6"/>
      <c r="E40" s="6"/>
      <c r="F40" s="6"/>
      <c r="G40" s="6"/>
      <c r="H40" s="6"/>
      <c r="I40" s="6"/>
      <c r="J40" s="6"/>
      <c r="K40" s="6"/>
      <c r="L40" s="6"/>
      <c r="N40" s="6"/>
      <c r="O40" s="6"/>
      <c r="P40" s="6"/>
      <c r="Q40" s="6"/>
    </row>
    <row r="41" spans="4:17" x14ac:dyDescent="0.2">
      <c r="D41" s="6"/>
      <c r="E41" s="6"/>
      <c r="F41" s="6"/>
      <c r="G41" s="6"/>
      <c r="H41" s="6"/>
      <c r="I41" s="6"/>
      <c r="J41" s="6"/>
      <c r="K41" s="6"/>
      <c r="L41" s="6"/>
      <c r="N41" s="6"/>
      <c r="O41" s="6"/>
      <c r="P41" s="6"/>
      <c r="Q41" s="6"/>
    </row>
    <row r="42" spans="4:17" x14ac:dyDescent="0.2">
      <c r="D42" s="6"/>
      <c r="E42" s="6"/>
      <c r="F42" s="6"/>
      <c r="G42" s="6"/>
      <c r="H42" s="6"/>
      <c r="I42" s="6"/>
      <c r="J42" s="6"/>
      <c r="K42" s="6"/>
      <c r="L42" s="6"/>
      <c r="N42" s="6"/>
      <c r="O42" s="6"/>
      <c r="P42" s="6"/>
      <c r="Q42" s="6"/>
    </row>
    <row r="43" spans="4:17" x14ac:dyDescent="0.2">
      <c r="D43" s="6"/>
      <c r="E43" s="6"/>
      <c r="F43" s="6"/>
      <c r="G43" s="6"/>
      <c r="H43" s="6"/>
      <c r="I43" s="6"/>
      <c r="J43" s="6"/>
      <c r="K43" s="6"/>
      <c r="L43" s="6"/>
      <c r="N43" s="6"/>
      <c r="O43" s="6"/>
      <c r="P43" s="6"/>
      <c r="Q43" s="6"/>
    </row>
    <row r="44" spans="4:17" x14ac:dyDescent="0.2">
      <c r="D44" s="6"/>
      <c r="E44" s="6"/>
      <c r="F44" s="6"/>
      <c r="G44" s="6"/>
      <c r="H44" s="6"/>
      <c r="I44" s="6"/>
      <c r="J44" s="6"/>
      <c r="K44" s="6"/>
      <c r="L44" s="6"/>
      <c r="N44" s="6"/>
      <c r="O44" s="6"/>
      <c r="P44" s="6"/>
      <c r="Q44" s="6"/>
    </row>
    <row r="45" spans="4:17" x14ac:dyDescent="0.2">
      <c r="D45" s="6"/>
      <c r="E45" s="6"/>
      <c r="F45" s="6"/>
      <c r="G45" s="6"/>
      <c r="H45" s="6"/>
      <c r="I45" s="6"/>
      <c r="J45" s="6"/>
      <c r="K45" s="6"/>
      <c r="L45" s="6"/>
      <c r="N45" s="6"/>
      <c r="O45" s="6"/>
      <c r="P45" s="6"/>
      <c r="Q45" s="6"/>
    </row>
    <row r="46" spans="4:17" x14ac:dyDescent="0.2">
      <c r="D46" s="6"/>
      <c r="E46" s="6"/>
      <c r="F46" s="6"/>
      <c r="G46" s="6"/>
      <c r="H46" s="6"/>
      <c r="I46" s="6"/>
      <c r="J46" s="6"/>
      <c r="K46" s="6"/>
      <c r="L46" s="6"/>
      <c r="N46" s="6"/>
      <c r="O46" s="6"/>
      <c r="P46" s="6"/>
      <c r="Q46" s="6"/>
    </row>
    <row r="47" spans="4:17" x14ac:dyDescent="0.2">
      <c r="D47" s="6"/>
      <c r="E47" s="6"/>
      <c r="F47" s="6"/>
      <c r="G47" s="6"/>
      <c r="H47" s="6"/>
      <c r="I47" s="6"/>
      <c r="J47" s="6"/>
      <c r="K47" s="6"/>
      <c r="L47" s="6"/>
      <c r="N47" s="6"/>
      <c r="O47" s="6"/>
      <c r="P47" s="6"/>
    </row>
    <row r="48" spans="4:17" x14ac:dyDescent="0.2">
      <c r="D48" s="6"/>
      <c r="E48" s="6"/>
      <c r="F48" s="6"/>
      <c r="G48" s="6"/>
      <c r="H48" s="6"/>
      <c r="I48" s="6"/>
      <c r="J48" s="6"/>
      <c r="K48" s="6"/>
      <c r="L48" s="6"/>
      <c r="N48" s="6"/>
      <c r="O48" s="6"/>
      <c r="P48" s="6"/>
    </row>
    <row r="49" spans="4:16" x14ac:dyDescent="0.2">
      <c r="D49" s="6"/>
      <c r="E49" s="6"/>
      <c r="F49" s="6"/>
      <c r="G49" s="6"/>
      <c r="H49" s="6"/>
      <c r="I49" s="6"/>
      <c r="J49" s="6"/>
      <c r="K49" s="6"/>
      <c r="L49" s="6"/>
      <c r="N49" s="6"/>
      <c r="O49" s="6"/>
      <c r="P49" s="6"/>
    </row>
    <row r="50" spans="4:16" x14ac:dyDescent="0.2">
      <c r="D50" s="6"/>
      <c r="E50" s="6"/>
      <c r="F50" s="6"/>
      <c r="G50" s="6"/>
      <c r="H50" s="6"/>
      <c r="I50" s="6"/>
      <c r="J50" s="6"/>
      <c r="K50" s="6"/>
      <c r="L50" s="6"/>
      <c r="N50" s="6"/>
      <c r="O50" s="6"/>
    </row>
    <row r="51" spans="4:16" x14ac:dyDescent="0.2">
      <c r="D51" s="6"/>
      <c r="E51" s="6"/>
      <c r="F51" s="6"/>
      <c r="G51" s="6"/>
      <c r="H51" s="6"/>
      <c r="I51" s="6"/>
      <c r="J51" s="6"/>
      <c r="K51" s="6"/>
      <c r="L51" s="6"/>
      <c r="N51" s="6"/>
      <c r="O51" s="6"/>
    </row>
    <row r="52" spans="4:16" x14ac:dyDescent="0.2">
      <c r="D52" s="6"/>
      <c r="E52" s="6"/>
      <c r="F52" s="6"/>
      <c r="G52" s="6"/>
      <c r="H52" s="6"/>
      <c r="I52" s="6"/>
      <c r="J52" s="6"/>
      <c r="K52" s="6"/>
      <c r="L52" s="6"/>
      <c r="N52" s="6"/>
      <c r="O52" s="6"/>
    </row>
    <row r="53" spans="4:16" x14ac:dyDescent="0.2">
      <c r="D53" s="6"/>
      <c r="E53" s="6"/>
      <c r="F53" s="6"/>
      <c r="G53" s="6"/>
      <c r="H53" s="6"/>
      <c r="I53" s="6"/>
      <c r="J53" s="6"/>
      <c r="K53" s="6"/>
      <c r="L53" s="6"/>
      <c r="N53" s="6"/>
      <c r="O53" s="6"/>
    </row>
    <row r="54" spans="4:16" x14ac:dyDescent="0.2">
      <c r="D54" s="6"/>
      <c r="E54" s="6"/>
      <c r="F54" s="6"/>
      <c r="G54" s="6"/>
      <c r="H54" s="6"/>
      <c r="I54" s="6"/>
      <c r="J54" s="6"/>
      <c r="K54" s="6"/>
      <c r="L54" s="6"/>
      <c r="N54" s="6"/>
      <c r="O54" s="6"/>
    </row>
    <row r="55" spans="4:16" x14ac:dyDescent="0.2">
      <c r="D55" s="6"/>
      <c r="E55" s="6"/>
      <c r="F55" s="6"/>
      <c r="G55" s="6"/>
      <c r="H55" s="6"/>
      <c r="I55" s="6"/>
      <c r="J55" s="6"/>
      <c r="K55" s="6"/>
      <c r="L55" s="6"/>
      <c r="N55" s="6"/>
      <c r="O55" s="6"/>
    </row>
    <row r="56" spans="4:16" x14ac:dyDescent="0.2">
      <c r="D56" s="6"/>
      <c r="E56" s="6"/>
      <c r="F56" s="6"/>
      <c r="G56" s="6"/>
      <c r="H56" s="6"/>
      <c r="I56" s="6"/>
      <c r="J56" s="6"/>
      <c r="K56" s="6"/>
      <c r="L56" s="6"/>
      <c r="N56" s="6"/>
      <c r="O56" s="6"/>
    </row>
    <row r="57" spans="4:16" x14ac:dyDescent="0.2">
      <c r="D57" s="6"/>
      <c r="E57" s="6"/>
      <c r="F57" s="6"/>
      <c r="G57" s="6"/>
      <c r="H57" s="6"/>
      <c r="I57" s="6"/>
      <c r="J57" s="6"/>
      <c r="K57" s="6"/>
      <c r="L57" s="6"/>
      <c r="N57" s="6"/>
      <c r="O57" s="6"/>
    </row>
    <row r="58" spans="4:16" x14ac:dyDescent="0.2">
      <c r="D58" s="6"/>
      <c r="E58" s="6"/>
      <c r="F58" s="6"/>
      <c r="G58" s="6"/>
      <c r="H58" s="6"/>
      <c r="I58" s="6"/>
      <c r="J58" s="6"/>
      <c r="K58" s="6"/>
      <c r="L58" s="6"/>
      <c r="N58" s="6"/>
      <c r="O58" s="6"/>
    </row>
    <row r="59" spans="4:16" x14ac:dyDescent="0.2">
      <c r="D59" s="6"/>
      <c r="E59" s="6"/>
      <c r="F59" s="6"/>
      <c r="G59" s="6"/>
      <c r="H59" s="6"/>
      <c r="I59" s="6"/>
      <c r="J59" s="6"/>
      <c r="K59" s="6"/>
      <c r="L59" s="6"/>
      <c r="N59" s="6"/>
      <c r="O59" s="6"/>
    </row>
    <row r="60" spans="4:16" x14ac:dyDescent="0.2">
      <c r="D60" s="6"/>
      <c r="E60" s="6"/>
      <c r="F60" s="6"/>
      <c r="G60" s="6"/>
      <c r="H60" s="6"/>
      <c r="I60" s="6"/>
      <c r="J60" s="6"/>
      <c r="K60" s="6"/>
      <c r="L60" s="6"/>
      <c r="N60" s="6"/>
      <c r="O60" s="6"/>
    </row>
    <row r="61" spans="4:16" x14ac:dyDescent="0.2">
      <c r="D61" s="6"/>
      <c r="E61" s="6"/>
      <c r="F61" s="6"/>
      <c r="G61" s="6"/>
      <c r="H61" s="6"/>
      <c r="I61" s="6"/>
      <c r="J61" s="6"/>
      <c r="K61" s="6"/>
      <c r="L61" s="6"/>
      <c r="N61" s="6"/>
      <c r="O61" s="6"/>
    </row>
    <row r="62" spans="4:16" x14ac:dyDescent="0.2">
      <c r="D62" s="6"/>
      <c r="E62" s="6"/>
      <c r="F62" s="6"/>
      <c r="G62" s="6"/>
      <c r="H62" s="6"/>
      <c r="I62" s="6"/>
      <c r="J62" s="6"/>
      <c r="K62" s="6"/>
      <c r="L62" s="6"/>
      <c r="N62" s="6"/>
      <c r="O62" s="6"/>
    </row>
    <row r="63" spans="4:16" x14ac:dyDescent="0.2">
      <c r="D63" s="6"/>
      <c r="E63" s="6"/>
      <c r="F63" s="6"/>
      <c r="G63" s="6"/>
      <c r="H63" s="6"/>
      <c r="I63" s="6"/>
      <c r="J63" s="6"/>
      <c r="K63" s="6"/>
      <c r="L63" s="6"/>
      <c r="N63" s="6"/>
      <c r="O63" s="6"/>
    </row>
    <row r="64" spans="4:16" x14ac:dyDescent="0.2">
      <c r="D64" s="6"/>
      <c r="E64" s="6"/>
      <c r="F64" s="6"/>
      <c r="G64" s="6"/>
      <c r="H64" s="6"/>
      <c r="I64" s="6"/>
      <c r="J64" s="6"/>
      <c r="K64" s="6"/>
      <c r="L64" s="6"/>
      <c r="N64" s="6"/>
      <c r="O64" s="6"/>
    </row>
    <row r="65" spans="4:15" x14ac:dyDescent="0.2">
      <c r="D65" s="6"/>
      <c r="E65" s="6"/>
      <c r="F65" s="6"/>
      <c r="G65" s="6"/>
      <c r="H65" s="6"/>
      <c r="I65" s="6"/>
      <c r="J65" s="6"/>
      <c r="K65" s="6"/>
      <c r="L65" s="6"/>
      <c r="N65" s="6"/>
      <c r="O65" s="6"/>
    </row>
    <row r="66" spans="4:15" x14ac:dyDescent="0.2">
      <c r="D66" s="6"/>
      <c r="E66" s="6"/>
      <c r="F66" s="6"/>
      <c r="G66" s="6"/>
      <c r="H66" s="6"/>
      <c r="I66" s="6"/>
      <c r="J66" s="6"/>
      <c r="K66" s="6"/>
      <c r="L66" s="6"/>
      <c r="N66" s="6"/>
      <c r="O66" s="6"/>
    </row>
    <row r="67" spans="4:15" x14ac:dyDescent="0.2">
      <c r="D67" s="6"/>
      <c r="E67" s="6"/>
      <c r="F67" s="6"/>
      <c r="G67" s="6"/>
      <c r="H67" s="6"/>
      <c r="I67" s="6"/>
      <c r="J67" s="6"/>
      <c r="K67" s="6"/>
      <c r="L67" s="6"/>
      <c r="N67" s="6"/>
      <c r="O67" s="6"/>
    </row>
    <row r="68" spans="4:15" x14ac:dyDescent="0.2">
      <c r="D68" s="6"/>
      <c r="E68" s="6"/>
      <c r="F68" s="6"/>
      <c r="G68" s="6"/>
      <c r="H68" s="6"/>
      <c r="I68" s="6"/>
      <c r="J68" s="6"/>
      <c r="K68" s="6"/>
      <c r="L68" s="6"/>
      <c r="N68" s="6"/>
      <c r="O68" s="6"/>
    </row>
    <row r="69" spans="4:15" x14ac:dyDescent="0.2">
      <c r="D69" s="6"/>
      <c r="E69" s="6"/>
      <c r="F69" s="6"/>
      <c r="G69" s="6"/>
      <c r="H69" s="6"/>
      <c r="I69" s="6"/>
      <c r="J69" s="6"/>
      <c r="K69" s="6"/>
      <c r="L69" s="6"/>
      <c r="N69" s="6"/>
      <c r="O69" s="6"/>
    </row>
    <row r="70" spans="4:15" x14ac:dyDescent="0.2">
      <c r="D70" s="6"/>
      <c r="E70" s="6"/>
      <c r="F70" s="6"/>
      <c r="G70" s="6"/>
      <c r="H70" s="6"/>
      <c r="I70" s="6"/>
      <c r="J70" s="6"/>
      <c r="K70" s="6"/>
      <c r="L70" s="6"/>
      <c r="N70" s="6"/>
      <c r="O70" s="6"/>
    </row>
    <row r="71" spans="4:15" x14ac:dyDescent="0.2">
      <c r="D71" s="6"/>
      <c r="E71" s="6"/>
      <c r="F71" s="6"/>
      <c r="G71" s="6"/>
      <c r="H71" s="6"/>
      <c r="I71" s="6"/>
      <c r="J71" s="6"/>
      <c r="K71" s="6"/>
      <c r="L71" s="6"/>
      <c r="N71" s="6"/>
      <c r="O71" s="6"/>
    </row>
    <row r="72" spans="4:15" x14ac:dyDescent="0.2">
      <c r="D72" s="6"/>
      <c r="E72" s="6"/>
      <c r="F72" s="6"/>
      <c r="G72" s="6"/>
      <c r="H72" s="6"/>
      <c r="I72" s="6"/>
      <c r="J72" s="6"/>
      <c r="K72" s="6"/>
      <c r="L72" s="6"/>
      <c r="N72" s="6"/>
      <c r="O72" s="6"/>
    </row>
    <row r="73" spans="4:15" x14ac:dyDescent="0.2">
      <c r="D73" s="6"/>
      <c r="E73" s="6"/>
      <c r="F73" s="6"/>
      <c r="G73" s="6"/>
      <c r="H73" s="6"/>
      <c r="I73" s="6"/>
      <c r="N73" s="6"/>
      <c r="O73" s="6"/>
    </row>
    <row r="74" spans="4:15" x14ac:dyDescent="0.2">
      <c r="D74" s="6"/>
      <c r="E74" s="6"/>
      <c r="F74" s="6"/>
      <c r="G74" s="6"/>
      <c r="N74" s="6"/>
      <c r="O74" s="6"/>
    </row>
    <row r="75" spans="4:15" x14ac:dyDescent="0.2">
      <c r="F75" s="6"/>
      <c r="G75" s="6"/>
      <c r="N75" s="6"/>
      <c r="O75" s="6"/>
    </row>
    <row r="76" spans="4:15" x14ac:dyDescent="0.2">
      <c r="N76" s="6"/>
      <c r="O76" s="6"/>
    </row>
  </sheetData>
  <mergeCells count="23">
    <mergeCell ref="M1:N1"/>
    <mergeCell ref="A2:B2"/>
    <mergeCell ref="C2:D2"/>
    <mergeCell ref="E2:F2"/>
    <mergeCell ref="G2:H2"/>
    <mergeCell ref="I2:J2"/>
    <mergeCell ref="K2:L2"/>
    <mergeCell ref="M2:N2"/>
    <mergeCell ref="A1:B1"/>
    <mergeCell ref="C1:D1"/>
    <mergeCell ref="E1:F1"/>
    <mergeCell ref="G1:H1"/>
    <mergeCell ref="I1:J1"/>
    <mergeCell ref="K1:L1"/>
    <mergeCell ref="M3:N3"/>
    <mergeCell ref="A4:A15"/>
    <mergeCell ref="A16:A26"/>
    <mergeCell ref="A3:B3"/>
    <mergeCell ref="C3:D3"/>
    <mergeCell ref="E3:F3"/>
    <mergeCell ref="G3:H3"/>
    <mergeCell ref="I3:J3"/>
    <mergeCell ref="K3:L3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abSelected="1" workbookViewId="0">
      <selection activeCell="D25" sqref="D25"/>
    </sheetView>
  </sheetViews>
  <sheetFormatPr baseColWidth="10" defaultRowHeight="16" x14ac:dyDescent="0.2"/>
  <cols>
    <col min="1" max="1" width="12.6640625" customWidth="1"/>
    <col min="2" max="2" width="12.5" customWidth="1"/>
  </cols>
  <sheetData>
    <row r="1" spans="1:17" ht="43" customHeight="1" x14ac:dyDescent="0.2">
      <c r="A1" s="15" t="s">
        <v>26</v>
      </c>
      <c r="B1" s="16"/>
      <c r="C1" s="12" t="s">
        <v>45</v>
      </c>
      <c r="D1" s="13"/>
      <c r="E1" s="12" t="s">
        <v>46</v>
      </c>
      <c r="F1" s="13"/>
      <c r="G1" s="12" t="s">
        <v>47</v>
      </c>
      <c r="H1" s="13"/>
      <c r="I1" s="12" t="s">
        <v>48</v>
      </c>
      <c r="J1" s="13"/>
      <c r="K1" s="12" t="s">
        <v>49</v>
      </c>
      <c r="L1" s="13"/>
      <c r="M1" s="12" t="s">
        <v>50</v>
      </c>
      <c r="N1" s="13"/>
    </row>
    <row r="2" spans="1:17" x14ac:dyDescent="0.2">
      <c r="A2" s="13" t="s">
        <v>0</v>
      </c>
      <c r="B2" s="13"/>
      <c r="C2" s="13">
        <v>81648</v>
      </c>
      <c r="D2" s="13"/>
      <c r="E2" s="13">
        <v>39284</v>
      </c>
      <c r="F2" s="13"/>
      <c r="G2" s="13">
        <v>18330</v>
      </c>
      <c r="H2" s="13"/>
      <c r="I2" s="13">
        <v>9367</v>
      </c>
      <c r="J2" s="13"/>
      <c r="K2" s="13">
        <v>4646</v>
      </c>
      <c r="L2" s="13"/>
      <c r="M2" s="13">
        <v>1964</v>
      </c>
      <c r="N2" s="13"/>
      <c r="O2" s="6"/>
      <c r="P2" s="6"/>
      <c r="Q2" s="6"/>
    </row>
    <row r="3" spans="1:17" x14ac:dyDescent="0.2">
      <c r="A3" s="13" t="s">
        <v>1</v>
      </c>
      <c r="B3" s="13"/>
      <c r="C3" s="13">
        <v>406</v>
      </c>
      <c r="D3" s="13"/>
      <c r="E3" s="13">
        <v>195</v>
      </c>
      <c r="F3" s="13"/>
      <c r="G3" s="13">
        <v>91</v>
      </c>
      <c r="H3" s="13"/>
      <c r="I3" s="13">
        <v>46</v>
      </c>
      <c r="J3" s="13"/>
      <c r="K3" s="13">
        <v>23</v>
      </c>
      <c r="L3" s="13"/>
      <c r="M3" s="13">
        <v>9</v>
      </c>
      <c r="N3" s="13"/>
      <c r="O3" s="6"/>
      <c r="P3" s="6"/>
      <c r="Q3" s="6"/>
    </row>
    <row r="4" spans="1:17" x14ac:dyDescent="0.2">
      <c r="A4" s="14" t="s">
        <v>2</v>
      </c>
      <c r="B4" s="1" t="s">
        <v>3</v>
      </c>
      <c r="C4" s="2">
        <v>707</v>
      </c>
      <c r="D4" s="11">
        <f>C4/81648</f>
        <v>8.6591220850480103E-3</v>
      </c>
      <c r="E4" s="2">
        <v>356</v>
      </c>
      <c r="F4" s="3">
        <f>E4/39284</f>
        <v>9.062213623867223E-3</v>
      </c>
      <c r="G4" s="2">
        <v>169</v>
      </c>
      <c r="H4" s="3">
        <f>G4/18330</f>
        <v>9.2198581560283682E-3</v>
      </c>
      <c r="I4" s="2">
        <v>112</v>
      </c>
      <c r="J4" s="3">
        <f>I4/9367</f>
        <v>1.1956869862282482E-2</v>
      </c>
      <c r="K4" s="2">
        <v>58</v>
      </c>
      <c r="L4" s="3">
        <f>K4/4646</f>
        <v>1.248385708136031E-2</v>
      </c>
      <c r="M4" s="2">
        <v>28</v>
      </c>
      <c r="N4" s="3">
        <f>M4/1964</f>
        <v>1.4256619144602852E-2</v>
      </c>
      <c r="O4" s="6"/>
      <c r="P4" s="6"/>
      <c r="Q4" s="6"/>
    </row>
    <row r="5" spans="1:17" x14ac:dyDescent="0.2">
      <c r="A5" s="14"/>
      <c r="B5" s="1" t="s">
        <v>4</v>
      </c>
      <c r="C5" s="2">
        <v>482</v>
      </c>
      <c r="D5" s="11">
        <f t="shared" ref="D5:D26" si="0">C5/81648</f>
        <v>5.9033901626494223E-3</v>
      </c>
      <c r="E5" s="2">
        <v>230</v>
      </c>
      <c r="F5" s="3">
        <f t="shared" ref="F5:F26" si="1">E5/39284</f>
        <v>5.8548009367681503E-3</v>
      </c>
      <c r="G5" s="2">
        <v>91</v>
      </c>
      <c r="H5" s="3">
        <f t="shared" ref="H5:H26" si="2">G5/18330</f>
        <v>4.9645390070921988E-3</v>
      </c>
      <c r="I5" s="2">
        <v>49</v>
      </c>
      <c r="J5" s="3">
        <f t="shared" ref="J5:J26" si="3">I5/9367</f>
        <v>5.2311305647485852E-3</v>
      </c>
      <c r="K5" s="2">
        <v>33</v>
      </c>
      <c r="L5" s="3">
        <f t="shared" ref="L5:L26" si="4">K5/4646</f>
        <v>7.1028842014636247E-3</v>
      </c>
      <c r="M5" s="2">
        <v>13</v>
      </c>
      <c r="N5" s="3">
        <f t="shared" ref="N5:N26" si="5">M5/1964</f>
        <v>6.619144602851324E-3</v>
      </c>
      <c r="O5" s="6"/>
      <c r="P5" s="6"/>
      <c r="Q5" s="6"/>
    </row>
    <row r="6" spans="1:17" x14ac:dyDescent="0.2">
      <c r="A6" s="14"/>
      <c r="B6" s="1" t="s">
        <v>5</v>
      </c>
      <c r="C6" s="2">
        <v>840</v>
      </c>
      <c r="D6" s="11">
        <f t="shared" si="0"/>
        <v>1.0288065843621399E-2</v>
      </c>
      <c r="E6" s="2">
        <v>350</v>
      </c>
      <c r="F6" s="3">
        <f t="shared" si="1"/>
        <v>8.9094796863863155E-3</v>
      </c>
      <c r="G6" s="2">
        <v>165</v>
      </c>
      <c r="H6" s="3">
        <f t="shared" si="2"/>
        <v>9.0016366612111296E-3</v>
      </c>
      <c r="I6" s="2">
        <v>88</v>
      </c>
      <c r="J6" s="3">
        <f t="shared" si="3"/>
        <v>9.3946834632219495E-3</v>
      </c>
      <c r="K6" s="2">
        <v>37</v>
      </c>
      <c r="L6" s="3">
        <f t="shared" si="4"/>
        <v>7.9638398622470935E-3</v>
      </c>
      <c r="M6" s="2">
        <v>18</v>
      </c>
      <c r="N6" s="3">
        <f t="shared" si="5"/>
        <v>9.1649694501018328E-3</v>
      </c>
      <c r="O6" s="6"/>
      <c r="P6" s="6"/>
      <c r="Q6" s="6"/>
    </row>
    <row r="7" spans="1:17" x14ac:dyDescent="0.2">
      <c r="A7" s="14"/>
      <c r="B7" s="1" t="s">
        <v>6</v>
      </c>
      <c r="C7" s="2">
        <v>1328</v>
      </c>
      <c r="D7" s="11">
        <f t="shared" si="0"/>
        <v>1.6264942190868117E-2</v>
      </c>
      <c r="E7" s="2">
        <v>559</v>
      </c>
      <c r="F7" s="3">
        <f t="shared" si="1"/>
        <v>1.4229711841971287E-2</v>
      </c>
      <c r="G7" s="2">
        <v>262</v>
      </c>
      <c r="H7" s="3">
        <f t="shared" si="2"/>
        <v>1.4293507910529187E-2</v>
      </c>
      <c r="I7" s="2">
        <v>117</v>
      </c>
      <c r="J7" s="3">
        <f t="shared" si="3"/>
        <v>1.2490658695420091E-2</v>
      </c>
      <c r="K7" s="2">
        <v>61</v>
      </c>
      <c r="L7" s="3">
        <f t="shared" si="4"/>
        <v>1.3129573826947911E-2</v>
      </c>
      <c r="M7" s="2">
        <v>38</v>
      </c>
      <c r="N7" s="3">
        <f t="shared" si="5"/>
        <v>1.9348268839103868E-2</v>
      </c>
      <c r="O7" s="6"/>
      <c r="P7" s="6"/>
      <c r="Q7" s="6"/>
    </row>
    <row r="8" spans="1:17" x14ac:dyDescent="0.2">
      <c r="A8" s="14"/>
      <c r="B8" s="1" t="s">
        <v>7</v>
      </c>
      <c r="C8" s="2">
        <v>2024</v>
      </c>
      <c r="D8" s="11">
        <f t="shared" si="0"/>
        <v>2.4789339604154418E-2</v>
      </c>
      <c r="E8" s="2">
        <v>959</v>
      </c>
      <c r="F8" s="3">
        <f t="shared" si="1"/>
        <v>2.4411974340698504E-2</v>
      </c>
      <c r="G8" s="2">
        <v>415</v>
      </c>
      <c r="H8" s="3">
        <f t="shared" si="2"/>
        <v>2.2640480087288598E-2</v>
      </c>
      <c r="I8" s="2">
        <v>279</v>
      </c>
      <c r="J8" s="3">
        <f t="shared" si="3"/>
        <v>2.9785416889078681E-2</v>
      </c>
      <c r="K8" s="2">
        <v>126</v>
      </c>
      <c r="L8" s="3">
        <f t="shared" si="4"/>
        <v>2.7120103314679293E-2</v>
      </c>
      <c r="M8" s="2">
        <v>53</v>
      </c>
      <c r="N8" s="3">
        <f t="shared" si="5"/>
        <v>2.6985743380855399E-2</v>
      </c>
      <c r="O8" s="6"/>
      <c r="P8" s="6"/>
      <c r="Q8" s="6"/>
    </row>
    <row r="9" spans="1:17" x14ac:dyDescent="0.2">
      <c r="A9" s="14"/>
      <c r="B9" s="1" t="s">
        <v>8</v>
      </c>
      <c r="C9" s="2">
        <v>3185</v>
      </c>
      <c r="D9" s="11">
        <f t="shared" si="0"/>
        <v>3.9008916323731137E-2</v>
      </c>
      <c r="E9" s="2">
        <v>1571</v>
      </c>
      <c r="F9" s="3">
        <f t="shared" si="1"/>
        <v>3.9990835963751144E-2</v>
      </c>
      <c r="G9" s="2">
        <v>710</v>
      </c>
      <c r="H9" s="3">
        <f t="shared" si="2"/>
        <v>3.8734315330060012E-2</v>
      </c>
      <c r="I9" s="2">
        <v>376</v>
      </c>
      <c r="J9" s="3">
        <f t="shared" si="3"/>
        <v>4.0140920251948327E-2</v>
      </c>
      <c r="K9" s="2">
        <v>192</v>
      </c>
      <c r="L9" s="3">
        <f t="shared" si="4"/>
        <v>4.1325871717606544E-2</v>
      </c>
      <c r="M9" s="2">
        <v>87</v>
      </c>
      <c r="N9" s="3">
        <f t="shared" si="5"/>
        <v>4.4297352342158862E-2</v>
      </c>
      <c r="O9" s="6"/>
      <c r="P9" s="6"/>
      <c r="Q9" s="6"/>
    </row>
    <row r="10" spans="1:17" x14ac:dyDescent="0.2">
      <c r="A10" s="14"/>
      <c r="B10" s="1" t="s">
        <v>9</v>
      </c>
      <c r="C10" s="2">
        <v>4981</v>
      </c>
      <c r="D10" s="11">
        <f t="shared" si="0"/>
        <v>6.1005780913188319E-2</v>
      </c>
      <c r="E10" s="2">
        <v>2457</v>
      </c>
      <c r="F10" s="3">
        <f t="shared" si="1"/>
        <v>6.2544547398431932E-2</v>
      </c>
      <c r="G10" s="2">
        <v>1097</v>
      </c>
      <c r="H10" s="3">
        <f t="shared" si="2"/>
        <v>5.9847244953627934E-2</v>
      </c>
      <c r="I10" s="2">
        <v>633</v>
      </c>
      <c r="J10" s="3">
        <f t="shared" si="3"/>
        <v>6.7577666275221521E-2</v>
      </c>
      <c r="K10" s="2">
        <v>329</v>
      </c>
      <c r="L10" s="3">
        <f t="shared" si="4"/>
        <v>7.0813603099440375E-2</v>
      </c>
      <c r="M10" s="2">
        <v>134</v>
      </c>
      <c r="N10" s="3">
        <f t="shared" si="5"/>
        <v>6.8228105906313646E-2</v>
      </c>
      <c r="O10" s="6"/>
      <c r="P10" s="6"/>
      <c r="Q10" s="6"/>
    </row>
    <row r="11" spans="1:17" x14ac:dyDescent="0.2">
      <c r="A11" s="14"/>
      <c r="B11" s="1" t="s">
        <v>10</v>
      </c>
      <c r="C11" s="2">
        <v>8091</v>
      </c>
      <c r="D11" s="11">
        <f t="shared" si="0"/>
        <v>9.9096119929453261E-2</v>
      </c>
      <c r="E11" s="2">
        <v>4165</v>
      </c>
      <c r="F11" s="3">
        <f t="shared" si="1"/>
        <v>0.10602280826799715</v>
      </c>
      <c r="G11" s="2">
        <v>1919</v>
      </c>
      <c r="H11" s="3">
        <f t="shared" si="2"/>
        <v>0.10469176213857065</v>
      </c>
      <c r="I11" s="2">
        <v>1050</v>
      </c>
      <c r="J11" s="3">
        <f t="shared" si="3"/>
        <v>0.11209565495889826</v>
      </c>
      <c r="K11" s="2">
        <v>475</v>
      </c>
      <c r="L11" s="3">
        <f t="shared" si="4"/>
        <v>0.10223848471803702</v>
      </c>
      <c r="M11" s="2">
        <v>226</v>
      </c>
      <c r="N11" s="3">
        <f t="shared" si="5"/>
        <v>0.11507128309572301</v>
      </c>
      <c r="O11" s="6"/>
      <c r="P11" s="6"/>
      <c r="Q11" s="6"/>
    </row>
    <row r="12" spans="1:17" x14ac:dyDescent="0.2">
      <c r="A12" s="14"/>
      <c r="B12" s="1" t="s">
        <v>11</v>
      </c>
      <c r="C12" s="2">
        <v>13259</v>
      </c>
      <c r="D12" s="11">
        <f t="shared" si="0"/>
        <v>0.16239222026259062</v>
      </c>
      <c r="E12" s="2">
        <v>6533</v>
      </c>
      <c r="F12" s="3">
        <f t="shared" si="1"/>
        <v>0.16630180226046226</v>
      </c>
      <c r="G12" s="2">
        <v>3146</v>
      </c>
      <c r="H12" s="3">
        <f t="shared" si="2"/>
        <v>0.17163120567375886</v>
      </c>
      <c r="I12" s="2">
        <v>1584</v>
      </c>
      <c r="J12" s="3">
        <f t="shared" si="3"/>
        <v>0.16910430233799509</v>
      </c>
      <c r="K12" s="2">
        <v>779</v>
      </c>
      <c r="L12" s="3">
        <f t="shared" si="4"/>
        <v>0.16767111493758072</v>
      </c>
      <c r="M12" s="2">
        <v>307</v>
      </c>
      <c r="N12" s="3">
        <f t="shared" si="5"/>
        <v>0.15631364562118127</v>
      </c>
      <c r="O12" s="6"/>
      <c r="P12" s="6"/>
      <c r="Q12" s="6"/>
    </row>
    <row r="13" spans="1:17" x14ac:dyDescent="0.2">
      <c r="A13" s="14"/>
      <c r="B13" s="1" t="s">
        <v>12</v>
      </c>
      <c r="C13" s="2">
        <v>19795</v>
      </c>
      <c r="D13" s="11">
        <f t="shared" si="0"/>
        <v>0.24244317068391141</v>
      </c>
      <c r="E13" s="2">
        <v>9914</v>
      </c>
      <c r="F13" s="3">
        <f t="shared" si="1"/>
        <v>0.2523673760309541</v>
      </c>
      <c r="G13" s="2">
        <v>4588</v>
      </c>
      <c r="H13" s="3">
        <f t="shared" si="2"/>
        <v>0.25030005455537369</v>
      </c>
      <c r="I13" s="2">
        <v>2371</v>
      </c>
      <c r="J13" s="3">
        <f t="shared" si="3"/>
        <v>0.25312266467385502</v>
      </c>
      <c r="K13" s="2">
        <v>1226</v>
      </c>
      <c r="L13" s="3">
        <f t="shared" si="4"/>
        <v>0.26388291003013342</v>
      </c>
      <c r="M13" s="2">
        <v>496</v>
      </c>
      <c r="N13" s="3">
        <f t="shared" si="5"/>
        <v>0.25254582484725052</v>
      </c>
      <c r="O13" s="6"/>
      <c r="P13" s="6"/>
      <c r="Q13" s="6"/>
    </row>
    <row r="14" spans="1:17" x14ac:dyDescent="0.2">
      <c r="A14" s="14"/>
      <c r="B14" s="1" t="s">
        <v>13</v>
      </c>
      <c r="C14" s="2">
        <v>24532</v>
      </c>
      <c r="D14" s="11">
        <f t="shared" si="0"/>
        <v>0.30046051342347641</v>
      </c>
      <c r="E14" s="2">
        <v>11052</v>
      </c>
      <c r="F14" s="3">
        <f t="shared" si="1"/>
        <v>0.281335912839833</v>
      </c>
      <c r="G14" s="2">
        <v>5248</v>
      </c>
      <c r="H14" s="3">
        <f t="shared" si="2"/>
        <v>0.28630660120021822</v>
      </c>
      <c r="I14" s="2">
        <v>2469</v>
      </c>
      <c r="J14" s="3">
        <f t="shared" si="3"/>
        <v>0.26358492580335219</v>
      </c>
      <c r="K14" s="2">
        <v>1226</v>
      </c>
      <c r="L14" s="3">
        <f t="shared" si="4"/>
        <v>0.26388291003013342</v>
      </c>
      <c r="M14" s="2">
        <v>514</v>
      </c>
      <c r="N14" s="3">
        <f t="shared" si="5"/>
        <v>0.26171079429735233</v>
      </c>
      <c r="O14" s="6"/>
      <c r="P14" s="6"/>
      <c r="Q14" s="6"/>
    </row>
    <row r="15" spans="1:17" x14ac:dyDescent="0.2">
      <c r="A15" s="14"/>
      <c r="B15" s="1" t="s">
        <v>14</v>
      </c>
      <c r="C15" s="2">
        <v>2424</v>
      </c>
      <c r="D15" s="11">
        <f t="shared" si="0"/>
        <v>2.9688418577307467E-2</v>
      </c>
      <c r="E15" s="2">
        <v>1138</v>
      </c>
      <c r="F15" s="3">
        <f t="shared" si="1"/>
        <v>2.8968536808878932E-2</v>
      </c>
      <c r="G15" s="2">
        <v>520</v>
      </c>
      <c r="H15" s="3">
        <f t="shared" si="2"/>
        <v>2.8368794326241134E-2</v>
      </c>
      <c r="I15" s="2">
        <v>239</v>
      </c>
      <c r="J15" s="3">
        <f t="shared" si="3"/>
        <v>2.5515106223977794E-2</v>
      </c>
      <c r="K15" s="2">
        <v>104</v>
      </c>
      <c r="L15" s="3">
        <f t="shared" si="4"/>
        <v>2.2384847180370211E-2</v>
      </c>
      <c r="M15" s="2">
        <v>50</v>
      </c>
      <c r="N15" s="3">
        <f t="shared" si="5"/>
        <v>2.5458248472505093E-2</v>
      </c>
      <c r="O15" s="6"/>
      <c r="P15" s="6"/>
      <c r="Q15" s="6"/>
    </row>
    <row r="16" spans="1:17" s="7" customFormat="1" x14ac:dyDescent="0.2">
      <c r="A16" s="14" t="s">
        <v>15</v>
      </c>
      <c r="B16" s="4" t="s">
        <v>14</v>
      </c>
      <c r="C16" s="5">
        <v>28068</v>
      </c>
      <c r="D16" s="17">
        <f t="shared" si="0"/>
        <v>0.34376837154614931</v>
      </c>
      <c r="E16" s="5">
        <v>13967</v>
      </c>
      <c r="F16" s="17">
        <f t="shared" si="1"/>
        <v>0.35553915079930759</v>
      </c>
      <c r="G16" s="5">
        <v>6203</v>
      </c>
      <c r="H16" s="17">
        <f t="shared" si="2"/>
        <v>0.33840698308783418</v>
      </c>
      <c r="I16" s="5">
        <v>3145</v>
      </c>
      <c r="J16" s="17">
        <f t="shared" si="3"/>
        <v>0.33575317604355714</v>
      </c>
      <c r="K16" s="5">
        <v>1625</v>
      </c>
      <c r="L16" s="17">
        <f t="shared" si="4"/>
        <v>0.34976323719328456</v>
      </c>
      <c r="M16" s="5">
        <v>629</v>
      </c>
      <c r="N16" s="17">
        <f t="shared" si="5"/>
        <v>0.32026476578411406</v>
      </c>
      <c r="O16" s="8"/>
      <c r="P16" s="8"/>
      <c r="Q16" s="8"/>
    </row>
    <row r="17" spans="1:17" x14ac:dyDescent="0.2">
      <c r="A17" s="14"/>
      <c r="B17" s="1" t="s">
        <v>16</v>
      </c>
      <c r="C17" s="2">
        <v>19295</v>
      </c>
      <c r="D17" s="11">
        <f t="shared" si="0"/>
        <v>0.2363193219674701</v>
      </c>
      <c r="E17" s="2">
        <v>9098</v>
      </c>
      <c r="F17" s="3">
        <f t="shared" si="1"/>
        <v>0.23159556053355054</v>
      </c>
      <c r="G17" s="2">
        <v>4214</v>
      </c>
      <c r="H17" s="3">
        <f t="shared" si="2"/>
        <v>0.22989634478996182</v>
      </c>
      <c r="I17" s="2">
        <v>2237</v>
      </c>
      <c r="J17" s="3">
        <f t="shared" si="3"/>
        <v>0.23881712394576707</v>
      </c>
      <c r="K17" s="2">
        <v>1041</v>
      </c>
      <c r="L17" s="3">
        <f t="shared" si="4"/>
        <v>0.22406371071889797</v>
      </c>
      <c r="M17" s="2">
        <v>474</v>
      </c>
      <c r="N17" s="3">
        <f t="shared" si="5"/>
        <v>0.24134419551934827</v>
      </c>
      <c r="O17" s="6"/>
      <c r="P17" s="6"/>
      <c r="Q17" s="6"/>
    </row>
    <row r="18" spans="1:17" x14ac:dyDescent="0.2">
      <c r="A18" s="14"/>
      <c r="B18" s="1" t="s">
        <v>17</v>
      </c>
      <c r="C18" s="2">
        <v>12559</v>
      </c>
      <c r="D18" s="11">
        <f t="shared" si="0"/>
        <v>0.15381883205957281</v>
      </c>
      <c r="E18" s="2">
        <v>5892</v>
      </c>
      <c r="F18" s="3">
        <f t="shared" si="1"/>
        <v>0.14998472660625192</v>
      </c>
      <c r="G18" s="2">
        <v>2882</v>
      </c>
      <c r="H18" s="3">
        <f t="shared" si="2"/>
        <v>0.15722858701582107</v>
      </c>
      <c r="I18" s="2">
        <v>1455</v>
      </c>
      <c r="J18" s="3">
        <f t="shared" si="3"/>
        <v>0.15533255044304473</v>
      </c>
      <c r="K18" s="2">
        <v>720</v>
      </c>
      <c r="L18" s="3">
        <f t="shared" si="4"/>
        <v>0.15497201894102453</v>
      </c>
      <c r="M18" s="2">
        <v>326</v>
      </c>
      <c r="N18" s="3">
        <f t="shared" si="5"/>
        <v>0.1659877800407332</v>
      </c>
      <c r="O18" s="6"/>
      <c r="P18" s="6"/>
      <c r="Q18" s="6"/>
    </row>
    <row r="19" spans="1:17" x14ac:dyDescent="0.2">
      <c r="A19" s="14"/>
      <c r="B19" s="1" t="s">
        <v>18</v>
      </c>
      <c r="C19" s="2">
        <v>7813</v>
      </c>
      <c r="D19" s="11">
        <f t="shared" si="0"/>
        <v>9.5691260043111889E-2</v>
      </c>
      <c r="E19" s="2">
        <v>3796</v>
      </c>
      <c r="F19" s="3">
        <f t="shared" si="1"/>
        <v>9.6629671112921298E-2</v>
      </c>
      <c r="G19" s="2">
        <v>1755</v>
      </c>
      <c r="H19" s="3">
        <f t="shared" si="2"/>
        <v>9.5744680851063829E-2</v>
      </c>
      <c r="I19" s="2">
        <v>919</v>
      </c>
      <c r="J19" s="3">
        <f t="shared" si="3"/>
        <v>9.8110387530692858E-2</v>
      </c>
      <c r="K19" s="2">
        <v>458</v>
      </c>
      <c r="L19" s="3">
        <f t="shared" si="4"/>
        <v>9.8579423159707275E-2</v>
      </c>
      <c r="M19" s="2">
        <v>182</v>
      </c>
      <c r="N19" s="3">
        <f t="shared" si="5"/>
        <v>9.2668024439918534E-2</v>
      </c>
      <c r="O19" s="6"/>
      <c r="P19" s="6"/>
      <c r="Q19" s="6"/>
    </row>
    <row r="20" spans="1:17" x14ac:dyDescent="0.2">
      <c r="A20" s="14"/>
      <c r="B20" s="1" t="s">
        <v>19</v>
      </c>
      <c r="C20" s="2">
        <v>5037</v>
      </c>
      <c r="D20" s="11">
        <f t="shared" si="0"/>
        <v>6.1691651969429745E-2</v>
      </c>
      <c r="E20" s="2">
        <v>2407</v>
      </c>
      <c r="F20" s="3">
        <f t="shared" si="1"/>
        <v>6.1271764586091029E-2</v>
      </c>
      <c r="G20" s="2">
        <v>1199</v>
      </c>
      <c r="H20" s="3">
        <f t="shared" si="2"/>
        <v>6.5411893071467539E-2</v>
      </c>
      <c r="I20" s="2">
        <v>591</v>
      </c>
      <c r="J20" s="3">
        <f t="shared" si="3"/>
        <v>6.3093840076865595E-2</v>
      </c>
      <c r="K20" s="2">
        <v>302</v>
      </c>
      <c r="L20" s="3">
        <f t="shared" si="4"/>
        <v>6.5002152389151954E-2</v>
      </c>
      <c r="M20" s="2">
        <v>123</v>
      </c>
      <c r="N20" s="3">
        <f t="shared" si="5"/>
        <v>6.2627291242362521E-2</v>
      </c>
      <c r="O20" s="6"/>
      <c r="P20" s="6"/>
      <c r="Q20" s="6"/>
    </row>
    <row r="21" spans="1:17" x14ac:dyDescent="0.2">
      <c r="A21" s="14"/>
      <c r="B21" s="1" t="s">
        <v>20</v>
      </c>
      <c r="C21" s="2">
        <v>3222</v>
      </c>
      <c r="D21" s="11">
        <f t="shared" si="0"/>
        <v>3.9462081128747793E-2</v>
      </c>
      <c r="E21" s="2">
        <v>1521</v>
      </c>
      <c r="F21" s="3">
        <f t="shared" si="1"/>
        <v>3.8718053151410241E-2</v>
      </c>
      <c r="G21" s="2">
        <v>748</v>
      </c>
      <c r="H21" s="3">
        <f t="shared" si="2"/>
        <v>4.0807419530823785E-2</v>
      </c>
      <c r="I21" s="2">
        <v>367</v>
      </c>
      <c r="J21" s="3">
        <f t="shared" si="3"/>
        <v>3.9180100352300629E-2</v>
      </c>
      <c r="K21" s="2">
        <v>179</v>
      </c>
      <c r="L21" s="3">
        <f t="shared" si="4"/>
        <v>3.8527765820060268E-2</v>
      </c>
      <c r="M21" s="2">
        <v>80</v>
      </c>
      <c r="N21" s="3">
        <f t="shared" si="5"/>
        <v>4.0733197556008148E-2</v>
      </c>
      <c r="O21" s="6"/>
      <c r="P21" s="6"/>
      <c r="Q21" s="6"/>
    </row>
    <row r="22" spans="1:17" x14ac:dyDescent="0.2">
      <c r="A22" s="14"/>
      <c r="B22" s="1" t="s">
        <v>21</v>
      </c>
      <c r="C22" s="2">
        <v>1820</v>
      </c>
      <c r="D22" s="11">
        <f t="shared" si="0"/>
        <v>2.2290809327846366E-2</v>
      </c>
      <c r="E22" s="2">
        <v>840</v>
      </c>
      <c r="F22" s="3">
        <f t="shared" si="1"/>
        <v>2.1382751247327157E-2</v>
      </c>
      <c r="G22" s="2">
        <v>442</v>
      </c>
      <c r="H22" s="3">
        <f t="shared" si="2"/>
        <v>2.4113475177304965E-2</v>
      </c>
      <c r="I22" s="2">
        <v>209</v>
      </c>
      <c r="J22" s="3">
        <f t="shared" si="3"/>
        <v>2.231237322515213E-2</v>
      </c>
      <c r="K22" s="2">
        <v>115</v>
      </c>
      <c r="L22" s="3">
        <f t="shared" si="4"/>
        <v>2.4752475247524754E-2</v>
      </c>
      <c r="M22" s="2">
        <v>45</v>
      </c>
      <c r="N22" s="3">
        <f t="shared" si="5"/>
        <v>2.2912423625254582E-2</v>
      </c>
      <c r="O22" s="6"/>
      <c r="P22" s="6"/>
      <c r="Q22" s="6"/>
    </row>
    <row r="23" spans="1:17" x14ac:dyDescent="0.2">
      <c r="A23" s="14"/>
      <c r="B23" s="1" t="s">
        <v>22</v>
      </c>
      <c r="C23" s="2">
        <v>1176</v>
      </c>
      <c r="D23" s="11">
        <f t="shared" si="0"/>
        <v>1.4403292181069959E-2</v>
      </c>
      <c r="E23" s="2">
        <v>509</v>
      </c>
      <c r="F23" s="3">
        <f t="shared" si="1"/>
        <v>1.2956929029630384E-2</v>
      </c>
      <c r="G23" s="2">
        <v>258</v>
      </c>
      <c r="H23" s="3">
        <f t="shared" si="2"/>
        <v>1.4075286415711947E-2</v>
      </c>
      <c r="I23" s="2">
        <v>137</v>
      </c>
      <c r="J23" s="3">
        <f t="shared" si="3"/>
        <v>1.4625814027970535E-2</v>
      </c>
      <c r="K23" s="2">
        <v>56</v>
      </c>
      <c r="L23" s="3">
        <f t="shared" si="4"/>
        <v>1.2053379250968575E-2</v>
      </c>
      <c r="M23" s="2">
        <v>35</v>
      </c>
      <c r="N23" s="3">
        <f t="shared" si="5"/>
        <v>1.7820773930753563E-2</v>
      </c>
      <c r="O23" s="6"/>
      <c r="P23" s="6"/>
      <c r="Q23" s="6"/>
    </row>
    <row r="24" spans="1:17" x14ac:dyDescent="0.2">
      <c r="A24" s="14"/>
      <c r="B24" s="1" t="s">
        <v>23</v>
      </c>
      <c r="C24" s="2">
        <v>761</v>
      </c>
      <c r="D24" s="11">
        <f t="shared" si="0"/>
        <v>9.3204977464236716E-3</v>
      </c>
      <c r="E24" s="2">
        <v>354</v>
      </c>
      <c r="F24" s="3">
        <f t="shared" si="1"/>
        <v>9.0113023113735872E-3</v>
      </c>
      <c r="G24" s="2">
        <v>191</v>
      </c>
      <c r="H24" s="3">
        <f t="shared" si="2"/>
        <v>1.0420076377523187E-2</v>
      </c>
      <c r="I24" s="2">
        <v>80</v>
      </c>
      <c r="J24" s="3">
        <f t="shared" si="3"/>
        <v>8.5406213302017722E-3</v>
      </c>
      <c r="K24" s="2">
        <v>37</v>
      </c>
      <c r="L24" s="3">
        <f t="shared" si="4"/>
        <v>7.9638398622470935E-3</v>
      </c>
      <c r="M24" s="2">
        <v>18</v>
      </c>
      <c r="N24" s="3">
        <f t="shared" si="5"/>
        <v>9.1649694501018328E-3</v>
      </c>
      <c r="O24" s="6"/>
      <c r="P24" s="6"/>
      <c r="Q24" s="6"/>
    </row>
    <row r="25" spans="1:17" x14ac:dyDescent="0.2">
      <c r="A25" s="14"/>
      <c r="B25" s="1" t="s">
        <v>24</v>
      </c>
      <c r="C25" s="2">
        <v>538</v>
      </c>
      <c r="D25" s="11">
        <f t="shared" si="0"/>
        <v>6.5892612188908489E-3</v>
      </c>
      <c r="E25" s="2">
        <v>238</v>
      </c>
      <c r="F25" s="3">
        <f t="shared" si="1"/>
        <v>6.0584461867426945E-3</v>
      </c>
      <c r="G25" s="2">
        <v>112</v>
      </c>
      <c r="H25" s="3">
        <f t="shared" si="2"/>
        <v>6.1102018548827063E-3</v>
      </c>
      <c r="I25" s="2">
        <v>59</v>
      </c>
      <c r="J25" s="3">
        <f t="shared" si="3"/>
        <v>6.2987082310238069E-3</v>
      </c>
      <c r="K25" s="2">
        <v>26</v>
      </c>
      <c r="L25" s="3">
        <f t="shared" si="4"/>
        <v>5.5962117950925528E-3</v>
      </c>
      <c r="M25" s="2">
        <v>9</v>
      </c>
      <c r="N25" s="3">
        <f t="shared" si="5"/>
        <v>4.5824847250509164E-3</v>
      </c>
      <c r="O25" s="6"/>
      <c r="P25" s="6"/>
      <c r="Q25" s="6"/>
    </row>
    <row r="26" spans="1:17" x14ac:dyDescent="0.2">
      <c r="A26" s="14"/>
      <c r="B26" s="1" t="s">
        <v>25</v>
      </c>
      <c r="C26" s="2">
        <v>1359</v>
      </c>
      <c r="D26" s="11">
        <f t="shared" si="0"/>
        <v>1.6644620811287477E-2</v>
      </c>
      <c r="E26" s="2">
        <v>662</v>
      </c>
      <c r="F26" s="3">
        <f t="shared" si="1"/>
        <v>1.6851644435393543E-2</v>
      </c>
      <c r="G26" s="2">
        <v>326</v>
      </c>
      <c r="H26" s="3">
        <f t="shared" si="2"/>
        <v>1.7785051827605019E-2</v>
      </c>
      <c r="I26" s="2">
        <v>168</v>
      </c>
      <c r="J26" s="3">
        <f t="shared" si="3"/>
        <v>1.7935304793423722E-2</v>
      </c>
      <c r="K26" s="2">
        <v>87</v>
      </c>
      <c r="L26" s="3">
        <f t="shared" si="4"/>
        <v>1.8725785622040466E-2</v>
      </c>
      <c r="M26" s="2">
        <v>43</v>
      </c>
      <c r="N26" s="3">
        <f t="shared" si="5"/>
        <v>2.1894093686354379E-2</v>
      </c>
      <c r="O26" s="6"/>
      <c r="P26" s="6"/>
      <c r="Q26" s="6"/>
    </row>
    <row r="27" spans="1:17" x14ac:dyDescent="0.2">
      <c r="O27" s="6"/>
      <c r="P27" s="6"/>
      <c r="Q27" s="6"/>
    </row>
    <row r="28" spans="1:17" x14ac:dyDescent="0.2">
      <c r="O28" s="6"/>
      <c r="P28" s="6"/>
      <c r="Q28" s="6"/>
    </row>
    <row r="29" spans="1:17" x14ac:dyDescent="0.2">
      <c r="O29" s="6"/>
      <c r="P29" s="6"/>
      <c r="Q29" s="6"/>
    </row>
    <row r="30" spans="1:17" x14ac:dyDescent="0.2">
      <c r="O30" s="6"/>
      <c r="P30" s="6"/>
      <c r="Q30" s="6"/>
    </row>
    <row r="31" spans="1:17" x14ac:dyDescent="0.2">
      <c r="O31" s="6"/>
      <c r="P31" s="6"/>
      <c r="Q31" s="6"/>
    </row>
    <row r="32" spans="1:17" x14ac:dyDescent="0.2">
      <c r="O32" s="6"/>
      <c r="P32" s="6"/>
      <c r="Q32" s="6"/>
    </row>
    <row r="33" spans="15:17" x14ac:dyDescent="0.2">
      <c r="O33" s="6"/>
      <c r="P33" s="6"/>
      <c r="Q33" s="6"/>
    </row>
    <row r="34" spans="15:17" x14ac:dyDescent="0.2">
      <c r="O34" s="6"/>
      <c r="P34" s="6"/>
      <c r="Q34" s="6"/>
    </row>
    <row r="35" spans="15:17" x14ac:dyDescent="0.2">
      <c r="O35" s="6"/>
      <c r="P35" s="6"/>
      <c r="Q35" s="6"/>
    </row>
    <row r="36" spans="15:17" x14ac:dyDescent="0.2">
      <c r="O36" s="6"/>
      <c r="P36" s="6"/>
      <c r="Q36" s="6"/>
    </row>
    <row r="37" spans="15:17" x14ac:dyDescent="0.2">
      <c r="O37" s="6"/>
      <c r="P37" s="6"/>
      <c r="Q37" s="6"/>
    </row>
    <row r="38" spans="15:17" x14ac:dyDescent="0.2">
      <c r="O38" s="6"/>
      <c r="P38" s="6"/>
      <c r="Q38" s="6"/>
    </row>
    <row r="39" spans="15:17" x14ac:dyDescent="0.2">
      <c r="O39" s="6"/>
      <c r="P39" s="6"/>
      <c r="Q39" s="6"/>
    </row>
    <row r="40" spans="15:17" x14ac:dyDescent="0.2">
      <c r="O40" s="6"/>
      <c r="P40" s="6"/>
      <c r="Q40" s="6"/>
    </row>
    <row r="41" spans="15:17" x14ac:dyDescent="0.2">
      <c r="O41" s="6"/>
      <c r="P41" s="6"/>
      <c r="Q41" s="6"/>
    </row>
    <row r="42" spans="15:17" x14ac:dyDescent="0.2">
      <c r="O42" s="6"/>
      <c r="P42" s="6"/>
      <c r="Q42" s="6"/>
    </row>
    <row r="43" spans="15:17" x14ac:dyDescent="0.2">
      <c r="O43" s="6"/>
      <c r="P43" s="6"/>
      <c r="Q43" s="6"/>
    </row>
    <row r="44" spans="15:17" x14ac:dyDescent="0.2">
      <c r="O44" s="6"/>
      <c r="P44" s="6"/>
      <c r="Q44" s="6"/>
    </row>
    <row r="45" spans="15:17" x14ac:dyDescent="0.2">
      <c r="O45" s="6"/>
      <c r="P45" s="6"/>
      <c r="Q45" s="6"/>
    </row>
    <row r="46" spans="15:17" x14ac:dyDescent="0.2">
      <c r="P46" s="6"/>
      <c r="Q46" s="6"/>
    </row>
    <row r="47" spans="15:17" x14ac:dyDescent="0.2">
      <c r="P47" s="6"/>
      <c r="Q47" s="6"/>
    </row>
  </sheetData>
  <mergeCells count="23">
    <mergeCell ref="M1:N1"/>
    <mergeCell ref="A2:B2"/>
    <mergeCell ref="C2:D2"/>
    <mergeCell ref="E2:F2"/>
    <mergeCell ref="G2:H2"/>
    <mergeCell ref="I2:J2"/>
    <mergeCell ref="K2:L2"/>
    <mergeCell ref="M2:N2"/>
    <mergeCell ref="A1:B1"/>
    <mergeCell ref="C1:D1"/>
    <mergeCell ref="E1:F1"/>
    <mergeCell ref="G1:H1"/>
    <mergeCell ref="I1:J1"/>
    <mergeCell ref="K1:L1"/>
    <mergeCell ref="M3:N3"/>
    <mergeCell ref="A4:A15"/>
    <mergeCell ref="A16:A26"/>
    <mergeCell ref="A3:B3"/>
    <mergeCell ref="C3:D3"/>
    <mergeCell ref="E3:F3"/>
    <mergeCell ref="G3:H3"/>
    <mergeCell ref="I3:J3"/>
    <mergeCell ref="K3:L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原始信号</vt:lpstr>
      <vt:lpstr>振幅&gt;5%</vt:lpstr>
      <vt:lpstr>振幅&gt;7%</vt:lpstr>
      <vt:lpstr>D&lt;20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2018-11-25T05:59:11Z</dcterms:created>
  <dcterms:modified xsi:type="dcterms:W3CDTF">2018-11-25T13:48:41Z</dcterms:modified>
</cp:coreProperties>
</file>