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hartondrive\troyshu$\hf\"/>
    </mc:Choice>
  </mc:AlternateContent>
  <bookViews>
    <workbookView xWindow="0" yWindow="0" windowWidth="28800" windowHeight="12435" tabRatio="2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04" i="1" l="1"/>
  <c r="E10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F103" i="1"/>
  <c r="E103" i="1"/>
  <c r="F102" i="1"/>
  <c r="E102" i="1"/>
  <c r="F101" i="1"/>
  <c r="E101" i="1"/>
  <c r="F100" i="1"/>
  <c r="E100" i="1"/>
  <c r="F96" i="1"/>
  <c r="E96" i="1"/>
  <c r="F95" i="1"/>
  <c r="F97" i="1" s="1"/>
  <c r="E95" i="1"/>
  <c r="F94" i="1"/>
  <c r="E94" i="1"/>
  <c r="G93" i="1"/>
  <c r="B93" i="1"/>
  <c r="C93" i="1" s="1"/>
  <c r="G92" i="1"/>
  <c r="B92" i="1"/>
  <c r="C92" i="1" s="1"/>
  <c r="G91" i="1"/>
  <c r="B91" i="1"/>
  <c r="C91" i="1" s="1"/>
  <c r="G90" i="1"/>
  <c r="B90" i="1"/>
  <c r="C90" i="1" s="1"/>
  <c r="G89" i="1"/>
  <c r="B89" i="1"/>
  <c r="C89" i="1" s="1"/>
  <c r="G88" i="1"/>
  <c r="B88" i="1"/>
  <c r="C88" i="1" s="1"/>
  <c r="G87" i="1"/>
  <c r="B87" i="1"/>
  <c r="C87" i="1" s="1"/>
  <c r="G86" i="1"/>
  <c r="B86" i="1"/>
  <c r="C86" i="1" s="1"/>
  <c r="G85" i="1"/>
  <c r="B85" i="1"/>
  <c r="C85" i="1" s="1"/>
  <c r="G84" i="1"/>
  <c r="B84" i="1"/>
  <c r="C84" i="1" s="1"/>
  <c r="G83" i="1"/>
  <c r="B83" i="1"/>
  <c r="C83" i="1" s="1"/>
  <c r="G82" i="1"/>
  <c r="B82" i="1"/>
  <c r="C82" i="1" s="1"/>
  <c r="G81" i="1"/>
  <c r="B81" i="1"/>
  <c r="C81" i="1" s="1"/>
  <c r="G80" i="1"/>
  <c r="B80" i="1"/>
  <c r="C80" i="1" s="1"/>
  <c r="G79" i="1"/>
  <c r="B79" i="1"/>
  <c r="C79" i="1" s="1"/>
  <c r="G78" i="1"/>
  <c r="B78" i="1"/>
  <c r="C78" i="1" s="1"/>
  <c r="G77" i="1"/>
  <c r="B77" i="1"/>
  <c r="C77" i="1" s="1"/>
  <c r="G76" i="1"/>
  <c r="B76" i="1"/>
  <c r="C76" i="1" s="1"/>
  <c r="G75" i="1"/>
  <c r="B75" i="1"/>
  <c r="C75" i="1" s="1"/>
  <c r="G74" i="1"/>
  <c r="B74" i="1"/>
  <c r="C74" i="1" s="1"/>
  <c r="G73" i="1"/>
  <c r="B73" i="1"/>
  <c r="C73" i="1" s="1"/>
  <c r="G72" i="1"/>
  <c r="B72" i="1"/>
  <c r="C72" i="1" s="1"/>
  <c r="G71" i="1"/>
  <c r="B71" i="1"/>
  <c r="C71" i="1" s="1"/>
  <c r="G70" i="1"/>
  <c r="B70" i="1"/>
  <c r="C70" i="1" s="1"/>
  <c r="G69" i="1"/>
  <c r="B69" i="1"/>
  <c r="C69" i="1" s="1"/>
  <c r="G68" i="1"/>
  <c r="B68" i="1"/>
  <c r="C68" i="1" s="1"/>
  <c r="G67" i="1"/>
  <c r="B67" i="1"/>
  <c r="C67" i="1" s="1"/>
  <c r="G66" i="1"/>
  <c r="B66" i="1"/>
  <c r="C66" i="1" s="1"/>
  <c r="G65" i="1"/>
  <c r="B65" i="1"/>
  <c r="C65" i="1" s="1"/>
  <c r="G64" i="1"/>
  <c r="B64" i="1"/>
  <c r="C64" i="1" s="1"/>
  <c r="G63" i="1"/>
  <c r="B63" i="1"/>
  <c r="C63" i="1" s="1"/>
  <c r="G62" i="1"/>
  <c r="B62" i="1"/>
  <c r="C62" i="1" s="1"/>
  <c r="G61" i="1"/>
  <c r="B61" i="1"/>
  <c r="C61" i="1" s="1"/>
  <c r="G60" i="1"/>
  <c r="B60" i="1"/>
  <c r="C60" i="1" s="1"/>
  <c r="G59" i="1"/>
  <c r="B59" i="1"/>
  <c r="C59" i="1" s="1"/>
  <c r="G58" i="1"/>
  <c r="B58" i="1"/>
  <c r="C58" i="1" s="1"/>
  <c r="G57" i="1"/>
  <c r="B57" i="1"/>
  <c r="C57" i="1" s="1"/>
  <c r="G56" i="1"/>
  <c r="B56" i="1"/>
  <c r="C56" i="1" s="1"/>
  <c r="G55" i="1"/>
  <c r="B55" i="1"/>
  <c r="C55" i="1" s="1"/>
  <c r="G54" i="1"/>
  <c r="B54" i="1"/>
  <c r="C54" i="1" s="1"/>
  <c r="G53" i="1"/>
  <c r="B53" i="1"/>
  <c r="C53" i="1" s="1"/>
  <c r="G52" i="1"/>
  <c r="B52" i="1"/>
  <c r="C52" i="1" s="1"/>
  <c r="G51" i="1"/>
  <c r="B51" i="1"/>
  <c r="C51" i="1" s="1"/>
  <c r="G50" i="1"/>
  <c r="B50" i="1"/>
  <c r="C50" i="1" s="1"/>
  <c r="G49" i="1"/>
  <c r="B49" i="1"/>
  <c r="C49" i="1" s="1"/>
  <c r="G48" i="1"/>
  <c r="B48" i="1"/>
  <c r="C48" i="1" s="1"/>
  <c r="G47" i="1"/>
  <c r="B47" i="1"/>
  <c r="C47" i="1" s="1"/>
  <c r="G46" i="1"/>
  <c r="B46" i="1"/>
  <c r="C46" i="1" s="1"/>
  <c r="G45" i="1"/>
  <c r="B45" i="1"/>
  <c r="C45" i="1" s="1"/>
  <c r="G44" i="1"/>
  <c r="B44" i="1"/>
  <c r="C44" i="1" s="1"/>
  <c r="G43" i="1"/>
  <c r="B43" i="1"/>
  <c r="C43" i="1" s="1"/>
  <c r="G42" i="1"/>
  <c r="B42" i="1"/>
  <c r="C42" i="1" s="1"/>
  <c r="G41" i="1"/>
  <c r="B41" i="1"/>
  <c r="C41" i="1" s="1"/>
  <c r="G40" i="1"/>
  <c r="B40" i="1"/>
  <c r="C40" i="1" s="1"/>
  <c r="G39" i="1"/>
  <c r="B39" i="1"/>
  <c r="C39" i="1" s="1"/>
  <c r="G38" i="1"/>
  <c r="B38" i="1"/>
  <c r="C38" i="1" s="1"/>
  <c r="G37" i="1"/>
  <c r="B37" i="1"/>
  <c r="C37" i="1" s="1"/>
  <c r="G36" i="1"/>
  <c r="B36" i="1"/>
  <c r="C36" i="1" s="1"/>
  <c r="G35" i="1"/>
  <c r="B35" i="1"/>
  <c r="C35" i="1" s="1"/>
  <c r="G34" i="1"/>
  <c r="B34" i="1"/>
  <c r="C34" i="1" s="1"/>
  <c r="G33" i="1"/>
  <c r="B33" i="1"/>
  <c r="C33" i="1" s="1"/>
  <c r="G32" i="1"/>
  <c r="B32" i="1"/>
  <c r="C32" i="1" s="1"/>
  <c r="G31" i="1"/>
  <c r="B31" i="1"/>
  <c r="C31" i="1" s="1"/>
  <c r="G30" i="1"/>
  <c r="B30" i="1"/>
  <c r="C30" i="1" s="1"/>
  <c r="G29" i="1"/>
  <c r="B29" i="1"/>
  <c r="C29" i="1" s="1"/>
  <c r="G28" i="1"/>
  <c r="B28" i="1"/>
  <c r="C28" i="1" s="1"/>
  <c r="G27" i="1"/>
  <c r="B27" i="1"/>
  <c r="C27" i="1" s="1"/>
  <c r="G26" i="1"/>
  <c r="B26" i="1"/>
  <c r="C26" i="1" s="1"/>
  <c r="G25" i="1"/>
  <c r="B25" i="1"/>
  <c r="C25" i="1" s="1"/>
  <c r="G24" i="1"/>
  <c r="B24" i="1"/>
  <c r="C24" i="1" s="1"/>
  <c r="G23" i="1"/>
  <c r="B23" i="1"/>
  <c r="C23" i="1" s="1"/>
  <c r="G22" i="1"/>
  <c r="B22" i="1"/>
  <c r="C22" i="1" s="1"/>
  <c r="G21" i="1"/>
  <c r="B21" i="1"/>
  <c r="C21" i="1" s="1"/>
  <c r="G20" i="1"/>
  <c r="B20" i="1"/>
  <c r="C20" i="1" s="1"/>
  <c r="G19" i="1"/>
  <c r="B19" i="1"/>
  <c r="C19" i="1" s="1"/>
  <c r="G18" i="1"/>
  <c r="B18" i="1"/>
  <c r="C18" i="1" s="1"/>
  <c r="G17" i="1"/>
  <c r="B17" i="1"/>
  <c r="C17" i="1" s="1"/>
  <c r="G16" i="1"/>
  <c r="B16" i="1"/>
  <c r="C16" i="1" s="1"/>
  <c r="G15" i="1"/>
  <c r="B15" i="1"/>
  <c r="C15" i="1" s="1"/>
  <c r="G14" i="1"/>
  <c r="B14" i="1"/>
  <c r="C14" i="1" s="1"/>
  <c r="G13" i="1"/>
  <c r="B13" i="1"/>
  <c r="C13" i="1" s="1"/>
  <c r="G12" i="1"/>
  <c r="B12" i="1"/>
  <c r="C12" i="1" s="1"/>
  <c r="G11" i="1"/>
  <c r="B11" i="1"/>
  <c r="C11" i="1" s="1"/>
  <c r="G10" i="1"/>
  <c r="B10" i="1"/>
  <c r="C10" i="1" s="1"/>
  <c r="G9" i="1"/>
  <c r="B9" i="1"/>
  <c r="C9" i="1" s="1"/>
  <c r="G8" i="1"/>
  <c r="B8" i="1"/>
  <c r="C8" i="1" s="1"/>
  <c r="G7" i="1"/>
  <c r="B7" i="1"/>
  <c r="C7" i="1" s="1"/>
  <c r="G6" i="1"/>
  <c r="B6" i="1"/>
  <c r="C6" i="1" s="1"/>
  <c r="G5" i="1"/>
  <c r="B5" i="1"/>
  <c r="C5" i="1" s="1"/>
  <c r="G4" i="1"/>
  <c r="B4" i="1"/>
  <c r="C4" i="1" s="1"/>
  <c r="G3" i="1"/>
  <c r="B3" i="1"/>
  <c r="C3" i="1" s="1"/>
  <c r="G2" i="1"/>
  <c r="B2" i="1"/>
  <c r="C2" i="1" s="1"/>
  <c r="E97" i="1" l="1"/>
  <c r="G94" i="1"/>
</calcChain>
</file>

<file path=xl/sharedStrings.xml><?xml version="1.0" encoding="utf-8"?>
<sst xmlns="http://schemas.openxmlformats.org/spreadsheetml/2006/main" count="23" uniqueCount="21">
  <si>
    <t>year</t>
  </si>
  <si>
    <t>month</t>
  </si>
  <si>
    <t>LAA</t>
  </si>
  <si>
    <t>S&amp;P 500</t>
  </si>
  <si>
    <t>LAA&gt;S&amp;P 500</t>
  </si>
  <si>
    <t>pct positive</t>
  </si>
  <si>
    <t>average</t>
  </si>
  <si>
    <t>std</t>
  </si>
  <si>
    <t>SR</t>
  </si>
  <si>
    <t>FAA</t>
  </si>
  <si>
    <t>SPY</t>
  </si>
  <si>
    <t>Sharpe Ratio</t>
  </si>
  <si>
    <t>Worst Month</t>
  </si>
  <si>
    <t>Best Month</t>
  </si>
  <si>
    <t>CAGR</t>
  </si>
  <si>
    <t>max FAA</t>
  </si>
  <si>
    <t>max S&amp;P 500</t>
  </si>
  <si>
    <t>FAA drawdown</t>
  </si>
  <si>
    <t>S&amp;P drawdown</t>
  </si>
  <si>
    <t>Max Drawdown</t>
  </si>
  <si>
    <t>since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</si>
</sst>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%"/>
  </numFmts>
  <fonts count="4" x14ac:knownFonts="1"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Alignment="0" applyProtection="0"/>
  </cellStyleXfs>
  <cellXfs count="10">
    <xf numFmtId="0" fontId="0" fillId="0" borderId="0" xfId="0"/>
    <xf numFmtId="10" fontId="0" fillId="0" borderId="0" xfId="0" applyNumberFormat="1"/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165" fontId="1" fillId="0" borderId="0" xfId="1" applyNumberFormat="1"/>
    <xf numFmtId="10" fontId="1" fillId="0" borderId="0" xfId="1" applyNumberForma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Equity Curves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FAA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Sheet1!$H$2:$H$92</c:f>
              <c:numCache>
                <c:formatCode>mm/dd/yy</c:formatCode>
                <c:ptCount val="91"/>
                <c:pt idx="0">
                  <c:v>38749</c:v>
                </c:pt>
                <c:pt idx="1">
                  <c:v>38777</c:v>
                </c:pt>
                <c:pt idx="2">
                  <c:v>38808</c:v>
                </c:pt>
                <c:pt idx="3">
                  <c:v>38838</c:v>
                </c:pt>
                <c:pt idx="4">
                  <c:v>38869</c:v>
                </c:pt>
                <c:pt idx="5">
                  <c:v>38899</c:v>
                </c:pt>
                <c:pt idx="6">
                  <c:v>38930</c:v>
                </c:pt>
                <c:pt idx="7">
                  <c:v>38961</c:v>
                </c:pt>
                <c:pt idx="8">
                  <c:v>38991</c:v>
                </c:pt>
                <c:pt idx="9">
                  <c:v>39022</c:v>
                </c:pt>
                <c:pt idx="10">
                  <c:v>39052</c:v>
                </c:pt>
                <c:pt idx="11">
                  <c:v>39083</c:v>
                </c:pt>
                <c:pt idx="12">
                  <c:v>39114</c:v>
                </c:pt>
                <c:pt idx="13">
                  <c:v>39142</c:v>
                </c:pt>
                <c:pt idx="14">
                  <c:v>39173</c:v>
                </c:pt>
                <c:pt idx="15">
                  <c:v>39203</c:v>
                </c:pt>
                <c:pt idx="16">
                  <c:v>39234</c:v>
                </c:pt>
                <c:pt idx="17">
                  <c:v>39264</c:v>
                </c:pt>
                <c:pt idx="18">
                  <c:v>39295</c:v>
                </c:pt>
                <c:pt idx="19">
                  <c:v>39326</c:v>
                </c:pt>
                <c:pt idx="20">
                  <c:v>39356</c:v>
                </c:pt>
                <c:pt idx="21">
                  <c:v>39387</c:v>
                </c:pt>
                <c:pt idx="22">
                  <c:v>39417</c:v>
                </c:pt>
                <c:pt idx="23">
                  <c:v>39448</c:v>
                </c:pt>
                <c:pt idx="24">
                  <c:v>39479</c:v>
                </c:pt>
                <c:pt idx="25">
                  <c:v>39508</c:v>
                </c:pt>
                <c:pt idx="26">
                  <c:v>39539</c:v>
                </c:pt>
                <c:pt idx="27">
                  <c:v>39569</c:v>
                </c:pt>
                <c:pt idx="28">
                  <c:v>39600</c:v>
                </c:pt>
                <c:pt idx="29">
                  <c:v>39630</c:v>
                </c:pt>
                <c:pt idx="30">
                  <c:v>39661</c:v>
                </c:pt>
                <c:pt idx="31">
                  <c:v>39692</c:v>
                </c:pt>
                <c:pt idx="32">
                  <c:v>39722</c:v>
                </c:pt>
                <c:pt idx="33">
                  <c:v>39753</c:v>
                </c:pt>
                <c:pt idx="34">
                  <c:v>39783</c:v>
                </c:pt>
                <c:pt idx="35">
                  <c:v>39814</c:v>
                </c:pt>
                <c:pt idx="36">
                  <c:v>39845</c:v>
                </c:pt>
                <c:pt idx="37">
                  <c:v>39873</c:v>
                </c:pt>
                <c:pt idx="38">
                  <c:v>39904</c:v>
                </c:pt>
                <c:pt idx="39">
                  <c:v>39934</c:v>
                </c:pt>
                <c:pt idx="40">
                  <c:v>39965</c:v>
                </c:pt>
                <c:pt idx="41">
                  <c:v>39995</c:v>
                </c:pt>
                <c:pt idx="42">
                  <c:v>40026</c:v>
                </c:pt>
                <c:pt idx="43">
                  <c:v>40057</c:v>
                </c:pt>
                <c:pt idx="44">
                  <c:v>40087</c:v>
                </c:pt>
                <c:pt idx="45">
                  <c:v>40118</c:v>
                </c:pt>
                <c:pt idx="46">
                  <c:v>40148</c:v>
                </c:pt>
                <c:pt idx="47">
                  <c:v>40179</c:v>
                </c:pt>
                <c:pt idx="48">
                  <c:v>40210</c:v>
                </c:pt>
                <c:pt idx="49">
                  <c:v>40238</c:v>
                </c:pt>
                <c:pt idx="50">
                  <c:v>40269</c:v>
                </c:pt>
                <c:pt idx="51">
                  <c:v>40299</c:v>
                </c:pt>
                <c:pt idx="52">
                  <c:v>40330</c:v>
                </c:pt>
                <c:pt idx="53">
                  <c:v>40360</c:v>
                </c:pt>
                <c:pt idx="54">
                  <c:v>40391</c:v>
                </c:pt>
                <c:pt idx="55">
                  <c:v>40422</c:v>
                </c:pt>
                <c:pt idx="56">
                  <c:v>40452</c:v>
                </c:pt>
                <c:pt idx="57">
                  <c:v>40483</c:v>
                </c:pt>
                <c:pt idx="58">
                  <c:v>40513</c:v>
                </c:pt>
                <c:pt idx="59">
                  <c:v>40544</c:v>
                </c:pt>
                <c:pt idx="60">
                  <c:v>40575</c:v>
                </c:pt>
                <c:pt idx="61">
                  <c:v>40603</c:v>
                </c:pt>
                <c:pt idx="62">
                  <c:v>40634</c:v>
                </c:pt>
                <c:pt idx="63">
                  <c:v>40664</c:v>
                </c:pt>
                <c:pt idx="64">
                  <c:v>40695</c:v>
                </c:pt>
                <c:pt idx="65">
                  <c:v>40725</c:v>
                </c:pt>
                <c:pt idx="66">
                  <c:v>40756</c:v>
                </c:pt>
                <c:pt idx="67">
                  <c:v>40787</c:v>
                </c:pt>
                <c:pt idx="68">
                  <c:v>40817</c:v>
                </c:pt>
                <c:pt idx="69">
                  <c:v>40848</c:v>
                </c:pt>
                <c:pt idx="70">
                  <c:v>40878</c:v>
                </c:pt>
                <c:pt idx="71">
                  <c:v>40909</c:v>
                </c:pt>
                <c:pt idx="72">
                  <c:v>40940</c:v>
                </c:pt>
                <c:pt idx="73">
                  <c:v>40969</c:v>
                </c:pt>
                <c:pt idx="74">
                  <c:v>41000</c:v>
                </c:pt>
                <c:pt idx="75">
                  <c:v>41030</c:v>
                </c:pt>
                <c:pt idx="76">
                  <c:v>41061</c:v>
                </c:pt>
                <c:pt idx="77">
                  <c:v>41091</c:v>
                </c:pt>
                <c:pt idx="78">
                  <c:v>41122</c:v>
                </c:pt>
                <c:pt idx="79">
                  <c:v>41153</c:v>
                </c:pt>
                <c:pt idx="80">
                  <c:v>41183</c:v>
                </c:pt>
                <c:pt idx="81">
                  <c:v>41214</c:v>
                </c:pt>
                <c:pt idx="82">
                  <c:v>41244</c:v>
                </c:pt>
                <c:pt idx="83">
                  <c:v>41275</c:v>
                </c:pt>
                <c:pt idx="84">
                  <c:v>41306</c:v>
                </c:pt>
                <c:pt idx="85">
                  <c:v>41334</c:v>
                </c:pt>
                <c:pt idx="86">
                  <c:v>41365</c:v>
                </c:pt>
                <c:pt idx="87">
                  <c:v>41395</c:v>
                </c:pt>
                <c:pt idx="88">
                  <c:v>41426</c:v>
                </c:pt>
                <c:pt idx="89">
                  <c:v>41456</c:v>
                </c:pt>
                <c:pt idx="90">
                  <c:v>41487</c:v>
                </c:pt>
              </c:numCache>
            </c:numRef>
          </c:cat>
          <c:val>
            <c:numRef>
              <c:f>Sheet1!$I$2:$I$92</c:f>
              <c:numCache>
                <c:formatCode>General</c:formatCode>
                <c:ptCount val="91"/>
                <c:pt idx="0">
                  <c:v>1</c:v>
                </c:pt>
                <c:pt idx="1">
                  <c:v>1.00286084875573</c:v>
                </c:pt>
                <c:pt idx="2">
                  <c:v>1.0447128668479038</c:v>
                </c:pt>
                <c:pt idx="3">
                  <c:v>1.0898161218440652</c:v>
                </c:pt>
                <c:pt idx="4">
                  <c:v>0.99986952156051689</c:v>
                </c:pt>
                <c:pt idx="5">
                  <c:v>0.95460989436796806</c:v>
                </c:pt>
                <c:pt idx="6">
                  <c:v>0.97406843196079584</c:v>
                </c:pt>
                <c:pt idx="7">
                  <c:v>0.95531554324462686</c:v>
                </c:pt>
                <c:pt idx="8">
                  <c:v>0.92828947910782444</c:v>
                </c:pt>
                <c:pt idx="9">
                  <c:v>0.94357214364474962</c:v>
                </c:pt>
                <c:pt idx="10">
                  <c:v>0.97091091037182331</c:v>
                </c:pt>
                <c:pt idx="11">
                  <c:v>0.95951793132552343</c:v>
                </c:pt>
                <c:pt idx="12">
                  <c:v>0.97315282567109607</c:v>
                </c:pt>
                <c:pt idx="13">
                  <c:v>0.95580766363691494</c:v>
                </c:pt>
                <c:pt idx="14">
                  <c:v>0.96589690272162654</c:v>
                </c:pt>
                <c:pt idx="15">
                  <c:v>0.99508717846005501</c:v>
                </c:pt>
                <c:pt idx="16">
                  <c:v>1.0191797217118466</c:v>
                </c:pt>
                <c:pt idx="17">
                  <c:v>0.99659125534717097</c:v>
                </c:pt>
                <c:pt idx="18">
                  <c:v>0.98638081254625043</c:v>
                </c:pt>
                <c:pt idx="19">
                  <c:v>0.97973210759638951</c:v>
                </c:pt>
                <c:pt idx="20">
                  <c:v>1.0435660760535066</c:v>
                </c:pt>
                <c:pt idx="21">
                  <c:v>1.1026854645046675</c:v>
                </c:pt>
                <c:pt idx="22">
                  <c:v>1.1100310580876176</c:v>
                </c:pt>
                <c:pt idx="23">
                  <c:v>1.1392689216200733</c:v>
                </c:pt>
                <c:pt idx="24">
                  <c:v>1.163416177610141</c:v>
                </c:pt>
                <c:pt idx="25">
                  <c:v>1.2387718284855282</c:v>
                </c:pt>
                <c:pt idx="26">
                  <c:v>1.2360293613715712</c:v>
                </c:pt>
                <c:pt idx="27">
                  <c:v>1.2300749404095774</c:v>
                </c:pt>
                <c:pt idx="28">
                  <c:v>1.2416142674164798</c:v>
                </c:pt>
                <c:pt idx="29">
                  <c:v>1.3193400103250812</c:v>
                </c:pt>
                <c:pt idx="30">
                  <c:v>1.2468574784995401</c:v>
                </c:pt>
                <c:pt idx="31">
                  <c:v>1.2596049942423837</c:v>
                </c:pt>
                <c:pt idx="32">
                  <c:v>1.2346993156577726</c:v>
                </c:pt>
                <c:pt idx="33">
                  <c:v>1.1694669849335197</c:v>
                </c:pt>
                <c:pt idx="34">
                  <c:v>1.2589447716388413</c:v>
                </c:pt>
                <c:pt idx="35">
                  <c:v>1.3735903385109818</c:v>
                </c:pt>
                <c:pt idx="36">
                  <c:v>1.3533676023983061</c:v>
                </c:pt>
                <c:pt idx="37">
                  <c:v>1.3725861762716571</c:v>
                </c:pt>
                <c:pt idx="38">
                  <c:v>1.3939443404589127</c:v>
                </c:pt>
                <c:pt idx="39">
                  <c:v>1.3524675540882403</c:v>
                </c:pt>
                <c:pt idx="40">
                  <c:v>1.3420944474677288</c:v>
                </c:pt>
                <c:pt idx="41">
                  <c:v>1.303823627234699</c:v>
                </c:pt>
                <c:pt idx="42">
                  <c:v>1.3643497234092636</c:v>
                </c:pt>
                <c:pt idx="43">
                  <c:v>1.3609605982982587</c:v>
                </c:pt>
                <c:pt idx="44">
                  <c:v>1.5125422647141491</c:v>
                </c:pt>
                <c:pt idx="45">
                  <c:v>1.5603709841221183</c:v>
                </c:pt>
                <c:pt idx="46">
                  <c:v>1.6087926416757441</c:v>
                </c:pt>
                <c:pt idx="47">
                  <c:v>1.5592066169103243</c:v>
                </c:pt>
                <c:pt idx="48">
                  <c:v>1.4726162655119108</c:v>
                </c:pt>
                <c:pt idx="49">
                  <c:v>1.4818414161765483</c:v>
                </c:pt>
                <c:pt idx="50">
                  <c:v>1.5445654539676483</c:v>
                </c:pt>
                <c:pt idx="51">
                  <c:v>1.5888293898802837</c:v>
                </c:pt>
                <c:pt idx="52">
                  <c:v>1.5086016031553837</c:v>
                </c:pt>
                <c:pt idx="53">
                  <c:v>1.53136822628319</c:v>
                </c:pt>
                <c:pt idx="54">
                  <c:v>1.5065992013908502</c:v>
                </c:pt>
                <c:pt idx="55">
                  <c:v>1.5475230308595131</c:v>
                </c:pt>
                <c:pt idx="56">
                  <c:v>1.5812704178039829</c:v>
                </c:pt>
                <c:pt idx="57">
                  <c:v>1.5606359733824424</c:v>
                </c:pt>
                <c:pt idx="58">
                  <c:v>1.5418123178558454</c:v>
                </c:pt>
                <c:pt idx="59">
                  <c:v>1.5897898325743622</c:v>
                </c:pt>
                <c:pt idx="60">
                  <c:v>1.5786618368344594</c:v>
                </c:pt>
                <c:pt idx="61">
                  <c:v>1.6089205069862826</c:v>
                </c:pt>
                <c:pt idx="62">
                  <c:v>1.5700290519291376</c:v>
                </c:pt>
                <c:pt idx="63">
                  <c:v>1.6231765509802765</c:v>
                </c:pt>
                <c:pt idx="64">
                  <c:v>1.595406788570952</c:v>
                </c:pt>
                <c:pt idx="65">
                  <c:v>1.5790483397821495</c:v>
                </c:pt>
                <c:pt idx="66">
                  <c:v>1.5835355265024618</c:v>
                </c:pt>
                <c:pt idx="67">
                  <c:v>1.6982953407396328</c:v>
                </c:pt>
                <c:pt idx="68">
                  <c:v>1.6452912189290254</c:v>
                </c:pt>
                <c:pt idx="69">
                  <c:v>1.6216984099236291</c:v>
                </c:pt>
                <c:pt idx="70">
                  <c:v>1.6238073664705786</c:v>
                </c:pt>
                <c:pt idx="71">
                  <c:v>1.5804284488371658</c:v>
                </c:pt>
                <c:pt idx="72">
                  <c:v>1.6329459342415444</c:v>
                </c:pt>
                <c:pt idx="73">
                  <c:v>1.6151524266174988</c:v>
                </c:pt>
                <c:pt idx="74">
                  <c:v>1.6353922622090624</c:v>
                </c:pt>
                <c:pt idx="75">
                  <c:v>1.6333172209165312</c:v>
                </c:pt>
                <c:pt idx="76">
                  <c:v>1.5205362201306614</c:v>
                </c:pt>
                <c:pt idx="77">
                  <c:v>1.5410886765585139</c:v>
                </c:pt>
                <c:pt idx="78">
                  <c:v>1.5622349514834117</c:v>
                </c:pt>
                <c:pt idx="79">
                  <c:v>1.5438413940348164</c:v>
                </c:pt>
                <c:pt idx="80">
                  <c:v>1.5215115977572207</c:v>
                </c:pt>
                <c:pt idx="81">
                  <c:v>1.519126396424942</c:v>
                </c:pt>
                <c:pt idx="82">
                  <c:v>1.5517630430710283</c:v>
                </c:pt>
                <c:pt idx="83">
                  <c:v>1.5661906783585726</c:v>
                </c:pt>
                <c:pt idx="84">
                  <c:v>1.6110016959670059</c:v>
                </c:pt>
                <c:pt idx="85">
                  <c:v>1.6184992570591845</c:v>
                </c:pt>
                <c:pt idx="86">
                  <c:v>1.6556452375009751</c:v>
                </c:pt>
                <c:pt idx="87">
                  <c:v>1.7776871949728621</c:v>
                </c:pt>
                <c:pt idx="88">
                  <c:v>1.7047665044932636</c:v>
                </c:pt>
                <c:pt idx="89">
                  <c:v>1.7054396896752642</c:v>
                </c:pt>
                <c:pt idx="90">
                  <c:v>1.7198039368491607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S&amp;P 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Sheet1!$H$2:$H$92</c:f>
              <c:numCache>
                <c:formatCode>mm/dd/yy</c:formatCode>
                <c:ptCount val="91"/>
                <c:pt idx="0">
                  <c:v>38749</c:v>
                </c:pt>
                <c:pt idx="1">
                  <c:v>38777</c:v>
                </c:pt>
                <c:pt idx="2">
                  <c:v>38808</c:v>
                </c:pt>
                <c:pt idx="3">
                  <c:v>38838</c:v>
                </c:pt>
                <c:pt idx="4">
                  <c:v>38869</c:v>
                </c:pt>
                <c:pt idx="5">
                  <c:v>38899</c:v>
                </c:pt>
                <c:pt idx="6">
                  <c:v>38930</c:v>
                </c:pt>
                <c:pt idx="7">
                  <c:v>38961</c:v>
                </c:pt>
                <c:pt idx="8">
                  <c:v>38991</c:v>
                </c:pt>
                <c:pt idx="9">
                  <c:v>39022</c:v>
                </c:pt>
                <c:pt idx="10">
                  <c:v>39052</c:v>
                </c:pt>
                <c:pt idx="11">
                  <c:v>39083</c:v>
                </c:pt>
                <c:pt idx="12">
                  <c:v>39114</c:v>
                </c:pt>
                <c:pt idx="13">
                  <c:v>39142</c:v>
                </c:pt>
                <c:pt idx="14">
                  <c:v>39173</c:v>
                </c:pt>
                <c:pt idx="15">
                  <c:v>39203</c:v>
                </c:pt>
                <c:pt idx="16">
                  <c:v>39234</c:v>
                </c:pt>
                <c:pt idx="17">
                  <c:v>39264</c:v>
                </c:pt>
                <c:pt idx="18">
                  <c:v>39295</c:v>
                </c:pt>
                <c:pt idx="19">
                  <c:v>39326</c:v>
                </c:pt>
                <c:pt idx="20">
                  <c:v>39356</c:v>
                </c:pt>
                <c:pt idx="21">
                  <c:v>39387</c:v>
                </c:pt>
                <c:pt idx="22">
                  <c:v>39417</c:v>
                </c:pt>
                <c:pt idx="23">
                  <c:v>39448</c:v>
                </c:pt>
                <c:pt idx="24">
                  <c:v>39479</c:v>
                </c:pt>
                <c:pt idx="25">
                  <c:v>39508</c:v>
                </c:pt>
                <c:pt idx="26">
                  <c:v>39539</c:v>
                </c:pt>
                <c:pt idx="27">
                  <c:v>39569</c:v>
                </c:pt>
                <c:pt idx="28">
                  <c:v>39600</c:v>
                </c:pt>
                <c:pt idx="29">
                  <c:v>39630</c:v>
                </c:pt>
                <c:pt idx="30">
                  <c:v>39661</c:v>
                </c:pt>
                <c:pt idx="31">
                  <c:v>39692</c:v>
                </c:pt>
                <c:pt idx="32">
                  <c:v>39722</c:v>
                </c:pt>
                <c:pt idx="33">
                  <c:v>39753</c:v>
                </c:pt>
                <c:pt idx="34">
                  <c:v>39783</c:v>
                </c:pt>
                <c:pt idx="35">
                  <c:v>39814</c:v>
                </c:pt>
                <c:pt idx="36">
                  <c:v>39845</c:v>
                </c:pt>
                <c:pt idx="37">
                  <c:v>39873</c:v>
                </c:pt>
                <c:pt idx="38">
                  <c:v>39904</c:v>
                </c:pt>
                <c:pt idx="39">
                  <c:v>39934</c:v>
                </c:pt>
                <c:pt idx="40">
                  <c:v>39965</c:v>
                </c:pt>
                <c:pt idx="41">
                  <c:v>39995</c:v>
                </c:pt>
                <c:pt idx="42">
                  <c:v>40026</c:v>
                </c:pt>
                <c:pt idx="43">
                  <c:v>40057</c:v>
                </c:pt>
                <c:pt idx="44">
                  <c:v>40087</c:v>
                </c:pt>
                <c:pt idx="45">
                  <c:v>40118</c:v>
                </c:pt>
                <c:pt idx="46">
                  <c:v>40148</c:v>
                </c:pt>
                <c:pt idx="47">
                  <c:v>40179</c:v>
                </c:pt>
                <c:pt idx="48">
                  <c:v>40210</c:v>
                </c:pt>
                <c:pt idx="49">
                  <c:v>40238</c:v>
                </c:pt>
                <c:pt idx="50">
                  <c:v>40269</c:v>
                </c:pt>
                <c:pt idx="51">
                  <c:v>40299</c:v>
                </c:pt>
                <c:pt idx="52">
                  <c:v>40330</c:v>
                </c:pt>
                <c:pt idx="53">
                  <c:v>40360</c:v>
                </c:pt>
                <c:pt idx="54">
                  <c:v>40391</c:v>
                </c:pt>
                <c:pt idx="55">
                  <c:v>40422</c:v>
                </c:pt>
                <c:pt idx="56">
                  <c:v>40452</c:v>
                </c:pt>
                <c:pt idx="57">
                  <c:v>40483</c:v>
                </c:pt>
                <c:pt idx="58">
                  <c:v>40513</c:v>
                </c:pt>
                <c:pt idx="59">
                  <c:v>40544</c:v>
                </c:pt>
                <c:pt idx="60">
                  <c:v>40575</c:v>
                </c:pt>
                <c:pt idx="61">
                  <c:v>40603</c:v>
                </c:pt>
                <c:pt idx="62">
                  <c:v>40634</c:v>
                </c:pt>
                <c:pt idx="63">
                  <c:v>40664</c:v>
                </c:pt>
                <c:pt idx="64">
                  <c:v>40695</c:v>
                </c:pt>
                <c:pt idx="65">
                  <c:v>40725</c:v>
                </c:pt>
                <c:pt idx="66">
                  <c:v>40756</c:v>
                </c:pt>
                <c:pt idx="67">
                  <c:v>40787</c:v>
                </c:pt>
                <c:pt idx="68">
                  <c:v>40817</c:v>
                </c:pt>
                <c:pt idx="69">
                  <c:v>40848</c:v>
                </c:pt>
                <c:pt idx="70">
                  <c:v>40878</c:v>
                </c:pt>
                <c:pt idx="71">
                  <c:v>40909</c:v>
                </c:pt>
                <c:pt idx="72">
                  <c:v>40940</c:v>
                </c:pt>
                <c:pt idx="73">
                  <c:v>40969</c:v>
                </c:pt>
                <c:pt idx="74">
                  <c:v>41000</c:v>
                </c:pt>
                <c:pt idx="75">
                  <c:v>41030</c:v>
                </c:pt>
                <c:pt idx="76">
                  <c:v>41061</c:v>
                </c:pt>
                <c:pt idx="77">
                  <c:v>41091</c:v>
                </c:pt>
                <c:pt idx="78">
                  <c:v>41122</c:v>
                </c:pt>
                <c:pt idx="79">
                  <c:v>41153</c:v>
                </c:pt>
                <c:pt idx="80">
                  <c:v>41183</c:v>
                </c:pt>
                <c:pt idx="81">
                  <c:v>41214</c:v>
                </c:pt>
                <c:pt idx="82">
                  <c:v>41244</c:v>
                </c:pt>
                <c:pt idx="83">
                  <c:v>41275</c:v>
                </c:pt>
                <c:pt idx="84">
                  <c:v>41306</c:v>
                </c:pt>
                <c:pt idx="85">
                  <c:v>41334</c:v>
                </c:pt>
                <c:pt idx="86">
                  <c:v>41365</c:v>
                </c:pt>
                <c:pt idx="87">
                  <c:v>41395</c:v>
                </c:pt>
                <c:pt idx="88">
                  <c:v>41426</c:v>
                </c:pt>
                <c:pt idx="89">
                  <c:v>41456</c:v>
                </c:pt>
                <c:pt idx="90">
                  <c:v>41487</c:v>
                </c:pt>
              </c:numCache>
            </c:numRef>
          </c:cat>
          <c:val>
            <c:numRef>
              <c:f>Sheet1!$J$2:$J$92</c:f>
              <c:numCache>
                <c:formatCode>General</c:formatCode>
                <c:ptCount val="91"/>
                <c:pt idx="0">
                  <c:v>1</c:v>
                </c:pt>
                <c:pt idx="1">
                  <c:v>1.0004530966814575</c:v>
                </c:pt>
                <c:pt idx="2">
                  <c:v>1.0115539653771639</c:v>
                </c:pt>
                <c:pt idx="3">
                  <c:v>1.0238500718705081</c:v>
                </c:pt>
                <c:pt idx="4">
                  <c:v>0.99219580026248366</c:v>
                </c:pt>
                <c:pt idx="5">
                  <c:v>0.99228173239172579</c:v>
                </c:pt>
                <c:pt idx="6">
                  <c:v>0.99732829198175144</c:v>
                </c:pt>
                <c:pt idx="7">
                  <c:v>1.0185457158927569</c:v>
                </c:pt>
                <c:pt idx="8">
                  <c:v>1.0435675895256546</c:v>
                </c:pt>
                <c:pt idx="9">
                  <c:v>1.0764483469783142</c:v>
                </c:pt>
                <c:pt idx="10">
                  <c:v>1.0941738016373981</c:v>
                </c:pt>
                <c:pt idx="11">
                  <c:v>1.1079776263983505</c:v>
                </c:pt>
                <c:pt idx="12">
                  <c:v>1.1235547778263864</c:v>
                </c:pt>
                <c:pt idx="13">
                  <c:v>1.0990094369101935</c:v>
                </c:pt>
                <c:pt idx="14">
                  <c:v>1.1099775014061624</c:v>
                </c:pt>
                <c:pt idx="15">
                  <c:v>1.1580291856758955</c:v>
                </c:pt>
                <c:pt idx="16">
                  <c:v>1.1957221423661022</c:v>
                </c:pt>
                <c:pt idx="17">
                  <c:v>1.1744187863258546</c:v>
                </c:pt>
                <c:pt idx="18">
                  <c:v>1.1368586338353854</c:v>
                </c:pt>
                <c:pt idx="19">
                  <c:v>1.1514827198300106</c:v>
                </c:pt>
                <c:pt idx="20">
                  <c:v>1.1926988938191363</c:v>
                </c:pt>
                <c:pt idx="21">
                  <c:v>1.2103774764077246</c:v>
                </c:pt>
                <c:pt idx="22">
                  <c:v>1.1570683082307358</c:v>
                </c:pt>
                <c:pt idx="23">
                  <c:v>1.1470845572151742</c:v>
                </c:pt>
                <c:pt idx="24">
                  <c:v>1.0769248796950193</c:v>
                </c:pt>
                <c:pt idx="25">
                  <c:v>1.0394897193925383</c:v>
                </c:pt>
                <c:pt idx="26">
                  <c:v>1.0332947940753705</c:v>
                </c:pt>
                <c:pt idx="27">
                  <c:v>1.0824245359665021</c:v>
                </c:pt>
                <c:pt idx="28">
                  <c:v>1.093978501343666</c:v>
                </c:pt>
                <c:pt idx="29">
                  <c:v>0.99993750390600578</c:v>
                </c:pt>
                <c:pt idx="30">
                  <c:v>0.99007874507843263</c:v>
                </c:pt>
                <c:pt idx="31">
                  <c:v>1.0021483032310479</c:v>
                </c:pt>
                <c:pt idx="32">
                  <c:v>0.91116180238735067</c:v>
                </c:pt>
                <c:pt idx="33">
                  <c:v>0.75678863821011189</c:v>
                </c:pt>
                <c:pt idx="34">
                  <c:v>0.70014374101618648</c:v>
                </c:pt>
                <c:pt idx="35">
                  <c:v>0.70561996125242177</c:v>
                </c:pt>
                <c:pt idx="36">
                  <c:v>0.64517842634835332</c:v>
                </c:pt>
                <c:pt idx="37">
                  <c:v>0.57425317167676992</c:v>
                </c:pt>
                <c:pt idx="38">
                  <c:v>0.62329698143865975</c:v>
                </c:pt>
                <c:pt idx="39">
                  <c:v>0.68184019748765656</c:v>
                </c:pt>
                <c:pt idx="40">
                  <c:v>0.71803324792200451</c:v>
                </c:pt>
                <c:pt idx="41">
                  <c:v>0.71817386413349127</c:v>
                </c:pt>
                <c:pt idx="42">
                  <c:v>0.77142053621648599</c:v>
                </c:pt>
                <c:pt idx="43">
                  <c:v>0.7973095431535524</c:v>
                </c:pt>
                <c:pt idx="44">
                  <c:v>0.82579213799137496</c:v>
                </c:pt>
                <c:pt idx="45">
                  <c:v>0.80947284544715903</c:v>
                </c:pt>
                <c:pt idx="46">
                  <c:v>0.85590744328479418</c:v>
                </c:pt>
                <c:pt idx="47">
                  <c:v>0.87111743016061427</c:v>
                </c:pt>
                <c:pt idx="48">
                  <c:v>0.83890850571839193</c:v>
                </c:pt>
                <c:pt idx="49">
                  <c:v>0.86282888569464355</c:v>
                </c:pt>
                <c:pt idx="50">
                  <c:v>0.91356008999437477</c:v>
                </c:pt>
                <c:pt idx="51">
                  <c:v>0.92704362227360726</c:v>
                </c:pt>
                <c:pt idx="52">
                  <c:v>0.85104837197675087</c:v>
                </c:pt>
                <c:pt idx="53">
                  <c:v>0.80519186300856138</c:v>
                </c:pt>
                <c:pt idx="54">
                  <c:v>0.86057121429910566</c:v>
                </c:pt>
                <c:pt idx="55">
                  <c:v>0.81973782888569402</c:v>
                </c:pt>
                <c:pt idx="56">
                  <c:v>0.89150678082619783</c:v>
                </c:pt>
                <c:pt idx="57">
                  <c:v>0.9243641022436091</c:v>
                </c:pt>
                <c:pt idx="58">
                  <c:v>0.92224704705955807</c:v>
                </c:pt>
                <c:pt idx="59">
                  <c:v>0.98246984563464723</c:v>
                </c:pt>
                <c:pt idx="60">
                  <c:v>1.0047184550965556</c:v>
                </c:pt>
                <c:pt idx="61">
                  <c:v>1.0368258233860375</c:v>
                </c:pt>
                <c:pt idx="62">
                  <c:v>1.0357399537528895</c:v>
                </c:pt>
                <c:pt idx="63">
                  <c:v>1.0652537341416151</c:v>
                </c:pt>
                <c:pt idx="64">
                  <c:v>1.0508718205112171</c:v>
                </c:pt>
                <c:pt idx="65">
                  <c:v>1.0316855196550205</c:v>
                </c:pt>
                <c:pt idx="66">
                  <c:v>1.0095306543341029</c:v>
                </c:pt>
                <c:pt idx="67">
                  <c:v>0.9521983001062424</c:v>
                </c:pt>
                <c:pt idx="68">
                  <c:v>0.8838666333354156</c:v>
                </c:pt>
                <c:pt idx="69">
                  <c:v>0.97907943253546581</c:v>
                </c:pt>
                <c:pt idx="70">
                  <c:v>0.97412661708643145</c:v>
                </c:pt>
                <c:pt idx="71">
                  <c:v>0.98243859758764995</c:v>
                </c:pt>
                <c:pt idx="72">
                  <c:v>1.0252562339853752</c:v>
                </c:pt>
                <c:pt idx="73">
                  <c:v>1.0668708205737134</c:v>
                </c:pt>
                <c:pt idx="74">
                  <c:v>1.100298418848821</c:v>
                </c:pt>
                <c:pt idx="75">
                  <c:v>1.0920489344415965</c:v>
                </c:pt>
                <c:pt idx="76">
                  <c:v>1.0236313355415276</c:v>
                </c:pt>
                <c:pt idx="77">
                  <c:v>1.0641209924379715</c:v>
                </c:pt>
                <c:pt idx="78">
                  <c:v>1.0775264045997113</c:v>
                </c:pt>
                <c:pt idx="79">
                  <c:v>1.0988219486282094</c:v>
                </c:pt>
                <c:pt idx="80">
                  <c:v>1.1254530966814562</c:v>
                </c:pt>
                <c:pt idx="81">
                  <c:v>1.1031810511842999</c:v>
                </c:pt>
                <c:pt idx="82">
                  <c:v>1.1063214799075047</c:v>
                </c:pt>
                <c:pt idx="83">
                  <c:v>1.1141413036685195</c:v>
                </c:pt>
                <c:pt idx="84">
                  <c:v>1.1703252921692382</c:v>
                </c:pt>
                <c:pt idx="85">
                  <c:v>1.1832697956377716</c:v>
                </c:pt>
                <c:pt idx="86">
                  <c:v>1.2258530716830187</c:v>
                </c:pt>
                <c:pt idx="87">
                  <c:v>1.2480235610274346</c:v>
                </c:pt>
                <c:pt idx="88">
                  <c:v>1.2739360039997489</c:v>
                </c:pt>
                <c:pt idx="89">
                  <c:v>1.254827823261045</c:v>
                </c:pt>
                <c:pt idx="90">
                  <c:v>1.316894256608961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8602616"/>
        <c:axId val="348604184"/>
      </c:lineChart>
      <c:dateAx>
        <c:axId val="348602616"/>
        <c:scaling>
          <c:orientation val="minMax"/>
        </c:scaling>
        <c:delete val="0"/>
        <c:axPos val="b"/>
        <c:numFmt formatCode="mm/d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04184"/>
        <c:crosses val="autoZero"/>
        <c:auto val="1"/>
        <c:lblOffset val="100"/>
        <c:baseTimeUnit val="months"/>
      </c:dateAx>
      <c:valAx>
        <c:axId val="34860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602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123825</xdr:colOff>
      <xdr:row>4</xdr:row>
      <xdr:rowOff>85725</xdr:rowOff>
    </xdr:from>
    <xdr:to>
      <xdr:col>24</xdr:col>
      <xdr:colOff>133350</xdr:colOff>
      <xdr:row>29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Normal="100" workbookViewId="0">
      <pane ySplit="1" topLeftCell="A68" activePane="bottomLeft" state="frozen"/>
      <selection pane="bottomLeft" activeCell="D98" sqref="D98"/>
    </sheetView>
  </sheetViews>
  <sheetFormatPr defaultRowHeight="15" x14ac:dyDescent="0.2"/>
  <cols>
    <col min="1" max="1" width="11"/>
    <col min="2" max="3" width="11.5703125"/>
    <col min="4" max="4" width="14.5703125" customWidth="1"/>
    <col min="5" max="6" width="11.5703125"/>
    <col min="7" max="7" width="13.42578125"/>
    <col min="8" max="9" width="11.5703125"/>
    <col min="10" max="10" width="13.42578125"/>
    <col min="11" max="1025" width="11.5703125"/>
  </cols>
  <sheetData>
    <row r="1" spans="1:14" ht="12.75" x14ac:dyDescent="0.2">
      <c r="B1" t="s">
        <v>0</v>
      </c>
      <c r="C1" t="s">
        <v>1</v>
      </c>
      <c r="E1" t="s">
        <v>2</v>
      </c>
      <c r="F1" t="s">
        <v>3</v>
      </c>
      <c r="G1" t="s">
        <v>4</v>
      </c>
      <c r="I1" t="s">
        <v>9</v>
      </c>
      <c r="J1" t="s">
        <v>3</v>
      </c>
      <c r="K1" t="s">
        <v>15</v>
      </c>
      <c r="L1" t="s">
        <v>16</v>
      </c>
      <c r="M1" t="s">
        <v>17</v>
      </c>
      <c r="N1" t="s">
        <v>18</v>
      </c>
    </row>
    <row r="2" spans="1:14" ht="12.75" x14ac:dyDescent="0.2">
      <c r="A2">
        <v>2006.1</v>
      </c>
      <c r="B2">
        <f t="shared" ref="B2:B33" si="0">INT(A2)</f>
        <v>2006</v>
      </c>
      <c r="C2">
        <f t="shared" ref="C2:C33" si="1">IF(AND((A2-B2)&lt;0.2,(A2-B2)&gt;0.1),(A2-B2)*100,(A2-B2)*10)</f>
        <v>0.99999999999909051</v>
      </c>
      <c r="E2" s="1">
        <v>4.17293914089472E-2</v>
      </c>
      <c r="F2" s="1">
        <v>2.5466838635253002E-2</v>
      </c>
      <c r="G2">
        <f t="shared" ref="G2:G33" si="2">IF(E2&gt;F2,1,0)</f>
        <v>1</v>
      </c>
      <c r="H2" s="3">
        <v>38749</v>
      </c>
      <c r="I2" s="2">
        <v>1</v>
      </c>
      <c r="J2" s="2">
        <v>1</v>
      </c>
      <c r="K2">
        <f>MAX(I2:$I$2)</f>
        <v>1</v>
      </c>
      <c r="L2" s="2">
        <f>MAX(J2:$J$2)</f>
        <v>1</v>
      </c>
      <c r="M2">
        <f>I2/K2-1</f>
        <v>0</v>
      </c>
      <c r="N2" s="2">
        <f>J2/L2-1</f>
        <v>0</v>
      </c>
    </row>
    <row r="3" spans="1:14" ht="12.75" x14ac:dyDescent="0.2">
      <c r="A3">
        <v>2006.2</v>
      </c>
      <c r="B3">
        <f t="shared" si="0"/>
        <v>2006</v>
      </c>
      <c r="C3">
        <f t="shared" si="1"/>
        <v>2.0000000000004547</v>
      </c>
      <c r="D3" s="3">
        <v>38749</v>
      </c>
      <c r="E3" s="1">
        <v>2.8608487557300099E-3</v>
      </c>
      <c r="F3" s="1">
        <v>4.5309668145754301E-4</v>
      </c>
      <c r="G3">
        <f t="shared" si="2"/>
        <v>1</v>
      </c>
      <c r="H3" s="3">
        <v>38777</v>
      </c>
      <c r="I3" s="2">
        <v>1.00286084875573</v>
      </c>
      <c r="J3" s="2">
        <v>1.0004530966814575</v>
      </c>
      <c r="K3" s="2">
        <f>MAX(I$2:$I3)</f>
        <v>1.00286084875573</v>
      </c>
      <c r="L3" s="2">
        <f>MAX(J$2:$J3)</f>
        <v>1.0004530966814575</v>
      </c>
      <c r="M3" s="2">
        <f t="shared" ref="M3:M66" si="3">I3/K3-1</f>
        <v>0</v>
      </c>
      <c r="N3" s="2">
        <f t="shared" ref="N3:N66" si="4">J3/L3-1</f>
        <v>0</v>
      </c>
    </row>
    <row r="4" spans="1:14" ht="12.75" x14ac:dyDescent="0.2">
      <c r="A4">
        <v>2006.3</v>
      </c>
      <c r="B4">
        <f t="shared" si="0"/>
        <v>2006</v>
      </c>
      <c r="C4">
        <f t="shared" si="1"/>
        <v>2.9999999999995453</v>
      </c>
      <c r="D4" s="3">
        <v>38777</v>
      </c>
      <c r="E4" s="1">
        <v>4.1732627357125698E-2</v>
      </c>
      <c r="F4" s="1">
        <v>1.1095841206877601E-2</v>
      </c>
      <c r="G4">
        <f t="shared" si="2"/>
        <v>1</v>
      </c>
      <c r="H4" s="3">
        <v>38808</v>
      </c>
      <c r="I4" s="2">
        <v>1.0447128668479038</v>
      </c>
      <c r="J4" s="2">
        <v>1.0115539653771639</v>
      </c>
      <c r="K4" s="2">
        <f>MAX(I$2:$I4)</f>
        <v>1.0447128668479038</v>
      </c>
      <c r="L4" s="2">
        <f>MAX(J$2:$J4)</f>
        <v>1.0115539653771639</v>
      </c>
      <c r="M4" s="2">
        <f t="shared" si="3"/>
        <v>0</v>
      </c>
      <c r="N4" s="2">
        <f t="shared" si="4"/>
        <v>0</v>
      </c>
    </row>
    <row r="5" spans="1:14" ht="12.75" x14ac:dyDescent="0.2">
      <c r="A5">
        <v>2006.4</v>
      </c>
      <c r="B5">
        <f t="shared" si="0"/>
        <v>2006</v>
      </c>
      <c r="C5">
        <f t="shared" si="1"/>
        <v>4.0000000000009095</v>
      </c>
      <c r="D5" s="3">
        <v>38808</v>
      </c>
      <c r="E5" s="1">
        <v>4.31728721138913E-2</v>
      </c>
      <c r="F5" s="1">
        <v>1.21556604137867E-2</v>
      </c>
      <c r="G5">
        <f t="shared" si="2"/>
        <v>1</v>
      </c>
      <c r="H5" s="3">
        <v>38838</v>
      </c>
      <c r="I5" s="2">
        <v>1.0898161218440652</v>
      </c>
      <c r="J5" s="2">
        <v>1.0238500718705081</v>
      </c>
      <c r="K5" s="2">
        <f>MAX(I$2:$I5)</f>
        <v>1.0898161218440652</v>
      </c>
      <c r="L5" s="2">
        <f>MAX(J$2:$J5)</f>
        <v>1.0238500718705081</v>
      </c>
      <c r="M5" s="2">
        <f t="shared" si="3"/>
        <v>0</v>
      </c>
      <c r="N5" s="2">
        <f t="shared" si="4"/>
        <v>0</v>
      </c>
    </row>
    <row r="6" spans="1:14" ht="12.75" x14ac:dyDescent="0.2">
      <c r="A6">
        <v>2006.5</v>
      </c>
      <c r="B6">
        <f t="shared" si="0"/>
        <v>2006</v>
      </c>
      <c r="C6">
        <f t="shared" si="1"/>
        <v>5</v>
      </c>
      <c r="D6" s="3">
        <v>38838</v>
      </c>
      <c r="E6" s="1">
        <v>-8.2533739849022097E-2</v>
      </c>
      <c r="F6" s="1">
        <v>-3.0916901290238798E-2</v>
      </c>
      <c r="G6">
        <f t="shared" si="2"/>
        <v>0</v>
      </c>
      <c r="H6" s="3">
        <v>38869</v>
      </c>
      <c r="I6" s="2">
        <v>0.99986952156051689</v>
      </c>
      <c r="J6" s="2">
        <v>0.99219580026248366</v>
      </c>
      <c r="K6" s="2">
        <f>MAX(I$2:$I6)</f>
        <v>1.0898161218440652</v>
      </c>
      <c r="L6" s="2">
        <f>MAX(J$2:$J6)</f>
        <v>1.0238500718705081</v>
      </c>
      <c r="M6" s="2">
        <f t="shared" si="3"/>
        <v>-8.2533739849022125E-2</v>
      </c>
      <c r="N6" s="2">
        <f t="shared" si="4"/>
        <v>-3.091690129023883E-2</v>
      </c>
    </row>
    <row r="7" spans="1:14" ht="12.75" x14ac:dyDescent="0.2">
      <c r="A7">
        <v>2006.6</v>
      </c>
      <c r="B7">
        <f t="shared" si="0"/>
        <v>2006</v>
      </c>
      <c r="C7">
        <f t="shared" si="1"/>
        <v>5.9999999999990905</v>
      </c>
      <c r="D7" s="3">
        <v>38869</v>
      </c>
      <c r="E7" s="1">
        <v>-4.5265533368705202E-2</v>
      </c>
      <c r="F7" s="1">
        <v>8.6608035651192198E-5</v>
      </c>
      <c r="G7">
        <f t="shared" si="2"/>
        <v>0</v>
      </c>
      <c r="H7" s="3">
        <v>38899</v>
      </c>
      <c r="I7" s="2">
        <v>0.95460989436796806</v>
      </c>
      <c r="J7" s="2">
        <v>0.99228173239172579</v>
      </c>
      <c r="K7" s="2">
        <f>MAX(I$2:$I7)</f>
        <v>1.0898161218440652</v>
      </c>
      <c r="L7" s="2">
        <f>MAX(J$2:$J7)</f>
        <v>1.0238500718705081</v>
      </c>
      <c r="M7" s="2">
        <f t="shared" si="3"/>
        <v>-0.12406333946254733</v>
      </c>
      <c r="N7" s="2">
        <f t="shared" si="4"/>
        <v>-3.0832970906676804E-2</v>
      </c>
    </row>
    <row r="8" spans="1:14" ht="12.75" x14ac:dyDescent="0.2">
      <c r="A8">
        <v>2006.7</v>
      </c>
      <c r="B8">
        <f t="shared" si="0"/>
        <v>2006</v>
      </c>
      <c r="C8">
        <f t="shared" si="1"/>
        <v>7.0000000000004547</v>
      </c>
      <c r="D8" s="3">
        <v>38899</v>
      </c>
      <c r="E8" s="1">
        <v>2.0383758546427901E-2</v>
      </c>
      <c r="F8" s="1">
        <v>5.0858132577547002E-3</v>
      </c>
      <c r="G8">
        <f t="shared" si="2"/>
        <v>1</v>
      </c>
      <c r="H8" s="3">
        <v>38930</v>
      </c>
      <c r="I8" s="2">
        <v>0.97406843196079584</v>
      </c>
      <c r="J8" s="2">
        <v>0.99732829198175144</v>
      </c>
      <c r="K8" s="2">
        <f>MAX(I$2:$I8)</f>
        <v>1.0898161218440652</v>
      </c>
      <c r="L8" s="2">
        <f>MAX(J$2:$J8)</f>
        <v>1.0238500718705081</v>
      </c>
      <c r="M8" s="2">
        <f t="shared" si="3"/>
        <v>-0.10620845807218748</v>
      </c>
      <c r="N8" s="2">
        <f t="shared" si="4"/>
        <v>-2.5903968381135289E-2</v>
      </c>
    </row>
    <row r="9" spans="1:14" ht="12.75" x14ac:dyDescent="0.2">
      <c r="A9">
        <v>2006.8</v>
      </c>
      <c r="B9">
        <f t="shared" si="0"/>
        <v>2006</v>
      </c>
      <c r="C9">
        <f t="shared" si="1"/>
        <v>7.9999999999995453</v>
      </c>
      <c r="D9" s="3">
        <v>38930</v>
      </c>
      <c r="E9" s="1">
        <v>-1.92521265455852E-2</v>
      </c>
      <c r="F9" s="1">
        <v>2.1274262528785799E-2</v>
      </c>
      <c r="G9">
        <f t="shared" si="2"/>
        <v>0</v>
      </c>
      <c r="H9" s="3">
        <v>38961</v>
      </c>
      <c r="I9" s="2">
        <v>0.95531554324462686</v>
      </c>
      <c r="J9" s="2">
        <v>1.0185457158927569</v>
      </c>
      <c r="K9" s="2">
        <f>MAX(I$2:$I9)</f>
        <v>1.0898161218440652</v>
      </c>
      <c r="L9" s="2">
        <f>MAX(J$2:$J9)</f>
        <v>1.0238500718705081</v>
      </c>
      <c r="M9" s="2">
        <f t="shared" si="3"/>
        <v>-0.12341584594275545</v>
      </c>
      <c r="N9" s="2">
        <f t="shared" si="4"/>
        <v>-5.1807936762269247E-3</v>
      </c>
    </row>
    <row r="10" spans="1:14" ht="12.75" x14ac:dyDescent="0.2">
      <c r="A10">
        <v>2006.9</v>
      </c>
      <c r="B10">
        <f t="shared" si="0"/>
        <v>2006</v>
      </c>
      <c r="C10">
        <f t="shared" si="1"/>
        <v>9.0000000000009095</v>
      </c>
      <c r="D10" s="3">
        <v>38961</v>
      </c>
      <c r="E10" s="1">
        <v>-2.8290196184824201E-2</v>
      </c>
      <c r="F10" s="1">
        <v>2.45662744857418E-2</v>
      </c>
      <c r="G10">
        <f t="shared" si="2"/>
        <v>0</v>
      </c>
      <c r="H10" s="3">
        <v>38991</v>
      </c>
      <c r="I10" s="2">
        <v>0.92828947910782444</v>
      </c>
      <c r="J10" s="2">
        <v>1.0435675895256546</v>
      </c>
      <c r="K10" s="2">
        <f>MAX(I$2:$I10)</f>
        <v>1.0898161218440652</v>
      </c>
      <c r="L10" s="2">
        <f>MAX(J$2:$J10)</f>
        <v>1.0435675895256546</v>
      </c>
      <c r="M10" s="2">
        <f t="shared" si="3"/>
        <v>-0.14821458363354301</v>
      </c>
      <c r="N10" s="2">
        <f t="shared" si="4"/>
        <v>0</v>
      </c>
    </row>
    <row r="11" spans="1:14" ht="12.75" x14ac:dyDescent="0.2">
      <c r="A11">
        <v>2006.1</v>
      </c>
      <c r="B11">
        <f t="shared" si="0"/>
        <v>2006</v>
      </c>
      <c r="C11">
        <f t="shared" si="1"/>
        <v>0.99999999999909051</v>
      </c>
      <c r="D11" s="3">
        <v>38991</v>
      </c>
      <c r="E11" s="1">
        <v>1.6463252983986501E-2</v>
      </c>
      <c r="F11" s="1">
        <v>3.1508028596025202E-2</v>
      </c>
      <c r="G11">
        <f t="shared" si="2"/>
        <v>0</v>
      </c>
      <c r="H11" s="3">
        <v>39022</v>
      </c>
      <c r="I11" s="2">
        <v>0.94357214364474962</v>
      </c>
      <c r="J11" s="2">
        <v>1.0764483469783142</v>
      </c>
      <c r="K11" s="2">
        <f>MAX(I$2:$I11)</f>
        <v>1.0898161218440652</v>
      </c>
      <c r="L11" s="2">
        <f>MAX(J$2:$J11)</f>
        <v>1.0764483469783142</v>
      </c>
      <c r="M11" s="2">
        <f t="shared" si="3"/>
        <v>-0.1341914248358318</v>
      </c>
      <c r="N11" s="2">
        <f t="shared" si="4"/>
        <v>0</v>
      </c>
    </row>
    <row r="12" spans="1:14" ht="12.75" x14ac:dyDescent="0.2">
      <c r="A12">
        <v>2006.11</v>
      </c>
      <c r="B12">
        <f t="shared" si="0"/>
        <v>2006</v>
      </c>
      <c r="C12">
        <f t="shared" si="1"/>
        <v>10.999999999989996</v>
      </c>
      <c r="D12" s="3">
        <v>39022</v>
      </c>
      <c r="E12" s="1">
        <v>2.89736899411548E-2</v>
      </c>
      <c r="F12" s="1">
        <v>1.6466609576614399E-2</v>
      </c>
      <c r="G12">
        <f t="shared" si="2"/>
        <v>1</v>
      </c>
      <c r="H12" s="3">
        <v>39052</v>
      </c>
      <c r="I12" s="2">
        <v>0.97091091037182331</v>
      </c>
      <c r="J12" s="2">
        <v>1.0941738016373981</v>
      </c>
      <c r="K12" s="2">
        <f>MAX(I$2:$I12)</f>
        <v>1.0898161218440652</v>
      </c>
      <c r="L12" s="2">
        <f>MAX(J$2:$J12)</f>
        <v>1.0941738016373981</v>
      </c>
      <c r="M12" s="2">
        <f t="shared" si="3"/>
        <v>-0.10910575563063218</v>
      </c>
      <c r="N12" s="2">
        <f t="shared" si="4"/>
        <v>0</v>
      </c>
    </row>
    <row r="13" spans="1:14" ht="12.75" x14ac:dyDescent="0.2">
      <c r="A13">
        <v>2006.12</v>
      </c>
      <c r="B13">
        <f t="shared" si="0"/>
        <v>2006</v>
      </c>
      <c r="C13">
        <f t="shared" si="1"/>
        <v>11.999999999989086</v>
      </c>
      <c r="D13" s="3">
        <v>39052</v>
      </c>
      <c r="E13" s="1">
        <v>-1.17343197244912E-2</v>
      </c>
      <c r="F13" s="1">
        <v>1.2615751483261E-2</v>
      </c>
      <c r="G13">
        <f t="shared" si="2"/>
        <v>0</v>
      </c>
      <c r="H13" s="3">
        <v>39083</v>
      </c>
      <c r="I13" s="2">
        <v>0.95951793132552343</v>
      </c>
      <c r="J13" s="2">
        <v>1.1079776263983505</v>
      </c>
      <c r="K13" s="2">
        <f>MAX(I$2:$I13)</f>
        <v>1.0898161218440652</v>
      </c>
      <c r="L13" s="2">
        <f>MAX(J$2:$J13)</f>
        <v>1.1079776263983505</v>
      </c>
      <c r="M13" s="2">
        <f t="shared" si="3"/>
        <v>-0.11955979353477142</v>
      </c>
      <c r="N13" s="2">
        <f t="shared" si="4"/>
        <v>0</v>
      </c>
    </row>
    <row r="14" spans="1:14" ht="12.75" x14ac:dyDescent="0.2">
      <c r="A14">
        <v>2007.1</v>
      </c>
      <c r="B14">
        <f t="shared" si="0"/>
        <v>2007</v>
      </c>
      <c r="C14">
        <f t="shared" si="1"/>
        <v>0.99999999999909051</v>
      </c>
      <c r="D14" s="3">
        <v>39083</v>
      </c>
      <c r="E14" s="1">
        <v>1.42101506396413E-2</v>
      </c>
      <c r="F14" s="1">
        <v>1.4059084819854699E-2</v>
      </c>
      <c r="G14">
        <f t="shared" si="2"/>
        <v>1</v>
      </c>
      <c r="H14" s="3">
        <v>39114</v>
      </c>
      <c r="I14" s="2">
        <v>0.97315282567109607</v>
      </c>
      <c r="J14" s="2">
        <v>1.1235547778263864</v>
      </c>
      <c r="K14" s="2">
        <f>MAX(I$2:$I14)</f>
        <v>1.0898161218440652</v>
      </c>
      <c r="L14" s="2">
        <f>MAX(J$2:$J14)</f>
        <v>1.1235547778263864</v>
      </c>
      <c r="M14" s="2">
        <f t="shared" si="3"/>
        <v>-0.1070486055717037</v>
      </c>
      <c r="N14" s="2">
        <f t="shared" si="4"/>
        <v>0</v>
      </c>
    </row>
    <row r="15" spans="1:14" ht="12.75" x14ac:dyDescent="0.2">
      <c r="A15">
        <v>2007.2</v>
      </c>
      <c r="B15">
        <f t="shared" si="0"/>
        <v>2007</v>
      </c>
      <c r="C15">
        <f t="shared" si="1"/>
        <v>2.0000000000004547</v>
      </c>
      <c r="D15" s="3">
        <v>39114</v>
      </c>
      <c r="E15" s="1">
        <v>-1.7823677408756101E-2</v>
      </c>
      <c r="F15" s="1">
        <v>-2.1846145288686201E-2</v>
      </c>
      <c r="G15">
        <f t="shared" si="2"/>
        <v>1</v>
      </c>
      <c r="H15" s="3">
        <v>39142</v>
      </c>
      <c r="I15" s="2">
        <v>0.95580766363691494</v>
      </c>
      <c r="J15" s="2">
        <v>1.0990094369101935</v>
      </c>
      <c r="K15" s="2">
        <f>MAX(I$2:$I15)</f>
        <v>1.0898161218440652</v>
      </c>
      <c r="L15" s="2">
        <f>MAX(J$2:$J15)</f>
        <v>1.1235547778263864</v>
      </c>
      <c r="M15" s="2">
        <f t="shared" si="3"/>
        <v>-0.12296428316769259</v>
      </c>
      <c r="N15" s="2">
        <f t="shared" si="4"/>
        <v>-2.1846145288686225E-2</v>
      </c>
    </row>
    <row r="16" spans="1:14" ht="12.75" x14ac:dyDescent="0.2">
      <c r="A16">
        <v>2007.3</v>
      </c>
      <c r="B16">
        <f t="shared" si="0"/>
        <v>2007</v>
      </c>
      <c r="C16">
        <f t="shared" si="1"/>
        <v>2.9999999999995453</v>
      </c>
      <c r="D16" s="3">
        <v>39142</v>
      </c>
      <c r="E16" s="1">
        <v>1.05557210603662E-2</v>
      </c>
      <c r="F16" s="1">
        <v>9.9799547916577004E-3</v>
      </c>
      <c r="G16">
        <f t="shared" si="2"/>
        <v>1</v>
      </c>
      <c r="H16" s="3">
        <v>39173</v>
      </c>
      <c r="I16" s="2">
        <v>0.96589690272162654</v>
      </c>
      <c r="J16" s="2">
        <v>1.1099775014061624</v>
      </c>
      <c r="K16" s="2">
        <f>MAX(I$2:$I16)</f>
        <v>1.0898161218440652</v>
      </c>
      <c r="L16" s="2">
        <f>MAX(J$2:$J16)</f>
        <v>1.1235547778263864</v>
      </c>
      <c r="M16" s="2">
        <f t="shared" si="3"/>
        <v>-0.11370653878083248</v>
      </c>
      <c r="N16" s="2">
        <f t="shared" si="4"/>
        <v>-1.2084214039381647E-2</v>
      </c>
    </row>
    <row r="17" spans="1:14" ht="12.75" x14ac:dyDescent="0.2">
      <c r="A17">
        <v>2007.4</v>
      </c>
      <c r="B17">
        <f t="shared" si="0"/>
        <v>2007</v>
      </c>
      <c r="C17">
        <f t="shared" si="1"/>
        <v>4.0000000000009095</v>
      </c>
      <c r="D17" s="3">
        <v>39173</v>
      </c>
      <c r="E17" s="1">
        <v>3.0220902102676198E-2</v>
      </c>
      <c r="F17" s="1">
        <v>4.3290683107413797E-2</v>
      </c>
      <c r="G17">
        <f t="shared" si="2"/>
        <v>0</v>
      </c>
      <c r="H17" s="3">
        <v>39203</v>
      </c>
      <c r="I17" s="2">
        <v>0.99508717846005501</v>
      </c>
      <c r="J17" s="2">
        <v>1.1580291856758955</v>
      </c>
      <c r="K17" s="2">
        <f>MAX(I$2:$I17)</f>
        <v>1.0898161218440652</v>
      </c>
      <c r="L17" s="2">
        <f>MAX(J$2:$J17)</f>
        <v>1.1580291856758955</v>
      </c>
      <c r="M17" s="2">
        <f t="shared" si="3"/>
        <v>-8.6921950855085917E-2</v>
      </c>
      <c r="N17" s="2">
        <f t="shared" si="4"/>
        <v>0</v>
      </c>
    </row>
    <row r="18" spans="1:14" ht="12.75" x14ac:dyDescent="0.2">
      <c r="A18">
        <v>2007.5</v>
      </c>
      <c r="B18">
        <f t="shared" si="0"/>
        <v>2007</v>
      </c>
      <c r="C18">
        <f t="shared" si="1"/>
        <v>5</v>
      </c>
      <c r="D18" s="3">
        <v>39203</v>
      </c>
      <c r="E18" s="1">
        <v>2.4211489981285701E-2</v>
      </c>
      <c r="F18" s="1">
        <v>3.2549228600147001E-2</v>
      </c>
      <c r="G18">
        <f t="shared" si="2"/>
        <v>0</v>
      </c>
      <c r="H18" s="3">
        <v>39234</v>
      </c>
      <c r="I18" s="2">
        <v>1.0191797217118466</v>
      </c>
      <c r="J18" s="2">
        <v>1.1957221423661022</v>
      </c>
      <c r="K18" s="2">
        <f>MAX(I$2:$I18)</f>
        <v>1.0898161218440652</v>
      </c>
      <c r="L18" s="2">
        <f>MAX(J$2:$J18)</f>
        <v>1.1957221423661022</v>
      </c>
      <c r="M18" s="2">
        <f t="shared" si="3"/>
        <v>-6.4814970816081896E-2</v>
      </c>
      <c r="N18" s="2">
        <f t="shared" si="4"/>
        <v>0</v>
      </c>
    </row>
    <row r="19" spans="1:14" ht="12.75" x14ac:dyDescent="0.2">
      <c r="A19">
        <v>2007.6</v>
      </c>
      <c r="B19">
        <f t="shared" si="0"/>
        <v>2007</v>
      </c>
      <c r="C19">
        <f t="shared" si="1"/>
        <v>5.9999999999990905</v>
      </c>
      <c r="D19" s="3">
        <v>39234</v>
      </c>
      <c r="E19" s="1">
        <v>-2.2163378924705501E-2</v>
      </c>
      <c r="F19" s="1">
        <v>-1.7816309730697401E-2</v>
      </c>
      <c r="G19">
        <f t="shared" si="2"/>
        <v>0</v>
      </c>
      <c r="H19" s="3">
        <v>39264</v>
      </c>
      <c r="I19" s="2">
        <v>0.99659125534717097</v>
      </c>
      <c r="J19" s="2">
        <v>1.1744187863258546</v>
      </c>
      <c r="K19" s="2">
        <f>MAX(I$2:$I19)</f>
        <v>1.0898161218440652</v>
      </c>
      <c r="L19" s="2">
        <f>MAX(J$2:$J19)</f>
        <v>1.1957221423661022</v>
      </c>
      <c r="M19" s="2">
        <f t="shared" si="3"/>
        <v>-8.5541830982596823E-2</v>
      </c>
      <c r="N19" s="2">
        <f t="shared" si="4"/>
        <v>-1.7816309730697477E-2</v>
      </c>
    </row>
    <row r="20" spans="1:14" ht="12.75" x14ac:dyDescent="0.2">
      <c r="A20">
        <v>2007.7</v>
      </c>
      <c r="B20">
        <f t="shared" si="0"/>
        <v>2007</v>
      </c>
      <c r="C20">
        <f t="shared" si="1"/>
        <v>7.0000000000004547</v>
      </c>
      <c r="D20" s="3">
        <v>39264</v>
      </c>
      <c r="E20" s="1">
        <v>-1.02453666396698E-2</v>
      </c>
      <c r="F20" s="1">
        <v>-3.1981907074200899E-2</v>
      </c>
      <c r="G20">
        <f t="shared" si="2"/>
        <v>1</v>
      </c>
      <c r="H20" s="3">
        <v>39295</v>
      </c>
      <c r="I20" s="2">
        <v>0.98638081254625043</v>
      </c>
      <c r="J20" s="2">
        <v>1.1368586338353854</v>
      </c>
      <c r="K20" s="2">
        <f>MAX(I$2:$I20)</f>
        <v>1.0898161218440652</v>
      </c>
      <c r="L20" s="2">
        <f>MAX(J$2:$J20)</f>
        <v>1.1957221423661022</v>
      </c>
      <c r="M20" s="2">
        <f t="shared" si="3"/>
        <v>-9.4910790200821271E-2</v>
      </c>
      <c r="N20" s="2">
        <f t="shared" si="4"/>
        <v>-4.9228417242685896E-2</v>
      </c>
    </row>
    <row r="21" spans="1:14" ht="12.75" x14ac:dyDescent="0.2">
      <c r="A21">
        <v>2007.8</v>
      </c>
      <c r="B21">
        <f t="shared" si="0"/>
        <v>2007</v>
      </c>
      <c r="C21">
        <f t="shared" si="1"/>
        <v>7.9999999999995453</v>
      </c>
      <c r="D21" s="3">
        <v>39295</v>
      </c>
      <c r="E21" s="1">
        <v>-6.7405051530735598E-3</v>
      </c>
      <c r="F21" s="1">
        <v>1.2863592323074E-2</v>
      </c>
      <c r="G21">
        <f t="shared" si="2"/>
        <v>0</v>
      </c>
      <c r="H21" s="3">
        <v>39326</v>
      </c>
      <c r="I21" s="2">
        <v>0.97973210759638951</v>
      </c>
      <c r="J21" s="2">
        <v>1.1514827198300106</v>
      </c>
      <c r="K21" s="2">
        <f>MAX(I$2:$I21)</f>
        <v>1.0898161218440652</v>
      </c>
      <c r="L21" s="2">
        <f>MAX(J$2:$J21)</f>
        <v>1.1957221423661022</v>
      </c>
      <c r="M21" s="2">
        <f t="shared" si="3"/>
        <v>-0.10101154868346396</v>
      </c>
      <c r="N21" s="2">
        <f t="shared" si="4"/>
        <v>-3.6998079209732082E-2</v>
      </c>
    </row>
    <row r="22" spans="1:14" ht="12.75" x14ac:dyDescent="0.2">
      <c r="A22">
        <v>2007.9</v>
      </c>
      <c r="B22">
        <f t="shared" si="0"/>
        <v>2007</v>
      </c>
      <c r="C22">
        <f t="shared" si="1"/>
        <v>9.0000000000009095</v>
      </c>
      <c r="D22" s="3">
        <v>39326</v>
      </c>
      <c r="E22" s="1">
        <v>6.5154513118614907E-2</v>
      </c>
      <c r="F22" s="1">
        <v>3.5794001316155503E-2</v>
      </c>
      <c r="G22">
        <f t="shared" si="2"/>
        <v>1</v>
      </c>
      <c r="H22" s="3">
        <v>39356</v>
      </c>
      <c r="I22" s="2">
        <v>1.0435660760535066</v>
      </c>
      <c r="J22" s="2">
        <v>1.1926988938191363</v>
      </c>
      <c r="K22" s="2">
        <f>MAX(I$2:$I22)</f>
        <v>1.0898161218440652</v>
      </c>
      <c r="L22" s="2">
        <f>MAX(J$2:$J22)</f>
        <v>1.1957221423661022</v>
      </c>
      <c r="M22" s="2">
        <f t="shared" si="3"/>
        <v>-4.2438393838677535E-2</v>
      </c>
      <c r="N22" s="2">
        <f t="shared" si="4"/>
        <v>-2.5283871895049881E-3</v>
      </c>
    </row>
    <row r="23" spans="1:14" ht="12.75" x14ac:dyDescent="0.2">
      <c r="A23">
        <v>2007.1</v>
      </c>
      <c r="B23">
        <f t="shared" si="0"/>
        <v>2007</v>
      </c>
      <c r="C23">
        <f t="shared" si="1"/>
        <v>0.99999999999909051</v>
      </c>
      <c r="D23" s="3">
        <v>39356</v>
      </c>
      <c r="E23" s="1">
        <v>5.6651313038782201E-2</v>
      </c>
      <c r="F23" s="1">
        <v>1.4822335025380899E-2</v>
      </c>
      <c r="G23">
        <f t="shared" si="2"/>
        <v>1</v>
      </c>
      <c r="H23" s="3">
        <v>39387</v>
      </c>
      <c r="I23" s="2">
        <v>1.1026854645046675</v>
      </c>
      <c r="J23" s="2">
        <v>1.2103774764077246</v>
      </c>
      <c r="K23" s="2">
        <f>MAX(I$2:$I23)</f>
        <v>1.1026854645046675</v>
      </c>
      <c r="L23" s="2">
        <f>MAX(J$2:$J23)</f>
        <v>1.2103774764077246</v>
      </c>
      <c r="M23" s="2">
        <f t="shared" si="3"/>
        <v>0</v>
      </c>
      <c r="N23" s="2">
        <f t="shared" si="4"/>
        <v>0</v>
      </c>
    </row>
    <row r="24" spans="1:14" ht="12.75" x14ac:dyDescent="0.2">
      <c r="A24">
        <v>2007.11</v>
      </c>
      <c r="B24">
        <f t="shared" si="0"/>
        <v>2007</v>
      </c>
      <c r="C24">
        <f t="shared" si="1"/>
        <v>10.999999999989996</v>
      </c>
      <c r="D24" s="3">
        <v>39387</v>
      </c>
      <c r="E24" s="1">
        <v>6.6615492988744097E-3</v>
      </c>
      <c r="F24" s="1">
        <v>-4.4043423821141403E-2</v>
      </c>
      <c r="G24">
        <f t="shared" si="2"/>
        <v>1</v>
      </c>
      <c r="H24" s="3">
        <v>39417</v>
      </c>
      <c r="I24" s="2">
        <v>1.1100310580876176</v>
      </c>
      <c r="J24" s="2">
        <v>1.1570683082307358</v>
      </c>
      <c r="K24" s="2">
        <f>MAX(I$2:$I24)</f>
        <v>1.1100310580876176</v>
      </c>
      <c r="L24" s="2">
        <f>MAX(J$2:$J24)</f>
        <v>1.2103774764077246</v>
      </c>
      <c r="M24" s="2">
        <f t="shared" si="3"/>
        <v>0</v>
      </c>
      <c r="N24" s="2">
        <f t="shared" si="4"/>
        <v>-4.4043423821141237E-2</v>
      </c>
    </row>
    <row r="25" spans="1:14" ht="12.75" x14ac:dyDescent="0.2">
      <c r="A25">
        <v>2007.12</v>
      </c>
      <c r="B25">
        <f t="shared" si="0"/>
        <v>2007</v>
      </c>
      <c r="C25">
        <f t="shared" si="1"/>
        <v>11.999999999989086</v>
      </c>
      <c r="D25" s="3">
        <v>39417</v>
      </c>
      <c r="E25" s="1">
        <v>2.6339680605718601E-2</v>
      </c>
      <c r="F25" s="1">
        <v>-8.6284888666838793E-3</v>
      </c>
      <c r="G25">
        <f t="shared" si="2"/>
        <v>1</v>
      </c>
      <c r="H25" s="3">
        <v>39448</v>
      </c>
      <c r="I25" s="2">
        <v>1.1392689216200733</v>
      </c>
      <c r="J25" s="2">
        <v>1.1470845572151742</v>
      </c>
      <c r="K25" s="2">
        <f>MAX(I$2:$I25)</f>
        <v>1.1392689216200733</v>
      </c>
      <c r="L25" s="2">
        <f>MAX(J$2:$J25)</f>
        <v>1.2103774764077246</v>
      </c>
      <c r="M25" s="2">
        <f t="shared" si="3"/>
        <v>0</v>
      </c>
      <c r="N25" s="2">
        <f t="shared" si="4"/>
        <v>-5.2291884495733743E-2</v>
      </c>
    </row>
    <row r="26" spans="1:14" ht="12.75" x14ac:dyDescent="0.2">
      <c r="A26">
        <v>2008.1</v>
      </c>
      <c r="B26">
        <f t="shared" si="0"/>
        <v>2008</v>
      </c>
      <c r="C26">
        <f t="shared" si="1"/>
        <v>0.99999999999909051</v>
      </c>
      <c r="D26" s="3">
        <v>39448</v>
      </c>
      <c r="E26" s="1">
        <v>2.1195396040233998E-2</v>
      </c>
      <c r="F26" s="1">
        <v>-6.1163474897164102E-2</v>
      </c>
      <c r="G26">
        <f t="shared" si="2"/>
        <v>1</v>
      </c>
      <c r="H26" s="3">
        <v>39479</v>
      </c>
      <c r="I26" s="2">
        <v>1.163416177610141</v>
      </c>
      <c r="J26" s="2">
        <v>1.0769248796950193</v>
      </c>
      <c r="K26" s="2">
        <f>MAX(I$2:$I26)</f>
        <v>1.163416177610141</v>
      </c>
      <c r="L26" s="2">
        <f>MAX(J$2:$J26)</f>
        <v>1.2103774764077246</v>
      </c>
      <c r="M26" s="2">
        <f t="shared" si="3"/>
        <v>0</v>
      </c>
      <c r="N26" s="2">
        <f t="shared" si="4"/>
        <v>-0.11025700602821764</v>
      </c>
    </row>
    <row r="27" spans="1:14" ht="12.75" x14ac:dyDescent="0.2">
      <c r="A27">
        <v>2008.2</v>
      </c>
      <c r="B27">
        <f t="shared" si="0"/>
        <v>2008</v>
      </c>
      <c r="C27">
        <f t="shared" si="1"/>
        <v>2.0000000000004547</v>
      </c>
      <c r="D27" s="3">
        <v>39479</v>
      </c>
      <c r="E27" s="1">
        <v>6.4771018596441396E-2</v>
      </c>
      <c r="F27" s="1">
        <v>-3.4761162090602302E-2</v>
      </c>
      <c r="G27">
        <f t="shared" si="2"/>
        <v>1</v>
      </c>
      <c r="H27" s="3">
        <v>39508</v>
      </c>
      <c r="I27" s="2">
        <v>1.2387718284855282</v>
      </c>
      <c r="J27" s="2">
        <v>1.0394897193925383</v>
      </c>
      <c r="K27" s="2">
        <f>MAX(I$2:$I27)</f>
        <v>1.2387718284855282</v>
      </c>
      <c r="L27" s="2">
        <f>MAX(J$2:$J27)</f>
        <v>1.2103774764077246</v>
      </c>
      <c r="M27" s="2">
        <f t="shared" si="3"/>
        <v>0</v>
      </c>
      <c r="N27" s="2">
        <f t="shared" si="4"/>
        <v>-0.14118550646064854</v>
      </c>
    </row>
    <row r="28" spans="1:14" ht="12.75" x14ac:dyDescent="0.2">
      <c r="A28">
        <v>2008.3</v>
      </c>
      <c r="B28">
        <f t="shared" si="0"/>
        <v>2008</v>
      </c>
      <c r="C28">
        <f t="shared" si="1"/>
        <v>2.9999999999995453</v>
      </c>
      <c r="D28" s="3">
        <v>39508</v>
      </c>
      <c r="E28" s="1">
        <v>-2.2138597689211901E-3</v>
      </c>
      <c r="F28" s="1">
        <v>-5.9595830546433897E-3</v>
      </c>
      <c r="G28">
        <f t="shared" si="2"/>
        <v>1</v>
      </c>
      <c r="H28" s="3">
        <v>39539</v>
      </c>
      <c r="I28" s="2">
        <v>1.2360293613715712</v>
      </c>
      <c r="J28" s="2">
        <v>1.0332947940753705</v>
      </c>
      <c r="K28" s="2">
        <f>MAX(I$2:$I28)</f>
        <v>1.2387718284855282</v>
      </c>
      <c r="L28" s="2">
        <f>MAX(J$2:$J28)</f>
        <v>1.2103774764077246</v>
      </c>
      <c r="M28" s="2">
        <f t="shared" si="3"/>
        <v>-2.2138597689211892E-3</v>
      </c>
      <c r="N28" s="2">
        <f t="shared" si="4"/>
        <v>-0.14630368276342787</v>
      </c>
    </row>
    <row r="29" spans="1:14" ht="12.75" x14ac:dyDescent="0.2">
      <c r="A29">
        <v>2008.4</v>
      </c>
      <c r="B29">
        <f t="shared" si="0"/>
        <v>2008</v>
      </c>
      <c r="C29">
        <f t="shared" si="1"/>
        <v>4.0000000000009095</v>
      </c>
      <c r="D29" s="3">
        <v>39539</v>
      </c>
      <c r="E29" s="1">
        <v>-4.8173782501301802E-3</v>
      </c>
      <c r="F29" s="1">
        <v>4.7546684811370601E-2</v>
      </c>
      <c r="G29">
        <f t="shared" si="2"/>
        <v>0</v>
      </c>
      <c r="H29" s="3">
        <v>39569</v>
      </c>
      <c r="I29" s="2">
        <v>1.2300749404095774</v>
      </c>
      <c r="J29" s="2">
        <v>1.0824245359665021</v>
      </c>
      <c r="K29" s="2">
        <f>MAX(I$2:$I29)</f>
        <v>1.2387718284855282</v>
      </c>
      <c r="L29" s="2">
        <f>MAX(J$2:$J29)</f>
        <v>1.2103774764077246</v>
      </c>
      <c r="M29" s="2">
        <f t="shared" si="3"/>
        <v>-7.0205730191518212E-3</v>
      </c>
      <c r="N29" s="2">
        <f t="shared" si="4"/>
        <v>-0.10571325304315282</v>
      </c>
    </row>
    <row r="30" spans="1:14" ht="12.75" x14ac:dyDescent="0.2">
      <c r="A30">
        <v>2008.5</v>
      </c>
      <c r="B30">
        <f t="shared" si="0"/>
        <v>2008</v>
      </c>
      <c r="C30">
        <f t="shared" si="1"/>
        <v>5</v>
      </c>
      <c r="D30" s="3">
        <v>39569</v>
      </c>
      <c r="E30" s="1">
        <v>9.3809951148669003E-3</v>
      </c>
      <c r="F30" s="1">
        <v>1.06741532487966E-2</v>
      </c>
      <c r="G30">
        <f t="shared" si="2"/>
        <v>0</v>
      </c>
      <c r="H30" s="3">
        <v>39600</v>
      </c>
      <c r="I30" s="2">
        <v>1.2416142674164798</v>
      </c>
      <c r="J30" s="2">
        <v>1.093978501343666</v>
      </c>
      <c r="K30" s="2">
        <f>MAX(I$2:$I30)</f>
        <v>1.2416142674164798</v>
      </c>
      <c r="L30" s="2">
        <f>MAX(J$2:$J30)</f>
        <v>1.2103774764077246</v>
      </c>
      <c r="M30" s="2">
        <f t="shared" si="3"/>
        <v>0</v>
      </c>
      <c r="N30" s="2">
        <f t="shared" si="4"/>
        <v>-9.6167499257767686E-2</v>
      </c>
    </row>
    <row r="31" spans="1:14" ht="12.75" x14ac:dyDescent="0.2">
      <c r="A31">
        <v>2008.6</v>
      </c>
      <c r="B31">
        <f t="shared" si="0"/>
        <v>2008</v>
      </c>
      <c r="C31">
        <f t="shared" si="1"/>
        <v>5.9999999999990905</v>
      </c>
      <c r="D31" s="3">
        <v>39600</v>
      </c>
      <c r="E31" s="1">
        <v>6.2600555541562103E-2</v>
      </c>
      <c r="F31" s="1">
        <v>-8.5962381639269406E-2</v>
      </c>
      <c r="G31">
        <f t="shared" si="2"/>
        <v>1</v>
      </c>
      <c r="H31" s="3">
        <v>39630</v>
      </c>
      <c r="I31" s="2">
        <v>1.3193400103250812</v>
      </c>
      <c r="J31" s="2">
        <v>0.99993750390600578</v>
      </c>
      <c r="K31" s="2">
        <f>MAX(I$2:$I31)</f>
        <v>1.3193400103250812</v>
      </c>
      <c r="L31" s="2">
        <f>MAX(J$2:$J31)</f>
        <v>1.2103774764077246</v>
      </c>
      <c r="M31" s="2">
        <f t="shared" si="3"/>
        <v>0</v>
      </c>
      <c r="N31" s="2">
        <f t="shared" si="4"/>
        <v>-0.17386309362454677</v>
      </c>
    </row>
    <row r="32" spans="1:14" ht="12.75" x14ac:dyDescent="0.2">
      <c r="A32">
        <v>2008.7</v>
      </c>
      <c r="B32">
        <f t="shared" si="0"/>
        <v>2008</v>
      </c>
      <c r="C32">
        <f t="shared" si="1"/>
        <v>7.0000000000004547</v>
      </c>
      <c r="D32" s="3">
        <v>39630</v>
      </c>
      <c r="E32" s="1">
        <v>-5.4938477767896697E-2</v>
      </c>
      <c r="F32" s="1">
        <v>-9.8593749999998908E-3</v>
      </c>
      <c r="G32">
        <f t="shared" si="2"/>
        <v>0</v>
      </c>
      <c r="H32" s="3">
        <v>39661</v>
      </c>
      <c r="I32" s="2">
        <v>1.2468574784995401</v>
      </c>
      <c r="J32" s="2">
        <v>0.99007874507843263</v>
      </c>
      <c r="K32" s="2">
        <f>MAX(I$2:$I32)</f>
        <v>1.3193400103250812</v>
      </c>
      <c r="L32" s="2">
        <f>MAX(J$2:$J32)</f>
        <v>1.2103774764077246</v>
      </c>
      <c r="M32" s="2">
        <f t="shared" si="3"/>
        <v>-5.4938477767896732E-2</v>
      </c>
      <c r="N32" s="2">
        <f t="shared" si="4"/>
        <v>-0.18200828718584217</v>
      </c>
    </row>
    <row r="33" spans="1:14" ht="12.75" x14ac:dyDescent="0.2">
      <c r="A33">
        <v>2008.8</v>
      </c>
      <c r="B33">
        <f t="shared" si="0"/>
        <v>2008</v>
      </c>
      <c r="C33">
        <f t="shared" si="1"/>
        <v>7.9999999999995453</v>
      </c>
      <c r="D33" s="3">
        <v>39661</v>
      </c>
      <c r="E33" s="1">
        <v>1.0223715190114601E-2</v>
      </c>
      <c r="F33" s="1">
        <v>1.21905032429104E-2</v>
      </c>
      <c r="G33">
        <f t="shared" si="2"/>
        <v>0</v>
      </c>
      <c r="H33" s="3">
        <v>39692</v>
      </c>
      <c r="I33" s="2">
        <v>1.2596049942423837</v>
      </c>
      <c r="J33" s="2">
        <v>1.0021483032310479</v>
      </c>
      <c r="K33" s="2">
        <f>MAX(I$2:$I33)</f>
        <v>1.3193400103250812</v>
      </c>
      <c r="L33" s="2">
        <f>MAX(J$2:$J33)</f>
        <v>1.2103774764077246</v>
      </c>
      <c r="M33" s="2">
        <f t="shared" si="3"/>
        <v>-4.5276437927459612E-2</v>
      </c>
      <c r="N33" s="2">
        <f t="shared" si="4"/>
        <v>-0.17203655655810735</v>
      </c>
    </row>
    <row r="34" spans="1:14" ht="12.75" x14ac:dyDescent="0.2">
      <c r="A34">
        <v>2008.9</v>
      </c>
      <c r="B34">
        <f t="shared" ref="B34:B65" si="5">INT(A34)</f>
        <v>2008</v>
      </c>
      <c r="C34">
        <f t="shared" ref="C34:C65" si="6">IF(AND((A34-B34)&lt;0.2,(A34-B34)&gt;0.1),(A34-B34)*100,(A34-B34)*10)</f>
        <v>9.0000000000009095</v>
      </c>
      <c r="D34" s="3">
        <v>39692</v>
      </c>
      <c r="E34" s="1">
        <v>-1.97726102218189E-2</v>
      </c>
      <c r="F34" s="1">
        <v>-9.0791453271283004E-2</v>
      </c>
      <c r="G34">
        <f t="shared" ref="G34:G65" si="7">IF(E34&gt;F34,1,0)</f>
        <v>1</v>
      </c>
      <c r="H34" s="3">
        <v>39722</v>
      </c>
      <c r="I34" s="2">
        <v>1.2346993156577726</v>
      </c>
      <c r="J34" s="2">
        <v>0.91116180238735067</v>
      </c>
      <c r="K34" s="2">
        <f>MAX(I$2:$I34)</f>
        <v>1.3193400103250812</v>
      </c>
      <c r="L34" s="2">
        <f>MAX(J$2:$J34)</f>
        <v>1.2103774764077246</v>
      </c>
      <c r="M34" s="2">
        <f t="shared" si="3"/>
        <v>-6.415381478990656E-2</v>
      </c>
      <c r="N34" s="2">
        <f t="shared" si="4"/>
        <v>-0.24720856084369247</v>
      </c>
    </row>
    <row r="35" spans="1:14" ht="12.75" x14ac:dyDescent="0.2">
      <c r="A35">
        <v>2008.1</v>
      </c>
      <c r="B35">
        <f t="shared" si="5"/>
        <v>2008</v>
      </c>
      <c r="C35">
        <f t="shared" si="6"/>
        <v>0.99999999999909051</v>
      </c>
      <c r="D35" s="3">
        <v>39722</v>
      </c>
      <c r="E35" s="1">
        <v>-5.2832564088286599E-2</v>
      </c>
      <c r="F35" s="1">
        <v>-0.169424534449055</v>
      </c>
      <c r="G35">
        <f t="shared" si="7"/>
        <v>1</v>
      </c>
      <c r="H35" s="3">
        <v>39753</v>
      </c>
      <c r="I35" s="2">
        <v>1.1694669849335197</v>
      </c>
      <c r="J35" s="2">
        <v>0.75678863821011189</v>
      </c>
      <c r="K35" s="2">
        <f>MAX(I$2:$I35)</f>
        <v>1.3193400103250812</v>
      </c>
      <c r="L35" s="2">
        <f>MAX(J$2:$J35)</f>
        <v>1.2103774764077246</v>
      </c>
      <c r="M35" s="2">
        <f t="shared" si="3"/>
        <v>-0.11359696834679733</v>
      </c>
      <c r="N35" s="2">
        <f t="shared" si="4"/>
        <v>-0.37474989995998409</v>
      </c>
    </row>
    <row r="36" spans="1:14" ht="12.75" x14ac:dyDescent="0.2">
      <c r="A36">
        <v>2008.11</v>
      </c>
      <c r="B36">
        <f t="shared" si="5"/>
        <v>2008</v>
      </c>
      <c r="C36">
        <f t="shared" si="6"/>
        <v>10.999999999989996</v>
      </c>
      <c r="D36" s="3">
        <v>39753</v>
      </c>
      <c r="E36" s="1">
        <v>7.6511597042141499E-2</v>
      </c>
      <c r="F36" s="1">
        <v>-7.4849032258064496E-2</v>
      </c>
      <c r="G36">
        <f t="shared" si="7"/>
        <v>1</v>
      </c>
      <c r="H36" s="3">
        <v>39783</v>
      </c>
      <c r="I36" s="2">
        <v>1.2589447716388413</v>
      </c>
      <c r="J36" s="2">
        <v>0.70014374101618648</v>
      </c>
      <c r="K36" s="2">
        <f>MAX(I$2:$I36)</f>
        <v>1.3193400103250812</v>
      </c>
      <c r="L36" s="2">
        <f>MAX(J$2:$J36)</f>
        <v>1.2103774764077246</v>
      </c>
      <c r="M36" s="2">
        <f t="shared" si="3"/>
        <v>-4.5776856772014818E-2</v>
      </c>
      <c r="N36" s="2">
        <f t="shared" si="4"/>
        <v>-0.42154926486723732</v>
      </c>
    </row>
    <row r="37" spans="1:14" ht="12.75" x14ac:dyDescent="0.2">
      <c r="A37">
        <v>2008.12</v>
      </c>
      <c r="B37">
        <f t="shared" si="5"/>
        <v>2008</v>
      </c>
      <c r="C37">
        <f t="shared" si="6"/>
        <v>11.999999999989086</v>
      </c>
      <c r="D37" s="3">
        <v>39783</v>
      </c>
      <c r="E37" s="1">
        <v>9.1064810351370498E-2</v>
      </c>
      <c r="F37" s="1">
        <v>7.8215656520574904E-3</v>
      </c>
      <c r="G37">
        <f t="shared" si="7"/>
        <v>1</v>
      </c>
      <c r="H37" s="3">
        <v>39814</v>
      </c>
      <c r="I37" s="2">
        <v>1.3735903385109818</v>
      </c>
      <c r="J37" s="2">
        <v>0.70561996125242177</v>
      </c>
      <c r="K37" s="2">
        <f>MAX(I$2:$I37)</f>
        <v>1.3735903385109818</v>
      </c>
      <c r="L37" s="2">
        <f>MAX(J$2:$J37)</f>
        <v>1.2103774764077246</v>
      </c>
      <c r="M37" s="2">
        <f t="shared" si="3"/>
        <v>0</v>
      </c>
      <c r="N37" s="2">
        <f t="shared" si="4"/>
        <v>-0.41702487446591541</v>
      </c>
    </row>
    <row r="38" spans="1:14" ht="12.75" x14ac:dyDescent="0.2">
      <c r="A38">
        <v>2009.1</v>
      </c>
      <c r="B38">
        <f t="shared" si="5"/>
        <v>2009</v>
      </c>
      <c r="C38">
        <f t="shared" si="6"/>
        <v>0.99999999999909051</v>
      </c>
      <c r="D38" s="3">
        <v>39814</v>
      </c>
      <c r="E38" s="1">
        <v>-1.47225381146738E-2</v>
      </c>
      <c r="F38" s="1">
        <v>-8.5657348463880401E-2</v>
      </c>
      <c r="G38">
        <f t="shared" si="7"/>
        <v>1</v>
      </c>
      <c r="H38" s="3">
        <v>39845</v>
      </c>
      <c r="I38" s="2">
        <v>1.3533676023983061</v>
      </c>
      <c r="J38" s="2">
        <v>0.64517842634835332</v>
      </c>
      <c r="K38" s="2">
        <f>MAX(I$2:$I38)</f>
        <v>1.3735903385109818</v>
      </c>
      <c r="L38" s="2">
        <f>MAX(J$2:$J38)</f>
        <v>1.2103774764077246</v>
      </c>
      <c r="M38" s="2">
        <f t="shared" si="3"/>
        <v>-1.4722538114673833E-2</v>
      </c>
      <c r="N38" s="2">
        <f t="shared" si="4"/>
        <v>-0.46696097793956293</v>
      </c>
    </row>
    <row r="39" spans="1:14" ht="12.75" x14ac:dyDescent="0.2">
      <c r="A39">
        <v>2009.2</v>
      </c>
      <c r="B39">
        <f t="shared" si="5"/>
        <v>2009</v>
      </c>
      <c r="C39">
        <f t="shared" si="6"/>
        <v>2.0000000000004547</v>
      </c>
      <c r="D39" s="3">
        <v>39845</v>
      </c>
      <c r="E39" s="1">
        <v>1.42005570691168E-2</v>
      </c>
      <c r="F39" s="1">
        <v>-0.10993122487528501</v>
      </c>
      <c r="G39">
        <f t="shared" si="7"/>
        <v>1</v>
      </c>
      <c r="H39" s="3">
        <v>39873</v>
      </c>
      <c r="I39" s="2">
        <v>1.3725861762716571</v>
      </c>
      <c r="J39" s="2">
        <v>0.57425317167676992</v>
      </c>
      <c r="K39" s="2">
        <f>MAX(I$2:$I39)</f>
        <v>1.3735903385109818</v>
      </c>
      <c r="L39" s="2">
        <f>MAX(J$2:$J39)</f>
        <v>1.2103774764077246</v>
      </c>
      <c r="M39" s="2">
        <f t="shared" si="3"/>
        <v>-7.3104928825662441E-4</v>
      </c>
      <c r="N39" s="2">
        <f t="shared" si="4"/>
        <v>-0.52555861054099084</v>
      </c>
    </row>
    <row r="40" spans="1:14" ht="12.75" x14ac:dyDescent="0.2">
      <c r="A40">
        <v>2009.3</v>
      </c>
      <c r="B40">
        <f t="shared" si="5"/>
        <v>2009</v>
      </c>
      <c r="C40">
        <f t="shared" si="6"/>
        <v>2.9999999999995453</v>
      </c>
      <c r="D40" s="3">
        <v>39873</v>
      </c>
      <c r="E40" s="1">
        <v>1.55605269501333E-2</v>
      </c>
      <c r="F40" s="1">
        <v>8.5404508291501605E-2</v>
      </c>
      <c r="G40">
        <f t="shared" si="7"/>
        <v>0</v>
      </c>
      <c r="H40" s="3">
        <v>39904</v>
      </c>
      <c r="I40" s="2">
        <v>1.3939443404589127</v>
      </c>
      <c r="J40" s="2">
        <v>0.62329698143865975</v>
      </c>
      <c r="K40" s="2">
        <f>MAX(I$2:$I40)</f>
        <v>1.3939443404589127</v>
      </c>
      <c r="L40" s="2">
        <f>MAX(J$2:$J40)</f>
        <v>1.2103774764077246</v>
      </c>
      <c r="M40" s="2">
        <f t="shared" si="3"/>
        <v>0</v>
      </c>
      <c r="N40" s="2">
        <f t="shared" si="4"/>
        <v>-0.48503917696110732</v>
      </c>
    </row>
    <row r="41" spans="1:14" ht="12.75" x14ac:dyDescent="0.2">
      <c r="A41">
        <v>2009.4</v>
      </c>
      <c r="B41">
        <f t="shared" si="5"/>
        <v>2009</v>
      </c>
      <c r="C41">
        <f t="shared" si="6"/>
        <v>4.0000000000009095</v>
      </c>
      <c r="D41" s="3">
        <v>39904</v>
      </c>
      <c r="E41" s="1">
        <v>-2.9754980286384701E-2</v>
      </c>
      <c r="F41" s="1">
        <v>9.3925075513554807E-2</v>
      </c>
      <c r="G41">
        <f t="shared" si="7"/>
        <v>0</v>
      </c>
      <c r="H41" s="3">
        <v>39934</v>
      </c>
      <c r="I41" s="2">
        <v>1.3524675540882403</v>
      </c>
      <c r="J41" s="2">
        <v>0.68184019748765656</v>
      </c>
      <c r="K41" s="2">
        <f>MAX(I$2:$I41)</f>
        <v>1.3939443404589127</v>
      </c>
      <c r="L41" s="2">
        <f>MAX(J$2:$J41)</f>
        <v>1.2103774764077246</v>
      </c>
      <c r="M41" s="2">
        <f t="shared" si="3"/>
        <v>-2.975498028638468E-2</v>
      </c>
      <c r="N41" s="2">
        <f t="shared" si="4"/>
        <v>-0.43667144277065706</v>
      </c>
    </row>
    <row r="42" spans="1:14" ht="12.75" x14ac:dyDescent="0.2">
      <c r="A42">
        <v>2009.5</v>
      </c>
      <c r="B42">
        <f t="shared" si="5"/>
        <v>2009</v>
      </c>
      <c r="C42">
        <f t="shared" si="6"/>
        <v>5</v>
      </c>
      <c r="D42" s="3">
        <v>39934</v>
      </c>
      <c r="E42" s="1">
        <v>-7.6697637508239599E-3</v>
      </c>
      <c r="F42" s="1">
        <v>5.3081426656431702E-2</v>
      </c>
      <c r="G42">
        <f t="shared" si="7"/>
        <v>0</v>
      </c>
      <c r="H42" s="3">
        <v>39965</v>
      </c>
      <c r="I42" s="2">
        <v>1.3420944474677288</v>
      </c>
      <c r="J42" s="2">
        <v>0.71803324792200451</v>
      </c>
      <c r="K42" s="2">
        <f>MAX(I$2:$I42)</f>
        <v>1.3939443404589127</v>
      </c>
      <c r="L42" s="2">
        <f>MAX(J$2:$J42)</f>
        <v>1.2103774764077246</v>
      </c>
      <c r="M42" s="2">
        <f t="shared" si="3"/>
        <v>-3.7196530368001635E-2</v>
      </c>
      <c r="N42" s="2">
        <f t="shared" si="4"/>
        <v>-0.40676915927661428</v>
      </c>
    </row>
    <row r="43" spans="1:14" ht="12.75" x14ac:dyDescent="0.2">
      <c r="A43">
        <v>2009.6</v>
      </c>
      <c r="B43">
        <f t="shared" si="5"/>
        <v>2009</v>
      </c>
      <c r="C43">
        <f t="shared" si="6"/>
        <v>5.9999999999990905</v>
      </c>
      <c r="D43" s="3">
        <v>39965</v>
      </c>
      <c r="E43" s="1">
        <v>-2.85157429160365E-2</v>
      </c>
      <c r="F43" s="1">
        <v>1.95835237287056E-4</v>
      </c>
      <c r="G43">
        <f t="shared" si="7"/>
        <v>0</v>
      </c>
      <c r="H43" s="3">
        <v>39995</v>
      </c>
      <c r="I43" s="2">
        <v>1.303823627234699</v>
      </c>
      <c r="J43" s="2">
        <v>0.71817386413349127</v>
      </c>
      <c r="K43" s="2">
        <f>MAX(I$2:$I43)</f>
        <v>1.3939443404589127</v>
      </c>
      <c r="L43" s="2">
        <f>MAX(J$2:$J43)</f>
        <v>1.2103774764077246</v>
      </c>
      <c r="M43" s="2">
        <f t="shared" si="3"/>
        <v>-6.4651586586695564E-2</v>
      </c>
      <c r="N43" s="2">
        <f t="shared" si="4"/>
        <v>-0.40665298377415515</v>
      </c>
    </row>
    <row r="44" spans="1:14" ht="12.75" x14ac:dyDescent="0.2">
      <c r="A44">
        <v>2009.7</v>
      </c>
      <c r="B44">
        <f t="shared" si="5"/>
        <v>2009</v>
      </c>
      <c r="C44">
        <f t="shared" si="6"/>
        <v>7.0000000000004547</v>
      </c>
      <c r="D44" s="3">
        <v>39995</v>
      </c>
      <c r="E44" s="1">
        <v>4.6421996741181401E-2</v>
      </c>
      <c r="F44" s="1">
        <v>7.4141756950789603E-2</v>
      </c>
      <c r="G44">
        <f t="shared" si="7"/>
        <v>0</v>
      </c>
      <c r="H44" s="3">
        <v>40026</v>
      </c>
      <c r="I44" s="2">
        <v>1.3643497234092636</v>
      </c>
      <c r="J44" s="2">
        <v>0.77142053621648599</v>
      </c>
      <c r="K44" s="2">
        <f>MAX(I$2:$I44)</f>
        <v>1.3939443404589127</v>
      </c>
      <c r="L44" s="2">
        <f>MAX(J$2:$J44)</f>
        <v>1.2103774764077246</v>
      </c>
      <c r="M44" s="2">
        <f t="shared" si="3"/>
        <v>-2.1230845587353886E-2</v>
      </c>
      <c r="N44" s="2">
        <f t="shared" si="4"/>
        <v>-0.36266119350966242</v>
      </c>
    </row>
    <row r="45" spans="1:14" ht="12.75" x14ac:dyDescent="0.2">
      <c r="A45">
        <v>2009.8</v>
      </c>
      <c r="B45">
        <f t="shared" si="5"/>
        <v>2009</v>
      </c>
      <c r="C45">
        <f t="shared" si="6"/>
        <v>7.9999999999995453</v>
      </c>
      <c r="D45" s="3">
        <v>40026</v>
      </c>
      <c r="E45" s="1">
        <v>-2.4840589277477202E-3</v>
      </c>
      <c r="F45" s="1">
        <v>3.3560173370599897E-2</v>
      </c>
      <c r="G45">
        <f t="shared" si="7"/>
        <v>0</v>
      </c>
      <c r="H45" s="3">
        <v>40057</v>
      </c>
      <c r="I45" s="2">
        <v>1.3609605982982587</v>
      </c>
      <c r="J45" s="2">
        <v>0.7973095431535524</v>
      </c>
      <c r="K45" s="2">
        <f>MAX(I$2:$I45)</f>
        <v>1.3939443404589127</v>
      </c>
      <c r="L45" s="2">
        <f>MAX(J$2:$J45)</f>
        <v>1.2103774764077246</v>
      </c>
      <c r="M45" s="2">
        <f t="shared" si="3"/>
        <v>-2.3662165843576721E-2</v>
      </c>
      <c r="N45" s="2">
        <f t="shared" si="4"/>
        <v>-0.34127199266803543</v>
      </c>
    </row>
    <row r="46" spans="1:14" ht="12.75" x14ac:dyDescent="0.2">
      <c r="A46">
        <v>2009.9</v>
      </c>
      <c r="B46">
        <f t="shared" si="5"/>
        <v>2009</v>
      </c>
      <c r="C46">
        <f t="shared" si="6"/>
        <v>9.0000000000009095</v>
      </c>
      <c r="D46" s="3">
        <v>40057</v>
      </c>
      <c r="E46" s="1">
        <v>0.111378438586266</v>
      </c>
      <c r="F46" s="1">
        <v>3.5723383825517797E-2</v>
      </c>
      <c r="G46">
        <f t="shared" si="7"/>
        <v>1</v>
      </c>
      <c r="H46" s="3">
        <v>40087</v>
      </c>
      <c r="I46" s="2">
        <v>1.5125422647141491</v>
      </c>
      <c r="J46" s="2">
        <v>0.82579213799137496</v>
      </c>
      <c r="K46" s="2">
        <f>MAX(I$2:$I46)</f>
        <v>1.5125422647141491</v>
      </c>
      <c r="L46" s="2">
        <f>MAX(J$2:$J46)</f>
        <v>1.2103774764077246</v>
      </c>
      <c r="M46" s="2">
        <f t="shared" si="3"/>
        <v>0</v>
      </c>
      <c r="N46" s="2">
        <f t="shared" si="4"/>
        <v>-0.31773999922549723</v>
      </c>
    </row>
    <row r="47" spans="1:14" ht="12.75" x14ac:dyDescent="0.2">
      <c r="A47">
        <v>2009.1</v>
      </c>
      <c r="B47">
        <f t="shared" si="5"/>
        <v>2009</v>
      </c>
      <c r="C47">
        <f t="shared" si="6"/>
        <v>0.99999999999909051</v>
      </c>
      <c r="D47" s="3">
        <v>40087</v>
      </c>
      <c r="E47" s="1">
        <v>3.1621410207012E-2</v>
      </c>
      <c r="F47" s="1">
        <v>-1.9761985847807102E-2</v>
      </c>
      <c r="G47">
        <f t="shared" si="7"/>
        <v>1</v>
      </c>
      <c r="H47" s="3">
        <v>40118</v>
      </c>
      <c r="I47" s="2">
        <v>1.5603709841221183</v>
      </c>
      <c r="J47" s="2">
        <v>0.80947284544715903</v>
      </c>
      <c r="K47" s="2">
        <f>MAX(I$2:$I47)</f>
        <v>1.5603709841221183</v>
      </c>
      <c r="L47" s="2">
        <f>MAX(J$2:$J47)</f>
        <v>1.2103774764077246</v>
      </c>
      <c r="M47" s="2">
        <f t="shared" si="3"/>
        <v>0</v>
      </c>
      <c r="N47" s="2">
        <f t="shared" si="4"/>
        <v>-0.33122281170532775</v>
      </c>
    </row>
    <row r="48" spans="1:14" ht="12.75" x14ac:dyDescent="0.2">
      <c r="A48">
        <v>2009.11</v>
      </c>
      <c r="B48">
        <f t="shared" si="5"/>
        <v>2009</v>
      </c>
      <c r="C48">
        <f t="shared" si="6"/>
        <v>10.999999999989996</v>
      </c>
      <c r="D48" s="3">
        <v>40118</v>
      </c>
      <c r="E48" s="1">
        <v>3.1032144308212901E-2</v>
      </c>
      <c r="F48" s="1">
        <v>5.73639969503663E-2</v>
      </c>
      <c r="G48">
        <f t="shared" si="7"/>
        <v>0</v>
      </c>
      <c r="H48" s="3">
        <v>40148</v>
      </c>
      <c r="I48" s="2">
        <v>1.6087926416757441</v>
      </c>
      <c r="J48" s="2">
        <v>0.85590744328479418</v>
      </c>
      <c r="K48" s="2">
        <f>MAX(I$2:$I48)</f>
        <v>1.6087926416757441</v>
      </c>
      <c r="L48" s="2">
        <f>MAX(J$2:$J48)</f>
        <v>1.2103774764077246</v>
      </c>
      <c r="M48" s="2">
        <f t="shared" si="3"/>
        <v>0</v>
      </c>
      <c r="N48" s="2">
        <f t="shared" si="4"/>
        <v>-0.29285907911551767</v>
      </c>
    </row>
    <row r="49" spans="1:14" ht="12.75" x14ac:dyDescent="0.2">
      <c r="A49">
        <v>2009.12</v>
      </c>
      <c r="B49">
        <f t="shared" si="5"/>
        <v>2009</v>
      </c>
      <c r="C49">
        <f t="shared" si="6"/>
        <v>11.999999999989086</v>
      </c>
      <c r="D49" s="3">
        <v>40148</v>
      </c>
      <c r="E49" s="1">
        <v>-3.0821886849115802E-2</v>
      </c>
      <c r="F49" s="1">
        <v>1.7770597738287399E-2</v>
      </c>
      <c r="G49">
        <f t="shared" si="7"/>
        <v>0</v>
      </c>
      <c r="H49" s="3">
        <v>40179</v>
      </c>
      <c r="I49" s="2">
        <v>1.5592066169103243</v>
      </c>
      <c r="J49" s="2">
        <v>0.87111743016061427</v>
      </c>
      <c r="K49" s="2">
        <f>MAX(I$2:$I49)</f>
        <v>1.6087926416757441</v>
      </c>
      <c r="L49" s="2">
        <f>MAX(J$2:$J49)</f>
        <v>1.2103774764077246</v>
      </c>
      <c r="M49" s="2">
        <f t="shared" si="3"/>
        <v>-3.0821886849115798E-2</v>
      </c>
      <c r="N49" s="2">
        <f t="shared" si="4"/>
        <v>-0.28029276226619748</v>
      </c>
    </row>
    <row r="50" spans="1:14" ht="12.75" x14ac:dyDescent="0.2">
      <c r="A50">
        <v>2010.1</v>
      </c>
      <c r="B50">
        <f t="shared" si="5"/>
        <v>2010</v>
      </c>
      <c r="C50">
        <f t="shared" si="6"/>
        <v>0.99999999999909051</v>
      </c>
      <c r="D50" s="3">
        <v>40179</v>
      </c>
      <c r="E50" s="1">
        <v>-5.5534879379872198E-2</v>
      </c>
      <c r="F50" s="1">
        <v>-3.6974262397991203E-2</v>
      </c>
      <c r="G50">
        <f t="shared" si="7"/>
        <v>0</v>
      </c>
      <c r="H50" s="3">
        <v>40210</v>
      </c>
      <c r="I50" s="2">
        <v>1.4726162655119108</v>
      </c>
      <c r="J50" s="2">
        <v>0.83890850571839193</v>
      </c>
      <c r="K50" s="2">
        <f>MAX(I$2:$I50)</f>
        <v>1.6087926416757441</v>
      </c>
      <c r="L50" s="2">
        <f>MAX(J$2:$J50)</f>
        <v>1.2103774764077246</v>
      </c>
      <c r="M50" s="2">
        <f t="shared" si="3"/>
        <v>-8.4645076460562185E-2</v>
      </c>
      <c r="N50" s="2">
        <f t="shared" si="4"/>
        <v>-0.30690340652390047</v>
      </c>
    </row>
    <row r="51" spans="1:14" ht="12.75" x14ac:dyDescent="0.2">
      <c r="A51">
        <v>2010.2</v>
      </c>
      <c r="B51">
        <f t="shared" si="5"/>
        <v>2010</v>
      </c>
      <c r="C51">
        <f t="shared" si="6"/>
        <v>2.0000000000004547</v>
      </c>
      <c r="D51" s="3">
        <v>40210</v>
      </c>
      <c r="E51" s="1">
        <v>6.2644633776542903E-3</v>
      </c>
      <c r="F51" s="1">
        <v>2.8513693463827299E-2</v>
      </c>
      <c r="G51">
        <f t="shared" si="7"/>
        <v>0</v>
      </c>
      <c r="H51" s="3">
        <v>40238</v>
      </c>
      <c r="I51" s="2">
        <v>1.4818414161765483</v>
      </c>
      <c r="J51" s="2">
        <v>0.86282888569464355</v>
      </c>
      <c r="K51" s="2">
        <f>MAX(I$2:$I51)</f>
        <v>1.6087926416757441</v>
      </c>
      <c r="L51" s="2">
        <f>MAX(J$2:$J51)</f>
        <v>1.2103774764077246</v>
      </c>
      <c r="M51" s="2">
        <f t="shared" si="3"/>
        <v>-7.8910869064493849E-2</v>
      </c>
      <c r="N51" s="2">
        <f t="shared" si="4"/>
        <v>-0.28714066271670013</v>
      </c>
    </row>
    <row r="52" spans="1:14" ht="12.75" x14ac:dyDescent="0.2">
      <c r="A52">
        <v>2010.3</v>
      </c>
      <c r="B52">
        <f t="shared" si="5"/>
        <v>2010</v>
      </c>
      <c r="C52">
        <f t="shared" si="6"/>
        <v>2.9999999999995453</v>
      </c>
      <c r="D52" s="3">
        <v>40238</v>
      </c>
      <c r="E52" s="1">
        <v>4.2328441563565397E-2</v>
      </c>
      <c r="F52" s="1">
        <v>5.8796367554255803E-2</v>
      </c>
      <c r="G52">
        <f t="shared" si="7"/>
        <v>0</v>
      </c>
      <c r="H52" s="3">
        <v>40269</v>
      </c>
      <c r="I52" s="2">
        <v>1.5445654539676483</v>
      </c>
      <c r="J52" s="2">
        <v>0.91356008999437477</v>
      </c>
      <c r="K52" s="2">
        <f>MAX(I$2:$I52)</f>
        <v>1.6087926416757441</v>
      </c>
      <c r="L52" s="2">
        <f>MAX(J$2:$J52)</f>
        <v>1.2103774764077246</v>
      </c>
      <c r="M52" s="2">
        <f t="shared" si="3"/>
        <v>-3.9922601610855035E-2</v>
      </c>
      <c r="N52" s="2">
        <f t="shared" si="4"/>
        <v>-0.24522712310730799</v>
      </c>
    </row>
    <row r="53" spans="1:14" ht="12.75" x14ac:dyDescent="0.2">
      <c r="A53">
        <v>2010.4</v>
      </c>
      <c r="B53">
        <f t="shared" si="5"/>
        <v>2010</v>
      </c>
      <c r="C53">
        <f t="shared" si="6"/>
        <v>4.0000000000009095</v>
      </c>
      <c r="D53" s="3">
        <v>40269</v>
      </c>
      <c r="E53" s="1">
        <v>2.8657857003684201E-2</v>
      </c>
      <c r="F53" s="1">
        <v>1.4759327193590001E-2</v>
      </c>
      <c r="G53">
        <f t="shared" si="7"/>
        <v>1</v>
      </c>
      <c r="H53" s="3">
        <v>40299</v>
      </c>
      <c r="I53" s="2">
        <v>1.5888293898802837</v>
      </c>
      <c r="J53" s="2">
        <v>0.92704362227360726</v>
      </c>
      <c r="K53" s="2">
        <f>MAX(I$2:$I53)</f>
        <v>1.6087926416757441</v>
      </c>
      <c r="L53" s="2">
        <f>MAX(J$2:$J53)</f>
        <v>1.2103774764077246</v>
      </c>
      <c r="M53" s="2">
        <f t="shared" si="3"/>
        <v>-1.2408840815349875E-2</v>
      </c>
      <c r="N53" s="2">
        <f t="shared" si="4"/>
        <v>-0.23408718326040157</v>
      </c>
    </row>
    <row r="54" spans="1:14" ht="12.75" x14ac:dyDescent="0.2">
      <c r="A54">
        <v>2010.5</v>
      </c>
      <c r="B54">
        <f t="shared" si="5"/>
        <v>2010</v>
      </c>
      <c r="C54">
        <f t="shared" si="6"/>
        <v>5</v>
      </c>
      <c r="D54" s="3">
        <v>40299</v>
      </c>
      <c r="E54" s="1">
        <v>-5.0494903503103601E-2</v>
      </c>
      <c r="F54" s="1">
        <v>-8.1975916203894897E-2</v>
      </c>
      <c r="G54">
        <f t="shared" si="7"/>
        <v>1</v>
      </c>
      <c r="H54" s="3">
        <v>40330</v>
      </c>
      <c r="I54" s="2">
        <v>1.5086016031553837</v>
      </c>
      <c r="J54" s="2">
        <v>0.85104837197675087</v>
      </c>
      <c r="K54" s="2">
        <f>MAX(I$2:$I54)</f>
        <v>1.6087926416757441</v>
      </c>
      <c r="L54" s="2">
        <f>MAX(J$2:$J54)</f>
        <v>1.2103774764077246</v>
      </c>
      <c r="M54" s="2">
        <f t="shared" si="3"/>
        <v>-6.2277161098897027E-2</v>
      </c>
      <c r="N54" s="2">
        <f t="shared" si="4"/>
        <v>-0.29687358814493592</v>
      </c>
    </row>
    <row r="55" spans="1:14" ht="12.75" x14ac:dyDescent="0.2">
      <c r="A55">
        <v>2010.6</v>
      </c>
      <c r="B55">
        <f t="shared" si="5"/>
        <v>2010</v>
      </c>
      <c r="C55">
        <f t="shared" si="6"/>
        <v>5.9999999999990905</v>
      </c>
      <c r="D55" s="3">
        <v>40330</v>
      </c>
      <c r="E55" s="1">
        <v>1.50912096872944E-2</v>
      </c>
      <c r="F55" s="1">
        <v>-5.3882376699314401E-2</v>
      </c>
      <c r="G55">
        <f t="shared" si="7"/>
        <v>1</v>
      </c>
      <c r="H55" s="3">
        <v>40360</v>
      </c>
      <c r="I55" s="2">
        <v>1.53136822628319</v>
      </c>
      <c r="J55" s="2">
        <v>0.80519186300856138</v>
      </c>
      <c r="K55" s="2">
        <f>MAX(I$2:$I55)</f>
        <v>1.6087926416757441</v>
      </c>
      <c r="L55" s="2">
        <f>MAX(J$2:$J55)</f>
        <v>1.2103774764077246</v>
      </c>
      <c r="M55" s="2">
        <f t="shared" si="3"/>
        <v>-4.8125789108475536E-2</v>
      </c>
      <c r="N55" s="2">
        <f t="shared" si="4"/>
        <v>-0.33475971033574781</v>
      </c>
    </row>
    <row r="56" spans="1:14" ht="12.75" x14ac:dyDescent="0.2">
      <c r="A56">
        <v>2010.7</v>
      </c>
      <c r="B56">
        <f t="shared" si="5"/>
        <v>2010</v>
      </c>
      <c r="C56">
        <f t="shared" si="6"/>
        <v>7.0000000000004547</v>
      </c>
      <c r="D56" s="3">
        <v>40360</v>
      </c>
      <c r="E56" s="1">
        <v>-1.61744409131808E-2</v>
      </c>
      <c r="F56" s="1">
        <v>6.8777832756061294E-2</v>
      </c>
      <c r="G56">
        <f t="shared" si="7"/>
        <v>0</v>
      </c>
      <c r="H56" s="3">
        <v>40391</v>
      </c>
      <c r="I56" s="2">
        <v>1.5065992013908502</v>
      </c>
      <c r="J56" s="2">
        <v>0.86057121429910566</v>
      </c>
      <c r="K56" s="2">
        <f>MAX(I$2:$I56)</f>
        <v>1.6087926416757441</v>
      </c>
      <c r="L56" s="2">
        <f>MAX(J$2:$J56)</f>
        <v>1.2103774764077246</v>
      </c>
      <c r="M56" s="2">
        <f t="shared" si="3"/>
        <v>-6.3521822289321017E-2</v>
      </c>
      <c r="N56" s="2">
        <f t="shared" si="4"/>
        <v>-0.28900592495062605</v>
      </c>
    </row>
    <row r="57" spans="1:14" ht="12.75" x14ac:dyDescent="0.2">
      <c r="A57">
        <v>2010.8</v>
      </c>
      <c r="B57">
        <f t="shared" si="5"/>
        <v>2010</v>
      </c>
      <c r="C57">
        <f t="shared" si="6"/>
        <v>7.9999999999995453</v>
      </c>
      <c r="D57" s="3">
        <v>40391</v>
      </c>
      <c r="E57" s="1">
        <v>2.71630500207907E-2</v>
      </c>
      <c r="F57" s="1">
        <v>-4.7449164851125603E-2</v>
      </c>
      <c r="G57">
        <f t="shared" si="7"/>
        <v>1</v>
      </c>
      <c r="H57" s="3">
        <v>40422</v>
      </c>
      <c r="I57" s="2">
        <v>1.5475230308595131</v>
      </c>
      <c r="J57" s="2">
        <v>0.81973782888569402</v>
      </c>
      <c r="K57" s="2">
        <f>MAX(I$2:$I57)</f>
        <v>1.6087926416757441</v>
      </c>
      <c r="L57" s="2">
        <f>MAX(J$2:$J57)</f>
        <v>1.2103774764077246</v>
      </c>
      <c r="M57" s="2">
        <f t="shared" si="3"/>
        <v>-3.8084218704786954E-2</v>
      </c>
      <c r="N57" s="2">
        <f t="shared" si="4"/>
        <v>-0.32274200002581732</v>
      </c>
    </row>
    <row r="58" spans="1:14" ht="12.75" x14ac:dyDescent="0.2">
      <c r="A58">
        <v>2010.9</v>
      </c>
      <c r="B58">
        <f t="shared" si="5"/>
        <v>2010</v>
      </c>
      <c r="C58">
        <f t="shared" si="6"/>
        <v>9.0000000000009095</v>
      </c>
      <c r="D58" s="3">
        <v>40422</v>
      </c>
      <c r="E58" s="1">
        <v>2.18073568350876E-2</v>
      </c>
      <c r="F58" s="1">
        <v>8.75511040378147E-2</v>
      </c>
      <c r="G58">
        <f t="shared" si="7"/>
        <v>0</v>
      </c>
      <c r="H58" s="3">
        <v>40452</v>
      </c>
      <c r="I58" s="2">
        <v>1.5812704178039829</v>
      </c>
      <c r="J58" s="2">
        <v>0.89150678082619783</v>
      </c>
      <c r="K58" s="2">
        <f>MAX(I$2:$I58)</f>
        <v>1.6087926416757441</v>
      </c>
      <c r="L58" s="2">
        <f>MAX(J$2:$J58)</f>
        <v>1.2103774764077246</v>
      </c>
      <c r="M58" s="2">
        <f t="shared" si="3"/>
        <v>-1.7107378016780084E-2</v>
      </c>
      <c r="N58" s="2">
        <f t="shared" si="4"/>
        <v>-0.26344731440963531</v>
      </c>
    </row>
    <row r="59" spans="1:14" ht="12.75" x14ac:dyDescent="0.2">
      <c r="A59">
        <v>2010.1</v>
      </c>
      <c r="B59">
        <f t="shared" si="5"/>
        <v>2010</v>
      </c>
      <c r="C59">
        <f t="shared" si="6"/>
        <v>0.99999999999909051</v>
      </c>
      <c r="D59" s="3">
        <v>40452</v>
      </c>
      <c r="E59" s="1">
        <v>-1.30492825194295E-2</v>
      </c>
      <c r="F59" s="1">
        <v>3.6855941114616098E-2</v>
      </c>
      <c r="G59">
        <f t="shared" si="7"/>
        <v>0</v>
      </c>
      <c r="H59" s="3">
        <v>40483</v>
      </c>
      <c r="I59" s="2">
        <v>1.5606359733824424</v>
      </c>
      <c r="J59" s="2">
        <v>0.9243641022436091</v>
      </c>
      <c r="K59" s="2">
        <f>MAX(I$2:$I59)</f>
        <v>1.6087926416757441</v>
      </c>
      <c r="L59" s="2">
        <f>MAX(J$2:$J59)</f>
        <v>1.2103774764077246</v>
      </c>
      <c r="M59" s="2">
        <f t="shared" si="3"/>
        <v>-2.993342152730194E-2</v>
      </c>
      <c r="N59" s="2">
        <f t="shared" si="4"/>
        <v>-0.23630097200170452</v>
      </c>
    </row>
    <row r="60" spans="1:14" ht="12.75" x14ac:dyDescent="0.2">
      <c r="A60">
        <v>2010.11</v>
      </c>
      <c r="B60">
        <f t="shared" si="5"/>
        <v>2010</v>
      </c>
      <c r="C60">
        <f t="shared" si="6"/>
        <v>10.999999999989996</v>
      </c>
      <c r="D60" s="3">
        <v>40483</v>
      </c>
      <c r="E60" s="1">
        <v>-1.20615286637278E-2</v>
      </c>
      <c r="F60" s="1">
        <v>-2.2902827780877399E-3</v>
      </c>
      <c r="G60">
        <f t="shared" si="7"/>
        <v>0</v>
      </c>
      <c r="H60" s="3">
        <v>40513</v>
      </c>
      <c r="I60" s="2">
        <v>1.5418123178558454</v>
      </c>
      <c r="J60" s="2">
        <v>0.92224704705955807</v>
      </c>
      <c r="K60" s="2">
        <f>MAX(I$2:$I60)</f>
        <v>1.6087926416757441</v>
      </c>
      <c r="L60" s="2">
        <f>MAX(J$2:$J60)</f>
        <v>1.2103774764077246</v>
      </c>
      <c r="M60" s="2">
        <f t="shared" si="3"/>
        <v>-4.1633907369274747E-2</v>
      </c>
      <c r="N60" s="2">
        <f t="shared" si="4"/>
        <v>-0.23805005873317131</v>
      </c>
    </row>
    <row r="61" spans="1:14" ht="12.75" x14ac:dyDescent="0.2">
      <c r="A61">
        <v>2010.12</v>
      </c>
      <c r="B61">
        <f t="shared" si="5"/>
        <v>2010</v>
      </c>
      <c r="C61">
        <f t="shared" si="6"/>
        <v>11.999999999989086</v>
      </c>
      <c r="D61" s="3">
        <v>40513</v>
      </c>
      <c r="E61" s="1">
        <v>3.1117610206434099E-2</v>
      </c>
      <c r="F61" s="1">
        <v>6.5300072000338896E-2</v>
      </c>
      <c r="G61">
        <f t="shared" si="7"/>
        <v>0</v>
      </c>
      <c r="H61" s="3">
        <v>40544</v>
      </c>
      <c r="I61" s="2">
        <v>1.5897898325743622</v>
      </c>
      <c r="J61" s="2">
        <v>0.98246984563464723</v>
      </c>
      <c r="K61" s="2">
        <f>MAX(I$2:$I61)</f>
        <v>1.6087926416757441</v>
      </c>
      <c r="L61" s="2">
        <f>MAX(J$2:$J61)</f>
        <v>1.2103774764077246</v>
      </c>
      <c r="M61" s="2">
        <f t="shared" si="3"/>
        <v>-1.1811844863728549E-2</v>
      </c>
      <c r="N61" s="2">
        <f t="shared" si="4"/>
        <v>-0.18829467270779332</v>
      </c>
    </row>
    <row r="62" spans="1:14" ht="12.75" x14ac:dyDescent="0.2">
      <c r="A62">
        <v>2011.1</v>
      </c>
      <c r="B62">
        <f t="shared" si="5"/>
        <v>2011</v>
      </c>
      <c r="C62">
        <f t="shared" si="6"/>
        <v>0.99999999999909051</v>
      </c>
      <c r="D62" s="3">
        <v>40544</v>
      </c>
      <c r="E62" s="1">
        <v>-6.9996646801314703E-3</v>
      </c>
      <c r="F62" s="1">
        <v>2.2645590152984701E-2</v>
      </c>
      <c r="G62">
        <f t="shared" si="7"/>
        <v>0</v>
      </c>
      <c r="H62" s="3">
        <v>40575</v>
      </c>
      <c r="I62" s="2">
        <v>1.5786618368344594</v>
      </c>
      <c r="J62" s="2">
        <v>1.0047184550965556</v>
      </c>
      <c r="K62" s="2">
        <f>MAX(I$2:$I62)</f>
        <v>1.6087926416757441</v>
      </c>
      <c r="L62" s="2">
        <f>MAX(J$2:$J62)</f>
        <v>1.2103774764077246</v>
      </c>
      <c r="M62" s="2">
        <f t="shared" si="3"/>
        <v>-1.8728830590560186E-2</v>
      </c>
      <c r="N62" s="2">
        <f t="shared" si="4"/>
        <v>-0.16991312654093982</v>
      </c>
    </row>
    <row r="63" spans="1:14" ht="12.75" x14ac:dyDescent="0.2">
      <c r="A63">
        <v>2011.2</v>
      </c>
      <c r="B63">
        <f t="shared" si="5"/>
        <v>2011</v>
      </c>
      <c r="C63">
        <f t="shared" si="6"/>
        <v>2.0000000000004547</v>
      </c>
      <c r="D63" s="3">
        <v>40575</v>
      </c>
      <c r="E63" s="1">
        <v>1.9167290578518102E-2</v>
      </c>
      <c r="F63" s="1">
        <v>3.1956582589494097E-2</v>
      </c>
      <c r="G63">
        <f t="shared" si="7"/>
        <v>0</v>
      </c>
      <c r="H63" s="3">
        <v>40603</v>
      </c>
      <c r="I63" s="2">
        <v>1.6089205069862826</v>
      </c>
      <c r="J63" s="2">
        <v>1.0368258233860375</v>
      </c>
      <c r="K63" s="2">
        <f>MAX(I$2:$I63)</f>
        <v>1.6089205069862826</v>
      </c>
      <c r="L63" s="2">
        <f>MAX(J$2:$J63)</f>
        <v>1.2103774764077246</v>
      </c>
      <c r="M63" s="2">
        <f t="shared" si="3"/>
        <v>0</v>
      </c>
      <c r="N63" s="2">
        <f t="shared" si="4"/>
        <v>-0.14338638681279048</v>
      </c>
    </row>
    <row r="64" spans="1:14" ht="12.75" x14ac:dyDescent="0.2">
      <c r="A64">
        <v>2011.3</v>
      </c>
      <c r="B64">
        <f t="shared" si="5"/>
        <v>2011</v>
      </c>
      <c r="C64">
        <f t="shared" si="6"/>
        <v>2.9999999999995453</v>
      </c>
      <c r="D64" s="3">
        <v>40603</v>
      </c>
      <c r="E64" s="1">
        <v>-2.4172390673293E-2</v>
      </c>
      <c r="F64" s="1">
        <v>-1.0473018791158401E-3</v>
      </c>
      <c r="G64">
        <f t="shared" si="7"/>
        <v>0</v>
      </c>
      <c r="H64" s="3">
        <v>40634</v>
      </c>
      <c r="I64" s="2">
        <v>1.5700290519291376</v>
      </c>
      <c r="J64" s="2">
        <v>1.0357399537528895</v>
      </c>
      <c r="K64" s="2">
        <f>MAX(I$2:$I64)</f>
        <v>1.6089205069862826</v>
      </c>
      <c r="L64" s="2">
        <f>MAX(J$2:$J64)</f>
        <v>1.2103774764077246</v>
      </c>
      <c r="M64" s="2">
        <f t="shared" si="3"/>
        <v>-2.417239067329302E-2</v>
      </c>
      <c r="N64" s="2">
        <f t="shared" si="4"/>
        <v>-0.14428351985955756</v>
      </c>
    </row>
    <row r="65" spans="1:14" ht="12.75" x14ac:dyDescent="0.2">
      <c r="A65">
        <v>2011.4</v>
      </c>
      <c r="B65">
        <f t="shared" si="5"/>
        <v>2011</v>
      </c>
      <c r="C65">
        <f t="shared" si="6"/>
        <v>4.0000000000009095</v>
      </c>
      <c r="D65" s="3">
        <v>40634</v>
      </c>
      <c r="E65" s="1">
        <v>3.3851283825503203E-2</v>
      </c>
      <c r="F65" s="1">
        <v>2.8495357625034901E-2</v>
      </c>
      <c r="G65">
        <f t="shared" si="7"/>
        <v>1</v>
      </c>
      <c r="H65" s="3">
        <v>40664</v>
      </c>
      <c r="I65" s="2">
        <v>1.6231765509802765</v>
      </c>
      <c r="J65" s="2">
        <v>1.0652537341416151</v>
      </c>
      <c r="K65" s="2">
        <f>MAX(I$2:$I65)</f>
        <v>1.6231765509802765</v>
      </c>
      <c r="L65" s="2">
        <f>MAX(J$2:$J65)</f>
        <v>1.2103774764077246</v>
      </c>
      <c r="M65" s="2">
        <f t="shared" si="3"/>
        <v>0</v>
      </c>
      <c r="N65" s="2">
        <f t="shared" si="4"/>
        <v>-0.11989957273231977</v>
      </c>
    </row>
    <row r="66" spans="1:14" ht="12.75" x14ac:dyDescent="0.2">
      <c r="A66">
        <v>2011.5</v>
      </c>
      <c r="B66">
        <f t="shared" ref="B66:B97" si="8">INT(A66)</f>
        <v>2011</v>
      </c>
      <c r="C66">
        <f t="shared" ref="C66:C97" si="9">IF(AND((A66-B66)&lt;0.2,(A66-B66)&gt;0.1),(A66-B66)*100,(A66-B66)*10)</f>
        <v>5</v>
      </c>
      <c r="D66" s="3">
        <v>40664</v>
      </c>
      <c r="E66" s="1">
        <v>-1.7108282147467999E-2</v>
      </c>
      <c r="F66" s="1">
        <v>-1.35009276846018E-2</v>
      </c>
      <c r="G66">
        <f t="shared" ref="G66:G97" si="10">IF(E66&gt;F66,1,0)</f>
        <v>0</v>
      </c>
      <c r="H66" s="3">
        <v>40695</v>
      </c>
      <c r="I66" s="2">
        <v>1.595406788570952</v>
      </c>
      <c r="J66" s="2">
        <v>1.0508718205112171</v>
      </c>
      <c r="K66" s="2">
        <f>MAX(I$2:$I66)</f>
        <v>1.6231765509802765</v>
      </c>
      <c r="L66" s="2">
        <f>MAX(J$2:$J66)</f>
        <v>1.2103774764077246</v>
      </c>
      <c r="M66" s="2">
        <f t="shared" si="3"/>
        <v>-1.7108282147467957E-2</v>
      </c>
      <c r="N66" s="2">
        <f t="shared" si="4"/>
        <v>-0.13178174495604777</v>
      </c>
    </row>
    <row r="67" spans="1:14" ht="12.75" x14ac:dyDescent="0.2">
      <c r="A67">
        <v>2011.6</v>
      </c>
      <c r="B67">
        <f t="shared" si="8"/>
        <v>2011</v>
      </c>
      <c r="C67">
        <f t="shared" si="9"/>
        <v>5.9999999999990905</v>
      </c>
      <c r="D67" s="3">
        <v>40695</v>
      </c>
      <c r="E67" s="1">
        <v>-1.02534657029102E-2</v>
      </c>
      <c r="F67" s="1">
        <v>-1.82575081772227E-2</v>
      </c>
      <c r="G67">
        <f t="shared" si="10"/>
        <v>1</v>
      </c>
      <c r="H67" s="3">
        <v>40725</v>
      </c>
      <c r="I67" s="2">
        <v>1.5790483397821495</v>
      </c>
      <c r="J67" s="2">
        <v>1.0316855196550205</v>
      </c>
      <c r="K67" s="2">
        <f>MAX(I$2:$I67)</f>
        <v>1.6231765509802765</v>
      </c>
      <c r="L67" s="2">
        <f>MAX(J$2:$J67)</f>
        <v>1.2103774764077246</v>
      </c>
      <c r="M67" s="2">
        <f t="shared" ref="M67:M93" si="11">I67/K67-1</f>
        <v>-2.7186328666143456E-2</v>
      </c>
      <c r="N67" s="2">
        <f t="shared" ref="N67:N93" si="12">J67/L67-1</f>
        <v>-0.14763324684712686</v>
      </c>
    </row>
    <row r="68" spans="1:14" ht="12.75" x14ac:dyDescent="0.2">
      <c r="A68">
        <v>2011.7</v>
      </c>
      <c r="B68">
        <f t="shared" si="8"/>
        <v>2011</v>
      </c>
      <c r="C68">
        <f t="shared" si="9"/>
        <v>7.0000000000004547</v>
      </c>
      <c r="D68" s="3">
        <v>40725</v>
      </c>
      <c r="E68" s="1">
        <v>2.8417032001257802E-3</v>
      </c>
      <c r="F68" s="1">
        <v>-2.14744366367823E-2</v>
      </c>
      <c r="G68">
        <f t="shared" si="10"/>
        <v>1</v>
      </c>
      <c r="H68" s="3">
        <v>40756</v>
      </c>
      <c r="I68" s="2">
        <v>1.5835355265024618</v>
      </c>
      <c r="J68" s="2">
        <v>1.0095306543341029</v>
      </c>
      <c r="K68" s="2">
        <f>MAX(I$2:$I68)</f>
        <v>1.6231765509802765</v>
      </c>
      <c r="L68" s="2">
        <f>MAX(J$2:$J68)</f>
        <v>1.2103774764077246</v>
      </c>
      <c r="M68" s="2">
        <f t="shared" si="11"/>
        <v>-2.4421880943187868E-2</v>
      </c>
      <c r="N68" s="2">
        <f t="shared" si="12"/>
        <v>-0.16593734267900817</v>
      </c>
    </row>
    <row r="69" spans="1:14" ht="12.75" x14ac:dyDescent="0.2">
      <c r="A69">
        <v>2011.8</v>
      </c>
      <c r="B69">
        <f t="shared" si="8"/>
        <v>2011</v>
      </c>
      <c r="C69">
        <f t="shared" si="9"/>
        <v>7.9999999999995453</v>
      </c>
      <c r="D69" s="3">
        <v>40756</v>
      </c>
      <c r="E69" s="1">
        <v>7.2470628108129501E-2</v>
      </c>
      <c r="F69" s="1">
        <v>-5.6791097904478803E-2</v>
      </c>
      <c r="G69">
        <f t="shared" si="10"/>
        <v>1</v>
      </c>
      <c r="H69" s="3">
        <v>40787</v>
      </c>
      <c r="I69" s="2">
        <v>1.6982953407396328</v>
      </c>
      <c r="J69" s="2">
        <v>0.9521983001062424</v>
      </c>
      <c r="K69" s="2">
        <f>MAX(I$2:$I69)</f>
        <v>1.6982953407396328</v>
      </c>
      <c r="L69" s="2">
        <f>MAX(J$2:$J69)</f>
        <v>1.2103774764077246</v>
      </c>
      <c r="M69" s="2">
        <f t="shared" si="11"/>
        <v>0</v>
      </c>
      <c r="N69" s="2">
        <f t="shared" si="12"/>
        <v>-0.21330467670939435</v>
      </c>
    </row>
    <row r="70" spans="1:14" ht="12.75" x14ac:dyDescent="0.2">
      <c r="A70">
        <v>2011.9</v>
      </c>
      <c r="B70">
        <f t="shared" si="8"/>
        <v>2011</v>
      </c>
      <c r="C70">
        <f t="shared" si="9"/>
        <v>9.0000000000009095</v>
      </c>
      <c r="D70" s="3">
        <v>40787</v>
      </c>
      <c r="E70" s="1">
        <v>-3.12101909126851E-2</v>
      </c>
      <c r="F70" s="1">
        <v>-7.1762012979022002E-2</v>
      </c>
      <c r="G70">
        <f t="shared" si="10"/>
        <v>1</v>
      </c>
      <c r="H70" s="3">
        <v>40817</v>
      </c>
      <c r="I70" s="2">
        <v>1.6452912189290254</v>
      </c>
      <c r="J70" s="2">
        <v>0.8838666333354156</v>
      </c>
      <c r="K70" s="2">
        <f>MAX(I$2:$I70)</f>
        <v>1.6982953407396328</v>
      </c>
      <c r="L70" s="2">
        <f>MAX(J$2:$J70)</f>
        <v>1.2103774764077246</v>
      </c>
      <c r="M70" s="2">
        <f t="shared" si="11"/>
        <v>-3.1210190912685065E-2</v>
      </c>
      <c r="N70" s="2">
        <f t="shared" si="12"/>
        <v>-0.26975951670991061</v>
      </c>
    </row>
    <row r="71" spans="1:14" ht="12.75" x14ac:dyDescent="0.2">
      <c r="A71">
        <v>2011.1</v>
      </c>
      <c r="B71">
        <f t="shared" si="8"/>
        <v>2011</v>
      </c>
      <c r="C71">
        <f t="shared" si="9"/>
        <v>0.99999999999909051</v>
      </c>
      <c r="D71" s="3">
        <v>40817</v>
      </c>
      <c r="E71" s="1">
        <v>-1.4339594555639599E-2</v>
      </c>
      <c r="F71" s="1">
        <v>0.10772303830584599</v>
      </c>
      <c r="G71">
        <f t="shared" si="10"/>
        <v>0</v>
      </c>
      <c r="H71" s="3">
        <v>40848</v>
      </c>
      <c r="I71" s="2">
        <v>1.6216984099236291</v>
      </c>
      <c r="J71" s="2">
        <v>0.97907943253546581</v>
      </c>
      <c r="K71" s="2">
        <f>MAX(I$2:$I71)</f>
        <v>1.6982953407396328</v>
      </c>
      <c r="L71" s="2">
        <f>MAX(J$2:$J71)</f>
        <v>1.2103774764077246</v>
      </c>
      <c r="M71" s="2">
        <f t="shared" si="11"/>
        <v>-4.5102243984632584E-2</v>
      </c>
      <c r="N71" s="2">
        <f t="shared" si="12"/>
        <v>-0.19109579315597269</v>
      </c>
    </row>
    <row r="72" spans="1:14" ht="12.75" x14ac:dyDescent="0.2">
      <c r="A72">
        <v>2011.11</v>
      </c>
      <c r="B72">
        <f t="shared" si="8"/>
        <v>2011</v>
      </c>
      <c r="C72">
        <f t="shared" si="9"/>
        <v>10.999999999989996</v>
      </c>
      <c r="D72" s="3">
        <v>40848</v>
      </c>
      <c r="E72" s="1">
        <v>1.3004616234708599E-3</v>
      </c>
      <c r="F72" s="1">
        <v>-5.0586451767333802E-3</v>
      </c>
      <c r="G72">
        <f t="shared" si="10"/>
        <v>1</v>
      </c>
      <c r="H72" s="3">
        <v>40878</v>
      </c>
      <c r="I72" s="2">
        <v>1.6238073664705786</v>
      </c>
      <c r="J72" s="2">
        <v>0.97412661708643145</v>
      </c>
      <c r="K72" s="2">
        <f>MAX(I$2:$I72)</f>
        <v>1.6982953407396328</v>
      </c>
      <c r="L72" s="2">
        <f>MAX(J$2:$J72)</f>
        <v>1.2103774764077246</v>
      </c>
      <c r="M72" s="2">
        <f t="shared" si="11"/>
        <v>-4.3860436098596134E-2</v>
      </c>
      <c r="N72" s="2">
        <f t="shared" si="12"/>
        <v>-0.19518775252036358</v>
      </c>
    </row>
    <row r="73" spans="1:14" ht="12.75" x14ac:dyDescent="0.2">
      <c r="A73">
        <v>2011.12</v>
      </c>
      <c r="B73">
        <f t="shared" si="8"/>
        <v>2011</v>
      </c>
      <c r="C73">
        <f t="shared" si="9"/>
        <v>11.999999999989086</v>
      </c>
      <c r="D73" s="3">
        <v>40878</v>
      </c>
      <c r="E73" s="1">
        <v>-2.6714324943419101E-2</v>
      </c>
      <c r="F73" s="1">
        <v>8.5327516520175006E-3</v>
      </c>
      <c r="G73">
        <f t="shared" si="10"/>
        <v>0</v>
      </c>
      <c r="H73" s="3">
        <v>40909</v>
      </c>
      <c r="I73" s="2">
        <v>1.5804284488371658</v>
      </c>
      <c r="J73" s="2">
        <v>0.98243859758764995</v>
      </c>
      <c r="K73" s="2">
        <f>MAX(I$2:$I73)</f>
        <v>1.6982953407396328</v>
      </c>
      <c r="L73" s="2">
        <f>MAX(J$2:$J73)</f>
        <v>1.2103774764077246</v>
      </c>
      <c r="M73" s="2">
        <f t="shared" si="11"/>
        <v>-6.9403059099917397E-2</v>
      </c>
      <c r="N73" s="2">
        <f t="shared" si="12"/>
        <v>-0.18832048948611779</v>
      </c>
    </row>
    <row r="74" spans="1:14" ht="12.75" x14ac:dyDescent="0.2">
      <c r="A74">
        <v>2012.1</v>
      </c>
      <c r="B74">
        <f t="shared" si="8"/>
        <v>2012</v>
      </c>
      <c r="C74">
        <f t="shared" si="9"/>
        <v>0.99999999999909051</v>
      </c>
      <c r="D74" s="3">
        <v>40909</v>
      </c>
      <c r="E74" s="1">
        <v>3.3229903854881601E-2</v>
      </c>
      <c r="F74" s="1">
        <v>4.3583015267175701E-2</v>
      </c>
      <c r="G74">
        <f t="shared" si="10"/>
        <v>0</v>
      </c>
      <c r="H74" s="3">
        <v>40940</v>
      </c>
      <c r="I74" s="2">
        <v>1.6329459342415444</v>
      </c>
      <c r="J74" s="2">
        <v>1.0252562339853752</v>
      </c>
      <c r="K74" s="2">
        <f>MAX(I$2:$I74)</f>
        <v>1.6982953407396328</v>
      </c>
      <c r="L74" s="2">
        <f>MAX(J$2:$J74)</f>
        <v>1.2103774764077246</v>
      </c>
      <c r="M74" s="2">
        <f t="shared" si="11"/>
        <v>-3.8479412226160692E-2</v>
      </c>
      <c r="N74" s="2">
        <f t="shared" si="12"/>
        <v>-0.15294504898733752</v>
      </c>
    </row>
    <row r="75" spans="1:14" ht="12.75" x14ac:dyDescent="0.2">
      <c r="A75">
        <v>2012.2</v>
      </c>
      <c r="B75">
        <f t="shared" si="8"/>
        <v>2012</v>
      </c>
      <c r="C75">
        <f t="shared" si="9"/>
        <v>2.0000000000004547</v>
      </c>
      <c r="D75" s="3">
        <v>40940</v>
      </c>
      <c r="E75" s="1">
        <v>-1.0896568741763099E-2</v>
      </c>
      <c r="F75" s="1">
        <v>4.0589449943234199E-2</v>
      </c>
      <c r="G75">
        <f t="shared" si="10"/>
        <v>0</v>
      </c>
      <c r="H75" s="3">
        <v>40969</v>
      </c>
      <c r="I75" s="2">
        <v>1.6151524266174988</v>
      </c>
      <c r="J75" s="2">
        <v>1.0668708205737134</v>
      </c>
      <c r="K75" s="2">
        <f>MAX(I$2:$I75)</f>
        <v>1.6982953407396328</v>
      </c>
      <c r="L75" s="2">
        <f>MAX(J$2:$J75)</f>
        <v>1.2103774764077246</v>
      </c>
      <c r="M75" s="2">
        <f t="shared" si="11"/>
        <v>-4.8956687407458843E-2</v>
      </c>
      <c r="N75" s="2">
        <f t="shared" si="12"/>
        <v>-0.11856355445404043</v>
      </c>
    </row>
    <row r="76" spans="1:14" ht="12.75" x14ac:dyDescent="0.2">
      <c r="A76">
        <v>2012.3</v>
      </c>
      <c r="B76">
        <f t="shared" si="8"/>
        <v>2012</v>
      </c>
      <c r="C76">
        <f t="shared" si="9"/>
        <v>2.9999999999995453</v>
      </c>
      <c r="D76" s="3">
        <v>40969</v>
      </c>
      <c r="E76" s="1">
        <v>1.2531223219563599E-2</v>
      </c>
      <c r="F76" s="1">
        <v>3.13323765450177E-2</v>
      </c>
      <c r="G76">
        <f t="shared" si="10"/>
        <v>0</v>
      </c>
      <c r="H76" s="3">
        <v>41000</v>
      </c>
      <c r="I76" s="2">
        <v>1.6353922622090624</v>
      </c>
      <c r="J76" s="2">
        <v>1.100298418848821</v>
      </c>
      <c r="K76" s="2">
        <f>MAX(I$2:$I76)</f>
        <v>1.6982953407396328</v>
      </c>
      <c r="L76" s="2">
        <f>MAX(J$2:$J76)</f>
        <v>1.2103774764077246</v>
      </c>
      <c r="M76" s="2">
        <f t="shared" si="11"/>
        <v>-3.7038951365888528E-2</v>
      </c>
      <c r="N76" s="2">
        <f t="shared" si="12"/>
        <v>-9.0946055841692464E-2</v>
      </c>
    </row>
    <row r="77" spans="1:14" ht="12.75" x14ac:dyDescent="0.2">
      <c r="A77">
        <v>2012.4</v>
      </c>
      <c r="B77">
        <f t="shared" si="8"/>
        <v>2012</v>
      </c>
      <c r="C77">
        <f t="shared" si="9"/>
        <v>4.0000000000009095</v>
      </c>
      <c r="D77" s="3">
        <v>41000</v>
      </c>
      <c r="E77" s="1">
        <v>-1.2688339919917401E-3</v>
      </c>
      <c r="F77" s="1">
        <v>-7.4974972842871699E-3</v>
      </c>
      <c r="G77">
        <f t="shared" si="10"/>
        <v>1</v>
      </c>
      <c r="H77" s="3">
        <v>41030</v>
      </c>
      <c r="I77" s="2">
        <v>1.6333172209165312</v>
      </c>
      <c r="J77" s="2">
        <v>1.0920489344415965</v>
      </c>
      <c r="K77" s="2">
        <f>MAX(I$2:$I77)</f>
        <v>1.6982953407396328</v>
      </c>
      <c r="L77" s="2">
        <f>MAX(J$2:$J77)</f>
        <v>1.2103774764077246</v>
      </c>
      <c r="M77" s="2">
        <f t="shared" si="11"/>
        <v>-3.8260789077359636E-2</v>
      </c>
      <c r="N77" s="2">
        <f t="shared" si="12"/>
        <v>-9.7761685319289859E-2</v>
      </c>
    </row>
    <row r="78" spans="1:14" ht="12.75" x14ac:dyDescent="0.2">
      <c r="A78">
        <v>2012.5</v>
      </c>
      <c r="B78">
        <f t="shared" si="8"/>
        <v>2012</v>
      </c>
      <c r="C78">
        <f t="shared" si="9"/>
        <v>5</v>
      </c>
      <c r="D78" s="3">
        <v>41030</v>
      </c>
      <c r="E78" s="1">
        <v>-6.9050273481218297E-2</v>
      </c>
      <c r="F78" s="1">
        <v>-6.2650671359386595E-2</v>
      </c>
      <c r="G78">
        <f t="shared" si="10"/>
        <v>0</v>
      </c>
      <c r="H78" s="3">
        <v>41061</v>
      </c>
      <c r="I78" s="2">
        <v>1.5205362201306614</v>
      </c>
      <c r="J78" s="2">
        <v>1.0236313355415276</v>
      </c>
      <c r="K78" s="2">
        <f>MAX(I$2:$I78)</f>
        <v>1.6982953407396328</v>
      </c>
      <c r="L78" s="2">
        <f>MAX(J$2:$J78)</f>
        <v>1.2103774764077246</v>
      </c>
      <c r="M78" s="2">
        <f t="shared" si="11"/>
        <v>-0.10466914460917898</v>
      </c>
      <c r="N78" s="2">
        <f t="shared" si="12"/>
        <v>-0.15428752146019786</v>
      </c>
    </row>
    <row r="79" spans="1:14" ht="12.75" x14ac:dyDescent="0.2">
      <c r="A79">
        <v>2012.6</v>
      </c>
      <c r="B79">
        <f t="shared" si="8"/>
        <v>2012</v>
      </c>
      <c r="C79">
        <f t="shared" si="9"/>
        <v>5.9999999999990905</v>
      </c>
      <c r="D79" s="3">
        <v>41061</v>
      </c>
      <c r="E79" s="1">
        <v>1.35165845809884E-2</v>
      </c>
      <c r="F79" s="1">
        <v>3.95549212793724E-2</v>
      </c>
      <c r="G79">
        <f t="shared" si="10"/>
        <v>0</v>
      </c>
      <c r="H79" s="3">
        <v>41091</v>
      </c>
      <c r="I79" s="2">
        <v>1.5410886765585139</v>
      </c>
      <c r="J79" s="2">
        <v>1.0641209924379715</v>
      </c>
      <c r="K79" s="2">
        <f>MAX(I$2:$I79)</f>
        <v>1.6982953407396328</v>
      </c>
      <c r="L79" s="2">
        <f>MAX(J$2:$J79)</f>
        <v>1.2103774764077246</v>
      </c>
      <c r="M79" s="2">
        <f t="shared" si="11"/>
        <v>-9.2567329374320217E-2</v>
      </c>
      <c r="N79" s="2">
        <f t="shared" si="12"/>
        <v>-0.12083543094657312</v>
      </c>
    </row>
    <row r="80" spans="1:14" ht="12.75" x14ac:dyDescent="0.2">
      <c r="A80">
        <v>2012.7</v>
      </c>
      <c r="B80">
        <f t="shared" si="8"/>
        <v>2012</v>
      </c>
      <c r="C80">
        <f t="shared" si="9"/>
        <v>7.0000000000004547</v>
      </c>
      <c r="D80" s="3">
        <v>41091</v>
      </c>
      <c r="E80" s="1">
        <v>1.37216470710309E-2</v>
      </c>
      <c r="F80" s="1">
        <v>1.25976390438713E-2</v>
      </c>
      <c r="G80">
        <f t="shared" si="10"/>
        <v>1</v>
      </c>
      <c r="H80" s="3">
        <v>41122</v>
      </c>
      <c r="I80" s="2">
        <v>1.5622349514834117</v>
      </c>
      <c r="J80" s="2">
        <v>1.0775264045997113</v>
      </c>
      <c r="K80" s="2">
        <f>MAX(I$2:$I80)</f>
        <v>1.6982953407396328</v>
      </c>
      <c r="L80" s="2">
        <f>MAX(J$2:$J80)</f>
        <v>1.2103774764077246</v>
      </c>
      <c r="M80" s="2">
        <f t="shared" si="11"/>
        <v>-8.0115858527271655E-2</v>
      </c>
      <c r="N80" s="2">
        <f t="shared" si="12"/>
        <v>-0.10976003304547732</v>
      </c>
    </row>
    <row r="81" spans="1:14" ht="12.75" x14ac:dyDescent="0.2">
      <c r="A81">
        <v>2012.8</v>
      </c>
      <c r="B81">
        <f t="shared" si="8"/>
        <v>2012</v>
      </c>
      <c r="C81">
        <f t="shared" si="9"/>
        <v>7.9999999999995453</v>
      </c>
      <c r="D81" s="3">
        <v>41122</v>
      </c>
      <c r="E81" s="1">
        <v>-1.17738739817144E-2</v>
      </c>
      <c r="F81" s="1">
        <v>1.97633616564683E-2</v>
      </c>
      <c r="G81">
        <f t="shared" si="10"/>
        <v>0</v>
      </c>
      <c r="H81" s="3">
        <v>41153</v>
      </c>
      <c r="I81" s="2">
        <v>1.5438413940348164</v>
      </c>
      <c r="J81" s="2">
        <v>1.0988219486282094</v>
      </c>
      <c r="K81" s="2">
        <f>MAX(I$2:$I81)</f>
        <v>1.6982953407396328</v>
      </c>
      <c r="L81" s="2">
        <f>MAX(J$2:$J81)</f>
        <v>1.2103774764077246</v>
      </c>
      <c r="M81" s="2">
        <f t="shared" si="11"/>
        <v>-9.0946458486749093E-2</v>
      </c>
      <c r="N81" s="2">
        <f t="shared" si="12"/>
        <v>-9.2165898617512787E-2</v>
      </c>
    </row>
    <row r="82" spans="1:14" ht="12.75" x14ac:dyDescent="0.2">
      <c r="A82">
        <v>2012.9</v>
      </c>
      <c r="B82">
        <f t="shared" si="8"/>
        <v>2012</v>
      </c>
      <c r="C82">
        <f t="shared" si="9"/>
        <v>9.0000000000009095</v>
      </c>
      <c r="D82" s="3">
        <v>41153</v>
      </c>
      <c r="E82" s="1">
        <v>-1.44637890678893E-2</v>
      </c>
      <c r="F82" s="1">
        <v>2.4236090375236601E-2</v>
      </c>
      <c r="G82">
        <f t="shared" si="10"/>
        <v>0</v>
      </c>
      <c r="H82" s="3">
        <v>41183</v>
      </c>
      <c r="I82" s="2">
        <v>1.5215115977572207</v>
      </c>
      <c r="J82" s="2">
        <v>1.1254530966814562</v>
      </c>
      <c r="K82" s="2">
        <f>MAX(I$2:$I82)</f>
        <v>1.6982953407396328</v>
      </c>
      <c r="L82" s="2">
        <f>MAX(J$2:$J82)</f>
        <v>1.2103774764077246</v>
      </c>
      <c r="M82" s="2">
        <f t="shared" si="11"/>
        <v>-0.10409481716261448</v>
      </c>
      <c r="N82" s="2">
        <f t="shared" si="12"/>
        <v>-7.0163549290685134E-2</v>
      </c>
    </row>
    <row r="83" spans="1:14" ht="12.75" x14ac:dyDescent="0.2">
      <c r="A83">
        <v>2012.1</v>
      </c>
      <c r="B83">
        <f t="shared" si="8"/>
        <v>2012</v>
      </c>
      <c r="C83">
        <f t="shared" si="9"/>
        <v>0.99999999999909051</v>
      </c>
      <c r="D83" s="3">
        <v>41183</v>
      </c>
      <c r="E83" s="1">
        <v>-1.5676524160542799E-3</v>
      </c>
      <c r="F83" s="1">
        <v>-1.9789403541407801E-2</v>
      </c>
      <c r="G83">
        <f t="shared" si="10"/>
        <v>1</v>
      </c>
      <c r="H83" s="3">
        <v>41214</v>
      </c>
      <c r="I83" s="2">
        <v>1.519126396424942</v>
      </c>
      <c r="J83" s="2">
        <v>1.1031810511842999</v>
      </c>
      <c r="K83" s="2">
        <f>MAX(I$2:$I83)</f>
        <v>1.6982953407396328</v>
      </c>
      <c r="L83" s="2">
        <f>MAX(J$2:$J83)</f>
        <v>1.2103774764077246</v>
      </c>
      <c r="M83" s="2">
        <f t="shared" si="11"/>
        <v>-0.10549928508704509</v>
      </c>
      <c r="N83" s="2">
        <f t="shared" si="12"/>
        <v>-8.856445804128199E-2</v>
      </c>
    </row>
    <row r="84" spans="1:14" ht="12.75" x14ac:dyDescent="0.2">
      <c r="A84">
        <v>2012.11</v>
      </c>
      <c r="B84">
        <f t="shared" si="8"/>
        <v>2012</v>
      </c>
      <c r="C84">
        <f t="shared" si="9"/>
        <v>10.999999999989996</v>
      </c>
      <c r="D84" s="3">
        <v>41214</v>
      </c>
      <c r="E84" s="1">
        <v>2.1483825653278301E-2</v>
      </c>
      <c r="F84" s="1">
        <v>2.8467029231815698E-3</v>
      </c>
      <c r="G84">
        <f t="shared" si="10"/>
        <v>1</v>
      </c>
      <c r="H84" s="3">
        <v>41244</v>
      </c>
      <c r="I84" s="2">
        <v>1.5517630430710283</v>
      </c>
      <c r="J84" s="2">
        <v>1.1063214799075047</v>
      </c>
      <c r="K84" s="2">
        <f>MAX(I$2:$I84)</f>
        <v>1.6982953407396328</v>
      </c>
      <c r="L84" s="2">
        <f>MAX(J$2:$J84)</f>
        <v>1.2103774764077246</v>
      </c>
      <c r="M84" s="2">
        <f t="shared" si="11"/>
        <v>-8.6281987681122385E-2</v>
      </c>
      <c r="N84" s="2">
        <f t="shared" si="12"/>
        <v>-8.5969871819696619E-2</v>
      </c>
    </row>
    <row r="85" spans="1:14" ht="12.75" x14ac:dyDescent="0.2">
      <c r="A85">
        <v>2012.12</v>
      </c>
      <c r="B85">
        <f t="shared" si="8"/>
        <v>2012</v>
      </c>
      <c r="C85">
        <f t="shared" si="9"/>
        <v>11.999999999989086</v>
      </c>
      <c r="D85" s="3">
        <v>41244</v>
      </c>
      <c r="E85" s="1">
        <v>9.2975762968237098E-3</v>
      </c>
      <c r="F85" s="1">
        <v>7.0683105254980604E-3</v>
      </c>
      <c r="G85">
        <f t="shared" si="10"/>
        <v>1</v>
      </c>
      <c r="H85" s="3">
        <v>41275</v>
      </c>
      <c r="I85" s="2">
        <v>1.5661906783585726</v>
      </c>
      <c r="J85" s="2">
        <v>1.1141413036685195</v>
      </c>
      <c r="K85" s="2">
        <f>MAX(I$2:$I85)</f>
        <v>1.6982953407396328</v>
      </c>
      <c r="L85" s="2">
        <f>MAX(J$2:$J85)</f>
        <v>1.2103774764077246</v>
      </c>
      <c r="M85" s="2">
        <f t="shared" si="11"/>
        <v>-7.7786624747805511E-2</v>
      </c>
      <c r="N85" s="2">
        <f t="shared" si="12"/>
        <v>-7.9509223044057387E-2</v>
      </c>
    </row>
    <row r="86" spans="1:14" ht="12.75" x14ac:dyDescent="0.2">
      <c r="A86">
        <v>2013.1</v>
      </c>
      <c r="B86">
        <f t="shared" si="8"/>
        <v>2013</v>
      </c>
      <c r="C86">
        <f t="shared" si="9"/>
        <v>0.99999999999909051</v>
      </c>
      <c r="D86" s="3">
        <v>41275</v>
      </c>
      <c r="E86" s="1">
        <v>2.86114700001898E-2</v>
      </c>
      <c r="F86" s="1">
        <v>5.0428063581991103E-2</v>
      </c>
      <c r="G86">
        <f t="shared" si="10"/>
        <v>0</v>
      </c>
      <c r="H86" s="3">
        <v>41306</v>
      </c>
      <c r="I86" s="2">
        <v>1.6110016959670059</v>
      </c>
      <c r="J86" s="2">
        <v>1.1703252921692382</v>
      </c>
      <c r="K86" s="2">
        <f>MAX(I$2:$I86)</f>
        <v>1.6982953407396328</v>
      </c>
      <c r="L86" s="2">
        <f>MAX(J$2:$J86)</f>
        <v>1.2103774764077246</v>
      </c>
      <c r="M86" s="2">
        <f t="shared" si="11"/>
        <v>-5.1400744428003464E-2</v>
      </c>
      <c r="N86" s="2">
        <f t="shared" si="12"/>
        <v>-3.3090655617086684E-2</v>
      </c>
    </row>
    <row r="87" spans="1:14" ht="12.75" x14ac:dyDescent="0.2">
      <c r="A87">
        <v>2013.2</v>
      </c>
      <c r="B87">
        <f t="shared" si="8"/>
        <v>2013</v>
      </c>
      <c r="C87">
        <f t="shared" si="9"/>
        <v>2.0000000000004547</v>
      </c>
      <c r="D87" s="3">
        <v>41306</v>
      </c>
      <c r="E87" s="1">
        <v>4.6539746736133899E-3</v>
      </c>
      <c r="F87" s="1">
        <v>1.10606030264802E-2</v>
      </c>
      <c r="G87">
        <f t="shared" si="10"/>
        <v>0</v>
      </c>
      <c r="H87" s="3">
        <v>41334</v>
      </c>
      <c r="I87" s="2">
        <v>1.6184992570591845</v>
      </c>
      <c r="J87" s="2">
        <v>1.1832697956377716</v>
      </c>
      <c r="K87" s="2">
        <f>MAX(I$2:$I87)</f>
        <v>1.6982953407396328</v>
      </c>
      <c r="L87" s="2">
        <f>MAX(J$2:$J87)</f>
        <v>1.2103774764077246</v>
      </c>
      <c r="M87" s="2">
        <f t="shared" si="11"/>
        <v>-4.6985987517162875E-2</v>
      </c>
      <c r="N87" s="2">
        <f t="shared" si="12"/>
        <v>-2.2396055196273079E-2</v>
      </c>
    </row>
    <row r="88" spans="1:14" ht="12.75" x14ac:dyDescent="0.2">
      <c r="A88">
        <v>2013.3</v>
      </c>
      <c r="B88">
        <f t="shared" si="8"/>
        <v>2013</v>
      </c>
      <c r="C88">
        <f t="shared" si="9"/>
        <v>2.9999999999995453</v>
      </c>
      <c r="D88" s="3">
        <v>41334</v>
      </c>
      <c r="E88" s="1">
        <v>2.29508788958512E-2</v>
      </c>
      <c r="F88" s="1">
        <v>3.59877994031743E-2</v>
      </c>
      <c r="G88">
        <f t="shared" si="10"/>
        <v>0</v>
      </c>
      <c r="H88" s="3">
        <v>41365</v>
      </c>
      <c r="I88" s="2">
        <v>1.6556452375009751</v>
      </c>
      <c r="J88" s="2">
        <v>1.2258530716830187</v>
      </c>
      <c r="K88" s="2">
        <f>MAX(I$2:$I88)</f>
        <v>1.6982953407396328</v>
      </c>
      <c r="L88" s="2">
        <f>MAX(J$2:$J88)</f>
        <v>1.2258530716830187</v>
      </c>
      <c r="M88" s="2">
        <f t="shared" si="11"/>
        <v>-2.5113478330620054E-2</v>
      </c>
      <c r="N88" s="2">
        <f t="shared" si="12"/>
        <v>0</v>
      </c>
    </row>
    <row r="89" spans="1:14" ht="12.75" x14ac:dyDescent="0.2">
      <c r="A89">
        <v>2013.4</v>
      </c>
      <c r="B89">
        <f t="shared" si="8"/>
        <v>2013</v>
      </c>
      <c r="C89">
        <f t="shared" si="9"/>
        <v>4.0000000000009095</v>
      </c>
      <c r="D89" s="3">
        <v>41365</v>
      </c>
      <c r="E89" s="1">
        <v>7.3712625571947105E-2</v>
      </c>
      <c r="F89" s="1">
        <v>1.8085763992887999E-2</v>
      </c>
      <c r="G89">
        <f t="shared" si="10"/>
        <v>1</v>
      </c>
      <c r="H89" s="3">
        <v>41395</v>
      </c>
      <c r="I89" s="2">
        <v>1.7776871949728621</v>
      </c>
      <c r="J89" s="2">
        <v>1.2480235610274346</v>
      </c>
      <c r="K89" s="2">
        <f>MAX(I$2:$I89)</f>
        <v>1.7776871949728621</v>
      </c>
      <c r="L89" s="2">
        <f>MAX(J$2:$J89)</f>
        <v>1.2480235610274346</v>
      </c>
      <c r="M89" s="2">
        <f t="shared" si="11"/>
        <v>0</v>
      </c>
      <c r="N89" s="2">
        <f t="shared" si="12"/>
        <v>0</v>
      </c>
    </row>
    <row r="90" spans="1:14" ht="12.75" x14ac:dyDescent="0.2">
      <c r="A90">
        <v>2013.5</v>
      </c>
      <c r="B90">
        <f t="shared" si="8"/>
        <v>2013</v>
      </c>
      <c r="C90">
        <f t="shared" si="9"/>
        <v>5</v>
      </c>
      <c r="D90" s="3">
        <v>41395</v>
      </c>
      <c r="E90" s="1">
        <v>-4.10199784786726E-2</v>
      </c>
      <c r="F90" s="1">
        <v>2.07627834774065E-2</v>
      </c>
      <c r="G90">
        <f t="shared" si="10"/>
        <v>0</v>
      </c>
      <c r="H90" s="3">
        <v>41426</v>
      </c>
      <c r="I90" s="2">
        <v>1.7047665044932636</v>
      </c>
      <c r="J90" s="2">
        <v>1.2739360039997489</v>
      </c>
      <c r="K90" s="2">
        <f>MAX(I$2:$I90)</f>
        <v>1.7776871949728621</v>
      </c>
      <c r="L90" s="2">
        <f>MAX(J$2:$J90)</f>
        <v>1.2739360039997489</v>
      </c>
      <c r="M90" s="2">
        <f t="shared" si="11"/>
        <v>-4.1019978478672448E-2</v>
      </c>
      <c r="N90" s="2">
        <f t="shared" si="12"/>
        <v>0</v>
      </c>
    </row>
    <row r="91" spans="1:14" ht="12.75" x14ac:dyDescent="0.2">
      <c r="A91">
        <v>2013.6</v>
      </c>
      <c r="B91">
        <f t="shared" si="8"/>
        <v>2013</v>
      </c>
      <c r="C91">
        <f t="shared" si="9"/>
        <v>5.9999999999990905</v>
      </c>
      <c r="D91" s="3">
        <v>41426</v>
      </c>
      <c r="E91" s="1">
        <v>3.9488409716304001E-4</v>
      </c>
      <c r="F91" s="1">
        <v>-1.49993254596074E-2</v>
      </c>
      <c r="G91">
        <f t="shared" si="10"/>
        <v>1</v>
      </c>
      <c r="H91" s="3">
        <v>41456</v>
      </c>
      <c r="I91" s="2">
        <v>1.7054396896752642</v>
      </c>
      <c r="J91" s="2">
        <v>1.254827823261045</v>
      </c>
      <c r="K91" s="2">
        <f>MAX(I$2:$I91)</f>
        <v>1.7776871949728621</v>
      </c>
      <c r="L91" s="2">
        <f>MAX(J$2:$J91)</f>
        <v>1.2739360039997489</v>
      </c>
      <c r="M91" s="2">
        <f t="shared" si="11"/>
        <v>-4.0641292518676653E-2</v>
      </c>
      <c r="N91" s="2">
        <f t="shared" si="12"/>
        <v>-1.499932545960736E-2</v>
      </c>
    </row>
    <row r="92" spans="1:14" ht="12.75" x14ac:dyDescent="0.2">
      <c r="A92">
        <v>2013.7</v>
      </c>
      <c r="B92">
        <f t="shared" si="8"/>
        <v>2013</v>
      </c>
      <c r="C92">
        <f t="shared" si="9"/>
        <v>7.0000000000004547</v>
      </c>
      <c r="D92" s="3">
        <v>41456</v>
      </c>
      <c r="E92" s="1">
        <v>8.4226063582650799E-3</v>
      </c>
      <c r="F92" s="1">
        <v>4.9462111213487203E-2</v>
      </c>
      <c r="G92">
        <f t="shared" si="10"/>
        <v>0</v>
      </c>
      <c r="H92" s="3">
        <v>41487</v>
      </c>
      <c r="I92" s="2">
        <v>1.7198039368491607</v>
      </c>
      <c r="J92" s="2">
        <v>1.316894256608961</v>
      </c>
      <c r="K92" s="2">
        <f>MAX(I$2:$I92)</f>
        <v>1.7776871949728621</v>
      </c>
      <c r="L92" s="2">
        <f>MAX(J$2:$J92)</f>
        <v>1.316894256608961</v>
      </c>
      <c r="M92" s="2">
        <f t="shared" si="11"/>
        <v>-3.2560991769187475E-2</v>
      </c>
      <c r="N92" s="2">
        <f t="shared" si="12"/>
        <v>0</v>
      </c>
    </row>
    <row r="93" spans="1:14" ht="12.75" x14ac:dyDescent="0.2">
      <c r="A93">
        <v>2013.8</v>
      </c>
      <c r="B93">
        <f t="shared" si="8"/>
        <v>2013</v>
      </c>
      <c r="C93">
        <f t="shared" si="9"/>
        <v>7.9999999999995453</v>
      </c>
      <c r="D93" s="3">
        <v>41487</v>
      </c>
      <c r="E93" s="1">
        <v>-3.64050436666764E-2</v>
      </c>
      <c r="F93" s="1">
        <v>-3.1298013323604601E-2</v>
      </c>
      <c r="G93">
        <f t="shared" si="10"/>
        <v>0</v>
      </c>
      <c r="I93" s="2">
        <v>1.6571943994300449</v>
      </c>
      <c r="J93" s="2">
        <v>1.2756780826198353</v>
      </c>
      <c r="K93" s="2">
        <f>MAX(I$2:$I93)</f>
        <v>1.7776871949728621</v>
      </c>
      <c r="L93" s="2">
        <f>MAX(J$2:$J93)</f>
        <v>1.316894256608961</v>
      </c>
      <c r="M93" s="2">
        <f t="shared" si="11"/>
        <v>-6.7780651108676482E-2</v>
      </c>
      <c r="N93" s="2">
        <f t="shared" si="12"/>
        <v>-3.1298013323604601E-2</v>
      </c>
    </row>
    <row r="94" spans="1:14" ht="12.75" x14ac:dyDescent="0.2">
      <c r="A94" t="s">
        <v>5</v>
      </c>
      <c r="E94" s="1">
        <f>COUNTIF(E2:E93,"&gt;0")/COUNT(E2:E93)</f>
        <v>0.56521739130434778</v>
      </c>
      <c r="F94" s="1">
        <f>COUNTIF(F2:F93,"&gt;0")/COUNT(F2:F93)</f>
        <v>0.63043478260869568</v>
      </c>
      <c r="G94" s="1">
        <f>SUM(G2:G93)/COUNT(G2:G93)</f>
        <v>0.46739130434782611</v>
      </c>
      <c r="H94" s="1"/>
      <c r="I94" s="1"/>
      <c r="J94" s="1"/>
    </row>
    <row r="95" spans="1:14" ht="12.75" x14ac:dyDescent="0.2">
      <c r="A95" t="s">
        <v>6</v>
      </c>
      <c r="E95" s="4">
        <f>AVERAGE(E2:E93)</f>
        <v>6.5513240416763202E-3</v>
      </c>
      <c r="F95" s="4">
        <f>AVERAGE(F2:F93)</f>
        <v>4.0298521828191439E-3</v>
      </c>
    </row>
    <row r="96" spans="1:14" ht="12.75" x14ac:dyDescent="0.2">
      <c r="A96" t="s">
        <v>7</v>
      </c>
      <c r="E96" s="1">
        <f>STDEV(E2:E93)</f>
        <v>3.4982872045866663E-2</v>
      </c>
      <c r="F96" s="1">
        <f>STDEV(F2:F93)</f>
        <v>4.6723268862259255E-2</v>
      </c>
      <c r="I96" s="1"/>
      <c r="J96" s="1"/>
    </row>
    <row r="97" spans="1:10" ht="12.75" x14ac:dyDescent="0.2">
      <c r="A97" t="s">
        <v>8</v>
      </c>
      <c r="E97" s="5">
        <f>E95/E96*12/SQRT(12)</f>
        <v>0.64873038909746017</v>
      </c>
      <c r="F97" s="5">
        <f>F95/F96*12/SQRT(12)</f>
        <v>0.29877655813046616</v>
      </c>
      <c r="I97" s="5"/>
      <c r="J97" s="5"/>
    </row>
    <row r="99" spans="1:10" ht="12.75" x14ac:dyDescent="0.2">
      <c r="D99" s="8" t="s">
        <v>20</v>
      </c>
      <c r="E99" s="9" t="s">
        <v>9</v>
      </c>
      <c r="F99" s="9" t="s">
        <v>10</v>
      </c>
    </row>
    <row r="100" spans="1:10" x14ac:dyDescent="0.2">
      <c r="D100" t="s">
        <v>11</v>
      </c>
      <c r="E100" s="5">
        <f>E97</f>
        <v>0.64873038909746017</v>
      </c>
      <c r="F100" s="5">
        <f>F97</f>
        <v>0.29877655813046616</v>
      </c>
    </row>
    <row r="101" spans="1:10" x14ac:dyDescent="0.2">
      <c r="D101" t="s">
        <v>12</v>
      </c>
      <c r="E101" s="4">
        <f>MIN(E2:E93)</f>
        <v>-8.2533739849022097E-2</v>
      </c>
      <c r="F101" s="4">
        <f>MIN(F2:F93)</f>
        <v>-0.169424534449055</v>
      </c>
    </row>
    <row r="102" spans="1:10" x14ac:dyDescent="0.2">
      <c r="D102" t="s">
        <v>13</v>
      </c>
      <c r="E102" s="4">
        <f>MAX(E2:E93)</f>
        <v>0.111378438586266</v>
      </c>
      <c r="F102" s="4">
        <f>MAX(F2:F93)</f>
        <v>0.10772303830584599</v>
      </c>
    </row>
    <row r="103" spans="1:10" ht="12.75" x14ac:dyDescent="0.2">
      <c r="D103" t="s">
        <v>14</v>
      </c>
      <c r="E103" s="7">
        <f>(1+E95)^12-1</f>
        <v>8.1511379861032518E-2</v>
      </c>
      <c r="F103" s="7">
        <f>(1+F95)^12-1</f>
        <v>4.9444575951114622E-2</v>
      </c>
    </row>
    <row r="104" spans="1:10" ht="12.75" x14ac:dyDescent="0.2">
      <c r="D104" t="s">
        <v>19</v>
      </c>
      <c r="E104" s="6">
        <f>MIN(M2:M93)</f>
        <v>-0.14821458363354301</v>
      </c>
      <c r="F104" s="6">
        <f>MIN(N2:N93)</f>
        <v>-0.52555861054099084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%LOGONNAME%</cp:lastModifiedBy>
  <cp:revision>13</cp:revision>
  <dcterms:modified xsi:type="dcterms:W3CDTF">2013-09-22T18:29:46Z</dcterms:modified>
</cp:coreProperties>
</file>