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ython\strategy_research\wrds\data\"/>
    </mc:Choice>
  </mc:AlternateContent>
  <bookViews>
    <workbookView xWindow="240" yWindow="15" windowWidth="16095" windowHeight="9660"/>
  </bookViews>
  <sheets>
    <sheet name="calendar" sheetId="2" r:id="rId1"/>
    <sheet name="fiscal" sheetId="1" r:id="rId2"/>
  </sheets>
  <calcPr calcId="162913"/>
</workbook>
</file>

<file path=xl/calcChain.xml><?xml version="1.0" encoding="utf-8"?>
<calcChain xmlns="http://schemas.openxmlformats.org/spreadsheetml/2006/main">
  <c r="L23" i="2" l="1"/>
  <c r="K23" i="2"/>
  <c r="J23" i="2"/>
  <c r="I23" i="2"/>
  <c r="K18" i="2"/>
  <c r="J18" i="2"/>
  <c r="I18" i="2"/>
  <c r="L18" i="2" s="1"/>
  <c r="K17" i="2"/>
  <c r="J17" i="2"/>
  <c r="I17" i="2"/>
  <c r="L17" i="2" s="1"/>
  <c r="K16" i="2"/>
  <c r="J16" i="2"/>
  <c r="I16" i="2"/>
  <c r="L16" i="2" s="1"/>
  <c r="K15" i="2"/>
  <c r="J15" i="2"/>
  <c r="I15" i="2"/>
  <c r="L15" i="2" s="1"/>
  <c r="K14" i="2"/>
  <c r="J14" i="2"/>
  <c r="I14" i="2"/>
  <c r="L14" i="2" s="1"/>
  <c r="K13" i="2"/>
  <c r="J13" i="2"/>
  <c r="I13" i="2"/>
  <c r="L13" i="2" s="1"/>
  <c r="K12" i="2"/>
  <c r="J12" i="2"/>
  <c r="I12" i="2"/>
  <c r="L12" i="2" s="1"/>
  <c r="K11" i="2"/>
  <c r="J11" i="2"/>
  <c r="I11" i="2"/>
  <c r="L11" i="2" s="1"/>
  <c r="K10" i="2"/>
  <c r="J10" i="2"/>
  <c r="I10" i="2"/>
  <c r="L10" i="2" s="1"/>
  <c r="K9" i="2"/>
  <c r="J9" i="2"/>
  <c r="I9" i="2"/>
  <c r="L9" i="2" s="1"/>
  <c r="K8" i="2"/>
  <c r="J8" i="2"/>
  <c r="I8" i="2"/>
  <c r="L8" i="2" s="1"/>
  <c r="K7" i="2"/>
  <c r="J7" i="2"/>
  <c r="I7" i="2"/>
  <c r="L7" i="2" s="1"/>
  <c r="K6" i="2"/>
  <c r="J6" i="2"/>
  <c r="I6" i="2"/>
  <c r="L6" i="2" s="1"/>
  <c r="K5" i="2"/>
  <c r="J5" i="2"/>
  <c r="I5" i="2"/>
  <c r="L5" i="2" s="1"/>
  <c r="K4" i="2"/>
  <c r="J4" i="2"/>
  <c r="I4" i="2"/>
  <c r="L4" i="2" s="1"/>
  <c r="K3" i="2"/>
  <c r="J3" i="2"/>
  <c r="I3" i="2"/>
  <c r="L3" i="2" s="1"/>
  <c r="K2" i="2"/>
  <c r="J2" i="2"/>
  <c r="I2" i="2"/>
  <c r="L2" i="2" s="1"/>
</calcChain>
</file>

<file path=xl/sharedStrings.xml><?xml version="1.0" encoding="utf-8"?>
<sst xmlns="http://schemas.openxmlformats.org/spreadsheetml/2006/main" count="29" uniqueCount="23">
  <si>
    <t>date</t>
  </si>
  <si>
    <t>permno</t>
  </si>
  <si>
    <t>ret_p1</t>
  </si>
  <si>
    <t>retx_p1</t>
  </si>
  <si>
    <t>dret_p1</t>
  </si>
  <si>
    <t>mv</t>
  </si>
  <si>
    <t>mv_adj</t>
  </si>
  <si>
    <t>exf</t>
  </si>
  <si>
    <t>1+RT5</t>
    <phoneticPr fontId="2" type="noConversion"/>
  </si>
  <si>
    <t>1+MT5</t>
    <phoneticPr fontId="2" type="noConversion"/>
  </si>
  <si>
    <t>(1+RT5)/(1+MT5)</t>
    <phoneticPr fontId="2" type="noConversion"/>
  </si>
  <si>
    <t>B11</t>
    <phoneticPr fontId="2" type="noConversion"/>
  </si>
  <si>
    <t>B10</t>
    <phoneticPr fontId="2" type="noConversion"/>
  </si>
  <si>
    <t>E11-1</t>
    <phoneticPr fontId="2" type="noConversion"/>
  </si>
  <si>
    <t>G11</t>
    <phoneticPr fontId="2" type="noConversion"/>
  </si>
  <si>
    <t>MVt</t>
    <phoneticPr fontId="2" type="noConversion"/>
  </si>
  <si>
    <t>MV_t-1</t>
    <phoneticPr fontId="2" type="noConversion"/>
  </si>
  <si>
    <t>rx_t</t>
    <phoneticPr fontId="2" type="noConversion"/>
  </si>
  <si>
    <t>EXF_t</t>
    <phoneticPr fontId="2" type="noConversion"/>
  </si>
  <si>
    <t>WR5</t>
    <phoneticPr fontId="2" type="noConversion"/>
  </si>
  <si>
    <t>WR: t+1, t+5</t>
    <phoneticPr fontId="2" type="noConversion"/>
  </si>
  <si>
    <t>WR:2002, 2006</t>
    <phoneticPr fontId="2" type="noConversion"/>
  </si>
  <si>
    <r>
      <rPr>
        <sz val="11"/>
        <color theme="1"/>
        <rFont val="宋体"/>
        <family val="3"/>
        <charset val="134"/>
      </rPr>
      <t>因为</t>
    </r>
    <r>
      <rPr>
        <sz val="11"/>
        <color theme="1"/>
        <rFont val="Calibri"/>
        <family val="2"/>
      </rPr>
      <t>T=5, t=2001,</t>
    </r>
    <r>
      <rPr>
        <sz val="11"/>
        <color theme="1"/>
        <rFont val="宋体"/>
        <family val="3"/>
        <charset val="134"/>
      </rPr>
      <t>所以应该是</t>
    </r>
    <r>
      <rPr>
        <sz val="11"/>
        <color theme="1"/>
        <rFont val="Calibri"/>
        <family val="2"/>
      </rPr>
      <t>2002</t>
    </r>
    <r>
      <rPr>
        <sz val="11"/>
        <color theme="1"/>
        <rFont val="宋体"/>
        <family val="3"/>
        <charset val="134"/>
      </rPr>
      <t>到</t>
    </r>
    <r>
      <rPr>
        <sz val="11"/>
        <color theme="1"/>
        <rFont val="Calibri"/>
        <family val="2"/>
      </rPr>
      <t>2005</t>
    </r>
    <r>
      <rPr>
        <sz val="11"/>
        <color theme="1"/>
        <rFont val="宋体"/>
        <family val="3"/>
        <charset val="134"/>
      </rPr>
      <t>年，故算出来的是</t>
    </r>
    <r>
      <rPr>
        <sz val="11"/>
        <color theme="1"/>
        <rFont val="Calibri"/>
        <family val="2"/>
      </rPr>
      <t xml:space="preserve">L12 : 0.4875, 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Calibri"/>
        <family val="2"/>
      </rPr>
      <t>paper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Calibri"/>
        <family val="2"/>
      </rPr>
      <t>0.4460</t>
    </r>
    <r>
      <rPr>
        <sz val="11"/>
        <color theme="1"/>
        <rFont val="宋体"/>
        <family val="3"/>
        <charset val="134"/>
      </rPr>
      <t>有出入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</si>
</sst>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yyyy\-mm\-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3" fillId="0" borderId="1" xfId="0" applyNumberFormat="1" applyFont="1" applyBorder="1" applyAlignment="1">
      <alignment horizontal="center" vertical="top"/>
    </xf>
    <xf numFmtId="0" fontId="4" fillId="0" borderId="0" xfId="0" applyFont="1"/>
    <xf numFmtId="164" fontId="4" fillId="0" borderId="0" xfId="0" applyNumberFormat="1" applyFont="1"/>
    <xf numFmtId="0" fontId="4" fillId="0" borderId="0" xfId="0" applyNumberFormat="1" applyFont="1"/>
    <xf numFmtId="43" fontId="4" fillId="0" borderId="0" xfId="1" applyFont="1" applyAlignment="1"/>
    <xf numFmtId="10" fontId="4" fillId="0" borderId="0" xfId="2" applyNumberFormat="1" applyFont="1" applyAlignment="1"/>
    <xf numFmtId="43" fontId="4" fillId="2" borderId="0" xfId="1" applyFont="1" applyFill="1" applyAlignment="1"/>
    <xf numFmtId="164" fontId="4" fillId="2" borderId="0" xfId="0" applyNumberFormat="1" applyFont="1" applyFill="1"/>
    <xf numFmtId="10" fontId="4" fillId="2" borderId="0" xfId="2" applyNumberFormat="1" applyFont="1" applyFill="1" applyAlignment="1"/>
    <xf numFmtId="0" fontId="4" fillId="2" borderId="0" xfId="0" applyFont="1" applyFill="1"/>
    <xf numFmtId="43" fontId="4" fillId="0" borderId="0" xfId="0" applyNumberFormat="1" applyFont="1"/>
  </cellXfs>
  <cellStyles count="3">
    <cellStyle name="百分比 2" xfId="2"/>
    <cellStyle name="常规" xfId="0" builtinId="0"/>
    <cellStyle name="千位分隔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I29" sqref="I29"/>
    </sheetView>
  </sheetViews>
  <sheetFormatPr defaultColWidth="9" defaultRowHeight="14.25" x14ac:dyDescent="0.45"/>
  <cols>
    <col min="1" max="1" width="11.73046875" style="6" bestFit="1" customWidth="1"/>
    <col min="2" max="2" width="13.86328125" style="6" bestFit="1" customWidth="1"/>
    <col min="3" max="3" width="13.73046875" style="6" bestFit="1" customWidth="1"/>
    <col min="4" max="4" width="9.1328125" style="6" bestFit="1" customWidth="1"/>
    <col min="5" max="5" width="12.73046875" style="6" bestFit="1" customWidth="1"/>
    <col min="6" max="6" width="9.1328125" style="6" bestFit="1" customWidth="1"/>
    <col min="7" max="7" width="13.46484375" style="8" bestFit="1" customWidth="1"/>
    <col min="8" max="8" width="9" style="6"/>
    <col min="9" max="9" width="13.73046875" style="6" bestFit="1" customWidth="1"/>
    <col min="10" max="10" width="12.73046875" style="6" bestFit="1" customWidth="1"/>
    <col min="11" max="11" width="11.265625" style="6" bestFit="1" customWidth="1"/>
    <col min="12" max="12" width="14.73046875" style="6" bestFit="1" customWidth="1"/>
    <col min="13" max="16384" width="9" style="6"/>
  </cols>
  <sheetData>
    <row r="1" spans="1:12" x14ac:dyDescent="0.45">
      <c r="A1" s="4" t="s">
        <v>0</v>
      </c>
      <c r="B1" s="4" t="s">
        <v>5</v>
      </c>
      <c r="C1" s="4" t="s">
        <v>6</v>
      </c>
      <c r="D1" s="4" t="s">
        <v>2</v>
      </c>
      <c r="E1" s="4" t="s">
        <v>3</v>
      </c>
      <c r="F1" s="4" t="s">
        <v>4</v>
      </c>
      <c r="G1" s="5" t="s">
        <v>7</v>
      </c>
      <c r="I1" s="6" t="s">
        <v>8</v>
      </c>
      <c r="K1" s="6" t="s">
        <v>9</v>
      </c>
      <c r="L1" s="6" t="s">
        <v>10</v>
      </c>
    </row>
    <row r="2" spans="1:12" x14ac:dyDescent="0.45">
      <c r="A2" s="7">
        <v>33969</v>
      </c>
      <c r="B2" s="6">
        <v>167807.25</v>
      </c>
      <c r="C2" s="6">
        <v>249291.05436050601</v>
      </c>
      <c r="D2" s="6">
        <v>1.918032737254638</v>
      </c>
      <c r="E2" s="6">
        <v>1.918032737254638</v>
      </c>
      <c r="F2" s="6">
        <v>1.0806616195220351</v>
      </c>
      <c r="I2" s="6">
        <f>PRODUCT(D2:D6)</f>
        <v>17.449218572181451</v>
      </c>
      <c r="J2" s="6">
        <f t="shared" ref="J2:K17" si="0">PRODUCT(E2:E6)</f>
        <v>17.442567136745954</v>
      </c>
      <c r="K2" s="6">
        <f t="shared" si="0"/>
        <v>1.8910838921344724</v>
      </c>
      <c r="L2" s="6">
        <f>I2/K2</f>
        <v>9.2270991492008658</v>
      </c>
    </row>
    <row r="3" spans="1:12" x14ac:dyDescent="0.45">
      <c r="A3" s="7">
        <v>34334</v>
      </c>
      <c r="B3" s="6">
        <v>411196.5</v>
      </c>
      <c r="C3" s="6">
        <v>594163.48398496222</v>
      </c>
      <c r="D3" s="6">
        <v>2.0007636000357052</v>
      </c>
      <c r="E3" s="6">
        <v>2.0000009326502131</v>
      </c>
      <c r="F3" s="6">
        <v>1.17027771384867</v>
      </c>
      <c r="G3" s="8">
        <v>75581.843494532513</v>
      </c>
      <c r="I3" s="6">
        <f t="shared" ref="I3:I17" si="1">PRODUCT(D3:D7)</f>
        <v>24.76154480602256</v>
      </c>
      <c r="J3" s="6">
        <f t="shared" si="0"/>
        <v>24.752105998440484</v>
      </c>
      <c r="K3" s="6">
        <f t="shared" si="0"/>
        <v>2.3145562686033854</v>
      </c>
      <c r="L3" s="6">
        <f t="shared" ref="L3:L18" si="2">I3/K3</f>
        <v>10.698182257182193</v>
      </c>
    </row>
    <row r="4" spans="1:12" x14ac:dyDescent="0.45">
      <c r="A4" s="7">
        <v>34699</v>
      </c>
      <c r="B4" s="6">
        <v>929152</v>
      </c>
      <c r="C4" s="6">
        <v>1308600.0965756159</v>
      </c>
      <c r="D4" s="6">
        <v>1.9145282157324941</v>
      </c>
      <c r="E4" s="6">
        <v>1.9145282157324941</v>
      </c>
      <c r="F4" s="6">
        <v>0.9702600398552419</v>
      </c>
      <c r="G4" s="8">
        <v>141904.69853955359</v>
      </c>
      <c r="I4" s="6">
        <f t="shared" si="1"/>
        <v>85.824976020810695</v>
      </c>
      <c r="J4" s="6">
        <f t="shared" si="0"/>
        <v>85.824317239998635</v>
      </c>
      <c r="K4" s="6">
        <f t="shared" si="0"/>
        <v>2.5152828103652225</v>
      </c>
      <c r="L4" s="6">
        <f t="shared" si="2"/>
        <v>34.121402041605329</v>
      </c>
    </row>
    <row r="5" spans="1:12" x14ac:dyDescent="0.45">
      <c r="A5" s="7">
        <v>35064</v>
      </c>
      <c r="B5" s="6">
        <v>3246112.5</v>
      </c>
      <c r="C5" s="6">
        <v>4458880.3786549699</v>
      </c>
      <c r="D5" s="6">
        <v>2.678568131134976</v>
      </c>
      <c r="E5" s="6">
        <v>2.678568131134976</v>
      </c>
      <c r="F5" s="6">
        <v>1.2602272961264129</v>
      </c>
      <c r="G5" s="8">
        <v>757315.56381967431</v>
      </c>
      <c r="I5" s="6">
        <f t="shared" si="1"/>
        <v>87.705814543906811</v>
      </c>
      <c r="J5" s="6">
        <f t="shared" si="0"/>
        <v>87.705141326034735</v>
      </c>
      <c r="K5" s="6">
        <f t="shared" si="0"/>
        <v>3.1955783482272175</v>
      </c>
      <c r="L5" s="6">
        <f t="shared" si="2"/>
        <v>27.445990987065795</v>
      </c>
    </row>
    <row r="6" spans="1:12" x14ac:dyDescent="0.45">
      <c r="A6" s="7">
        <v>35430</v>
      </c>
      <c r="B6" s="6">
        <v>3104486</v>
      </c>
      <c r="C6" s="6">
        <v>4124966.2566184788</v>
      </c>
      <c r="D6" s="6">
        <v>0.88666531719742536</v>
      </c>
      <c r="E6" s="6">
        <v>0.88666531719742536</v>
      </c>
      <c r="F6" s="6">
        <v>1.222911716511619</v>
      </c>
      <c r="G6" s="8">
        <v>226270.63052897251</v>
      </c>
      <c r="I6" s="6">
        <f t="shared" si="1"/>
        <v>15.017796059311237</v>
      </c>
      <c r="J6" s="6">
        <f t="shared" si="0"/>
        <v>15.017680784756649</v>
      </c>
      <c r="K6" s="6">
        <f t="shared" si="0"/>
        <v>2.2489266284343685</v>
      </c>
      <c r="L6" s="6">
        <f t="shared" si="2"/>
        <v>6.6777616794755774</v>
      </c>
    </row>
    <row r="7" spans="1:12" x14ac:dyDescent="0.45">
      <c r="A7" s="7">
        <v>35795</v>
      </c>
      <c r="B7" s="6">
        <v>9313355</v>
      </c>
      <c r="C7" s="6">
        <v>12168260.941223729</v>
      </c>
      <c r="D7" s="6">
        <v>2.7218097685282951</v>
      </c>
      <c r="E7" s="6">
        <v>2.7218097685282951</v>
      </c>
      <c r="F7" s="6">
        <v>1.3226552963129741</v>
      </c>
      <c r="G7" s="8">
        <v>863534.6789406687</v>
      </c>
      <c r="I7" s="6">
        <f t="shared" si="1"/>
        <v>15.623273772737607</v>
      </c>
      <c r="J7" s="6">
        <f t="shared" si="0"/>
        <v>15.623153850618658</v>
      </c>
      <c r="K7" s="6">
        <f t="shared" si="0"/>
        <v>1.5884647611622076</v>
      </c>
      <c r="L7" s="6">
        <f t="shared" si="2"/>
        <v>9.8354550599578712</v>
      </c>
    </row>
    <row r="8" spans="1:12" x14ac:dyDescent="0.45">
      <c r="A8" s="7">
        <v>36160</v>
      </c>
      <c r="B8" s="9">
        <v>71069898.25</v>
      </c>
      <c r="C8" s="9">
        <v>91387070.25701642</v>
      </c>
      <c r="D8" s="10">
        <v>6.9347647467701714</v>
      </c>
      <c r="E8" s="10">
        <v>6.9347115164616628</v>
      </c>
      <c r="F8" s="10">
        <v>1.271768354447153</v>
      </c>
      <c r="G8" s="9">
        <v>6484468.0746041909</v>
      </c>
      <c r="I8" s="6">
        <f t="shared" si="1"/>
        <v>2.3425031919897354</v>
      </c>
      <c r="J8" s="6">
        <f t="shared" si="0"/>
        <v>2.342485211254679</v>
      </c>
      <c r="K8" s="6">
        <f t="shared" si="0"/>
        <v>0.94210902800287155</v>
      </c>
      <c r="L8" s="6">
        <f t="shared" si="2"/>
        <v>2.4864459657662845</v>
      </c>
    </row>
    <row r="9" spans="1:12" x14ac:dyDescent="0.45">
      <c r="A9" s="7">
        <v>36525</v>
      </c>
      <c r="B9" s="9">
        <v>169617500.25</v>
      </c>
      <c r="C9" s="9">
        <v>212421802.83086199</v>
      </c>
      <c r="D9" s="10">
        <v>1.956484748535148</v>
      </c>
      <c r="E9" s="10">
        <v>1.956484748535148</v>
      </c>
      <c r="F9" s="10">
        <v>1.2326812566501359</v>
      </c>
      <c r="G9" s="9">
        <v>30570328.243930161</v>
      </c>
      <c r="I9" s="6">
        <f t="shared" si="1"/>
        <v>0.46388289270926913</v>
      </c>
      <c r="J9" s="6">
        <f t="shared" si="0"/>
        <v>0.46388289270926913</v>
      </c>
      <c r="K9" s="6">
        <f t="shared" si="0"/>
        <v>0.96252888321087438</v>
      </c>
      <c r="L9" s="6">
        <f t="shared" si="2"/>
        <v>0.48194178980044172</v>
      </c>
    </row>
    <row r="10" spans="1:12" x14ac:dyDescent="0.45">
      <c r="A10" s="7">
        <v>36891</v>
      </c>
      <c r="B10" s="11">
        <v>80879097.599999994</v>
      </c>
      <c r="C10" s="9">
        <v>97924853.805525765</v>
      </c>
      <c r="D10" s="10">
        <v>0.45864906601166899</v>
      </c>
      <c r="E10" s="10">
        <v>0.45864906601166899</v>
      </c>
      <c r="F10" s="10">
        <v>0.88690008984158231</v>
      </c>
      <c r="G10" s="9">
        <v>3084189.5311034471</v>
      </c>
      <c r="I10" s="6">
        <f t="shared" si="1"/>
        <v>0.25634237593924697</v>
      </c>
      <c r="J10" s="6">
        <f t="shared" si="0"/>
        <v>0.25634237593924697</v>
      </c>
      <c r="K10" s="6">
        <f t="shared" si="0"/>
        <v>0.87187569118507124</v>
      </c>
      <c r="L10" s="6">
        <f t="shared" si="2"/>
        <v>0.29401252785339294</v>
      </c>
    </row>
    <row r="11" spans="1:12" x14ac:dyDescent="0.45">
      <c r="A11" s="12">
        <v>37256</v>
      </c>
      <c r="B11" s="11">
        <v>136599880.80000001</v>
      </c>
      <c r="C11" s="11">
        <v>162778701.2477926</v>
      </c>
      <c r="D11" s="13">
        <v>0.92241331155764328</v>
      </c>
      <c r="E11" s="13">
        <v>0.92241331155764328</v>
      </c>
      <c r="F11" s="13">
        <v>0.86376858325673234</v>
      </c>
      <c r="G11" s="11">
        <v>61995924.546990193</v>
      </c>
      <c r="H11" s="14"/>
      <c r="I11" s="14">
        <f t="shared" si="1"/>
        <v>0.50394529279829325</v>
      </c>
      <c r="J11" s="14">
        <f t="shared" si="0"/>
        <v>0.50114947510051422</v>
      </c>
      <c r="K11" s="14">
        <f t="shared" si="0"/>
        <v>1.0538896774804249</v>
      </c>
      <c r="L11" s="14">
        <f t="shared" si="2"/>
        <v>0.47817651464534205</v>
      </c>
    </row>
    <row r="12" spans="1:12" x14ac:dyDescent="0.45">
      <c r="A12" s="7">
        <v>37621</v>
      </c>
      <c r="B12" s="9">
        <v>56316389.100000001</v>
      </c>
      <c r="C12" s="9">
        <v>65484994.625752471</v>
      </c>
      <c r="D12" s="10">
        <v>0.40809936275277597</v>
      </c>
      <c r="E12" s="10">
        <v>0.40809936275277597</v>
      </c>
      <c r="F12" s="10">
        <v>0.78445901102682436</v>
      </c>
      <c r="G12" s="9">
        <v>570064.79341483116</v>
      </c>
      <c r="I12" s="6">
        <f t="shared" si="1"/>
        <v>0.69040020436815952</v>
      </c>
      <c r="J12" s="6">
        <f t="shared" si="0"/>
        <v>0.67850545249141214</v>
      </c>
      <c r="K12" s="6">
        <f t="shared" si="0"/>
        <v>1.4161960357477104</v>
      </c>
      <c r="L12" s="14">
        <f t="shared" si="2"/>
        <v>0.48750327422265965</v>
      </c>
    </row>
    <row r="13" spans="1:12" x14ac:dyDescent="0.45">
      <c r="A13" s="7">
        <v>37986</v>
      </c>
      <c r="B13" s="9">
        <v>78266574.399999991</v>
      </c>
      <c r="C13" s="9">
        <v>89193516.415154696</v>
      </c>
      <c r="D13" s="10">
        <v>1.373282538948235</v>
      </c>
      <c r="E13" s="10">
        <v>1.373282538948235</v>
      </c>
      <c r="F13" s="10">
        <v>1.2993334502949041</v>
      </c>
      <c r="G13" s="9">
        <v>928260.59235529602</v>
      </c>
      <c r="I13" s="6">
        <f t="shared" si="1"/>
        <v>1.2981060490512031</v>
      </c>
      <c r="J13" s="6">
        <f t="shared" si="0"/>
        <v>1.2603056184161805</v>
      </c>
      <c r="K13" s="6">
        <f t="shared" si="0"/>
        <v>1.9554062725238872</v>
      </c>
      <c r="L13" s="6">
        <f t="shared" si="2"/>
        <v>0.6638549069271974</v>
      </c>
    </row>
    <row r="14" spans="1:12" x14ac:dyDescent="0.45">
      <c r="A14" s="7">
        <v>38352</v>
      </c>
      <c r="B14" s="9">
        <v>85758706.599999994</v>
      </c>
      <c r="C14" s="9">
        <v>94570782.774266034</v>
      </c>
      <c r="D14" s="10">
        <v>1.0811563797907191</v>
      </c>
      <c r="E14" s="10">
        <v>1.0811563797907191</v>
      </c>
      <c r="F14" s="10">
        <v>1.116584490501217</v>
      </c>
      <c r="G14" s="9">
        <v>1140300.3630750179</v>
      </c>
      <c r="I14" s="6">
        <f t="shared" si="1"/>
        <v>0.58679541412471858</v>
      </c>
      <c r="J14" s="6">
        <f t="shared" si="0"/>
        <v>0.55919999179307744</v>
      </c>
      <c r="K14" s="6">
        <f t="shared" si="0"/>
        <v>0.93122549946428212</v>
      </c>
      <c r="L14" s="6">
        <f t="shared" si="2"/>
        <v>0.630132459283269</v>
      </c>
    </row>
    <row r="15" spans="1:12" x14ac:dyDescent="0.45">
      <c r="A15" s="7">
        <v>38717</v>
      </c>
      <c r="B15" s="9">
        <v>79794365.600000009</v>
      </c>
      <c r="C15" s="9">
        <v>85150778.895046964</v>
      </c>
      <c r="D15" s="10">
        <v>0.90166144796010206</v>
      </c>
      <c r="E15" s="10">
        <v>0.89665915689867737</v>
      </c>
      <c r="F15" s="10">
        <v>1.0720505905722051</v>
      </c>
      <c r="G15" s="9">
        <v>2898036.0433229799</v>
      </c>
      <c r="I15" s="6">
        <f t="shared" si="1"/>
        <v>0.54274795496124739</v>
      </c>
      <c r="J15" s="6">
        <f t="shared" si="0"/>
        <v>0.51722396708357998</v>
      </c>
      <c r="K15" s="6">
        <f t="shared" si="0"/>
        <v>0.83399465726616873</v>
      </c>
      <c r="L15" s="6">
        <f t="shared" si="2"/>
        <v>0.65078109341895918</v>
      </c>
    </row>
    <row r="16" spans="1:12" x14ac:dyDescent="0.45">
      <c r="A16" s="7">
        <v>39082</v>
      </c>
      <c r="B16" s="9">
        <v>86522639.939999998</v>
      </c>
      <c r="C16" s="9">
        <v>90057671.285259083</v>
      </c>
      <c r="D16" s="10">
        <v>1.263697365392803</v>
      </c>
      <c r="E16" s="10">
        <v>1.248853869829941</v>
      </c>
      <c r="F16" s="10">
        <v>1.160715081996162</v>
      </c>
      <c r="G16" s="9">
        <v>-13128862.330185121</v>
      </c>
      <c r="I16" s="6">
        <f t="shared" si="1"/>
        <v>0.60194206615925283</v>
      </c>
      <c r="J16" s="6">
        <f t="shared" si="0"/>
        <v>0.57683453417520436</v>
      </c>
      <c r="K16" s="6">
        <f t="shared" si="0"/>
        <v>0.77794337748652853</v>
      </c>
      <c r="L16" s="6">
        <f t="shared" si="2"/>
        <v>0.77376076920158177</v>
      </c>
    </row>
    <row r="17" spans="1:12" x14ac:dyDescent="0.45">
      <c r="A17" s="7">
        <v>39447</v>
      </c>
      <c r="B17" s="9">
        <v>59676979.960000008</v>
      </c>
      <c r="C17" s="9">
        <v>59663714.959370427</v>
      </c>
      <c r="D17" s="10">
        <v>0.76731763410780274</v>
      </c>
      <c r="E17" s="10">
        <v>0.75803358375501984</v>
      </c>
      <c r="F17" s="10">
        <v>1.0831382322644789</v>
      </c>
      <c r="G17" s="9">
        <v>-5910086.8696634024</v>
      </c>
      <c r="I17" s="6">
        <f t="shared" si="1"/>
        <v>0.47633403585687417</v>
      </c>
      <c r="J17" s="6">
        <f t="shared" si="0"/>
        <v>0.4618911372342972</v>
      </c>
      <c r="K17" s="6">
        <f t="shared" si="0"/>
        <v>0.67022768080918316</v>
      </c>
      <c r="L17" s="6">
        <f t="shared" si="2"/>
        <v>0.71070480897145849</v>
      </c>
    </row>
    <row r="18" spans="1:12" x14ac:dyDescent="0.45">
      <c r="A18" s="7">
        <v>39813</v>
      </c>
      <c r="B18" s="9">
        <v>36089837.539999999</v>
      </c>
      <c r="C18" s="9">
        <v>36089837.539999999</v>
      </c>
      <c r="D18" s="10">
        <v>0.6207781688879479</v>
      </c>
      <c r="E18" s="10">
        <v>0.60932806558023223</v>
      </c>
      <c r="F18" s="10">
        <v>0.61878314405721024</v>
      </c>
      <c r="G18" s="9">
        <v>-273021.21869709343</v>
      </c>
      <c r="I18" s="6">
        <f>PRODUCT(D18:D23)</f>
        <v>0.6207781688879479</v>
      </c>
      <c r="J18" s="6">
        <f>PRODUCT(E18:E23)</f>
        <v>0.60932806558023223</v>
      </c>
      <c r="K18" s="6">
        <f t="shared" ref="K18" si="3">PRODUCT(F18:F22)</f>
        <v>0.61878314405721024</v>
      </c>
      <c r="L18" s="6">
        <f t="shared" si="2"/>
        <v>1.0032241098515657</v>
      </c>
    </row>
    <row r="20" spans="1:12" x14ac:dyDescent="0.45">
      <c r="I20" s="6" t="s">
        <v>11</v>
      </c>
      <c r="J20" s="6" t="s">
        <v>12</v>
      </c>
      <c r="K20" s="6" t="s">
        <v>13</v>
      </c>
      <c r="L20" s="6" t="s">
        <v>14</v>
      </c>
    </row>
    <row r="21" spans="1:12" x14ac:dyDescent="0.45">
      <c r="I21" s="6" t="s">
        <v>15</v>
      </c>
      <c r="J21" s="6" t="s">
        <v>16</v>
      </c>
      <c r="K21" s="6" t="s">
        <v>17</v>
      </c>
      <c r="L21" s="6" t="s">
        <v>18</v>
      </c>
    </row>
    <row r="22" spans="1:12" x14ac:dyDescent="0.45">
      <c r="I22" s="6">
        <v>2001</v>
      </c>
      <c r="J22" s="6">
        <v>2000</v>
      </c>
      <c r="K22" s="6">
        <v>2001</v>
      </c>
      <c r="L22" s="6">
        <v>2001</v>
      </c>
    </row>
    <row r="23" spans="1:12" x14ac:dyDescent="0.45">
      <c r="I23" s="9">
        <f>B11</f>
        <v>136599880.80000001</v>
      </c>
      <c r="J23" s="15">
        <f>B10</f>
        <v>80879097.599999994</v>
      </c>
      <c r="K23" s="10">
        <f>E11-1</f>
        <v>-7.7586688442356722E-2</v>
      </c>
      <c r="L23" s="15">
        <f>G11</f>
        <v>61995924.546990193</v>
      </c>
    </row>
    <row r="25" spans="1:12" x14ac:dyDescent="0.45">
      <c r="I25" s="6" t="s">
        <v>19</v>
      </c>
    </row>
    <row r="26" spans="1:12" x14ac:dyDescent="0.45">
      <c r="I26" s="6" t="s">
        <v>20</v>
      </c>
    </row>
    <row r="27" spans="1:12" x14ac:dyDescent="0.45">
      <c r="I27" s="6" t="s">
        <v>21</v>
      </c>
    </row>
    <row r="28" spans="1:12" ht="14.65" x14ac:dyDescent="0.45">
      <c r="I28" s="6" t="s">
        <v>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6" sqref="L16"/>
    </sheetView>
  </sheetViews>
  <sheetFormatPr defaultRowHeight="14.25" x14ac:dyDescent="0.45"/>
  <cols>
    <col min="1" max="1" width="9.929687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2">
        <v>33785</v>
      </c>
      <c r="B2">
        <v>77418</v>
      </c>
      <c r="C2">
        <v>0.88524630470879984</v>
      </c>
      <c r="D2">
        <v>0.88524630470879984</v>
      </c>
      <c r="E2">
        <v>0.90261652537780279</v>
      </c>
      <c r="F2">
        <v>73993.5</v>
      </c>
      <c r="G2">
        <v>114852.59450749469</v>
      </c>
    </row>
    <row r="3" spans="1:7" x14ac:dyDescent="0.45">
      <c r="A3" s="2">
        <v>34150</v>
      </c>
      <c r="B3">
        <v>77418</v>
      </c>
      <c r="C3">
        <v>2.741783060031866</v>
      </c>
      <c r="D3">
        <v>2.740737924805523</v>
      </c>
      <c r="E3">
        <v>1.25620245097643</v>
      </c>
      <c r="F3">
        <v>218004</v>
      </c>
      <c r="G3">
        <v>328536.4092307692</v>
      </c>
    </row>
    <row r="4" spans="1:7" x14ac:dyDescent="0.45">
      <c r="A4" s="2">
        <v>34515</v>
      </c>
      <c r="B4">
        <v>77418</v>
      </c>
      <c r="C4">
        <v>1.540541566979466</v>
      </c>
      <c r="D4">
        <v>1.540541566979466</v>
      </c>
      <c r="E4">
        <v>1.0460469139088031</v>
      </c>
      <c r="F4">
        <v>412965</v>
      </c>
      <c r="G4">
        <v>607198.15953346854</v>
      </c>
    </row>
    <row r="5" spans="1:7" x14ac:dyDescent="0.45">
      <c r="A5" s="2">
        <v>34880</v>
      </c>
      <c r="B5">
        <v>77418</v>
      </c>
      <c r="C5">
        <v>3.087716869189943</v>
      </c>
      <c r="D5">
        <v>3.087716869189943</v>
      </c>
      <c r="E5">
        <v>1.1741472609050241</v>
      </c>
      <c r="F5">
        <v>1652420</v>
      </c>
      <c r="G5">
        <v>2357875.39671916</v>
      </c>
    </row>
    <row r="6" spans="1:7" x14ac:dyDescent="0.45">
      <c r="A6" s="2">
        <v>35246</v>
      </c>
      <c r="B6">
        <v>77418</v>
      </c>
      <c r="C6">
        <v>1.988630897709061</v>
      </c>
      <c r="D6">
        <v>1.988630897709061</v>
      </c>
      <c r="E6">
        <v>1.220467641558447</v>
      </c>
      <c r="F6">
        <v>3935137.5</v>
      </c>
      <c r="G6">
        <v>5461051.7304562861</v>
      </c>
    </row>
    <row r="7" spans="1:7" x14ac:dyDescent="0.45">
      <c r="A7" s="2">
        <v>35611</v>
      </c>
      <c r="B7">
        <v>77418</v>
      </c>
      <c r="C7">
        <v>1.2714295129292239</v>
      </c>
      <c r="D7">
        <v>1.2714295129292239</v>
      </c>
      <c r="E7">
        <v>1.3218364775644229</v>
      </c>
      <c r="F7">
        <v>5443073.125</v>
      </c>
      <c r="G7">
        <v>7388682.9649305576</v>
      </c>
    </row>
    <row r="8" spans="1:7" x14ac:dyDescent="0.45">
      <c r="A8" s="2">
        <v>35976</v>
      </c>
      <c r="B8">
        <v>77418</v>
      </c>
      <c r="C8">
        <v>3.823007289217939</v>
      </c>
      <c r="D8">
        <v>3.822977944335328</v>
      </c>
      <c r="E8">
        <v>1.3027865620677419</v>
      </c>
      <c r="F8">
        <v>22728235.25</v>
      </c>
      <c r="G8">
        <v>30359645.099328931</v>
      </c>
    </row>
    <row r="9" spans="1:7" x14ac:dyDescent="0.45">
      <c r="A9" s="2">
        <v>36341</v>
      </c>
      <c r="B9">
        <v>77418</v>
      </c>
      <c r="C9">
        <v>4.1854930677701256</v>
      </c>
      <c r="D9">
        <v>4.1854930677701256</v>
      </c>
      <c r="E9">
        <v>1.2163026362351941</v>
      </c>
      <c r="F9">
        <v>119515770</v>
      </c>
      <c r="G9">
        <v>156567818.6235542</v>
      </c>
    </row>
    <row r="10" spans="1:7" x14ac:dyDescent="0.45">
      <c r="A10" s="2">
        <v>36707</v>
      </c>
      <c r="B10">
        <v>77418</v>
      </c>
      <c r="C10">
        <v>0.95795476923596878</v>
      </c>
      <c r="D10">
        <v>0.95795476923596878</v>
      </c>
      <c r="E10">
        <v>1.0918182811314281</v>
      </c>
      <c r="F10" s="3">
        <v>121650695.625</v>
      </c>
      <c r="G10">
        <v>153626743.45353881</v>
      </c>
    </row>
    <row r="11" spans="1:7" x14ac:dyDescent="0.45">
      <c r="A11" s="2">
        <v>37256</v>
      </c>
      <c r="B11">
        <v>77418</v>
      </c>
      <c r="C11">
        <v>0.92241331155764317</v>
      </c>
      <c r="D11">
        <v>0.92241331155764317</v>
      </c>
      <c r="E11">
        <v>0.86376858325673234</v>
      </c>
      <c r="F11" s="3">
        <v>136599880.80000001</v>
      </c>
      <c r="G11">
        <v>162778701.2477926</v>
      </c>
    </row>
    <row r="12" spans="1:7" x14ac:dyDescent="0.45">
      <c r="A12" s="2">
        <v>37621</v>
      </c>
      <c r="B12">
        <v>77418</v>
      </c>
      <c r="C12">
        <v>0.40809936275277597</v>
      </c>
      <c r="D12">
        <v>0.40809936275277597</v>
      </c>
      <c r="E12">
        <v>0.78445901102682436</v>
      </c>
      <c r="F12">
        <v>56316389.100000001</v>
      </c>
      <c r="G12">
        <v>65484994.625752471</v>
      </c>
    </row>
    <row r="13" spans="1:7" x14ac:dyDescent="0.45">
      <c r="A13" s="2">
        <v>37986</v>
      </c>
      <c r="B13">
        <v>77418</v>
      </c>
      <c r="C13">
        <v>1.373282538948235</v>
      </c>
      <c r="D13">
        <v>1.373282538948235</v>
      </c>
      <c r="E13">
        <v>1.2993334502949041</v>
      </c>
      <c r="F13">
        <v>78266574.399999991</v>
      </c>
      <c r="G13">
        <v>89193516.415154696</v>
      </c>
    </row>
    <row r="14" spans="1:7" x14ac:dyDescent="0.45">
      <c r="A14" s="2">
        <v>38352</v>
      </c>
      <c r="B14">
        <v>77418</v>
      </c>
      <c r="C14">
        <v>1.0811563797907191</v>
      </c>
      <c r="D14">
        <v>1.0811563797907191</v>
      </c>
      <c r="E14">
        <v>1.116584490501217</v>
      </c>
      <c r="F14">
        <v>85758706.599999994</v>
      </c>
      <c r="G14">
        <v>94570782.774266034</v>
      </c>
    </row>
    <row r="15" spans="1:7" x14ac:dyDescent="0.45">
      <c r="A15" s="2">
        <v>38717</v>
      </c>
      <c r="B15">
        <v>77418</v>
      </c>
      <c r="C15">
        <v>0.90166144796010195</v>
      </c>
      <c r="D15">
        <v>0.89665915689867737</v>
      </c>
      <c r="E15">
        <v>1.0720505905722051</v>
      </c>
      <c r="F15">
        <v>79794365.600000009</v>
      </c>
      <c r="G15">
        <v>85150778.895046964</v>
      </c>
    </row>
    <row r="16" spans="1:7" x14ac:dyDescent="0.45">
      <c r="A16" s="2">
        <v>39082</v>
      </c>
      <c r="B16">
        <v>77418</v>
      </c>
      <c r="C16">
        <v>1.263697365392803</v>
      </c>
      <c r="D16">
        <v>1.248853869829941</v>
      </c>
      <c r="E16">
        <v>1.160715081996162</v>
      </c>
      <c r="F16">
        <v>86522639.939999998</v>
      </c>
      <c r="G16">
        <v>90057671.285259083</v>
      </c>
    </row>
    <row r="17" spans="1:7" x14ac:dyDescent="0.45">
      <c r="A17" s="2">
        <v>39447</v>
      </c>
      <c r="B17">
        <v>77418</v>
      </c>
      <c r="C17">
        <v>0.76731763410780274</v>
      </c>
      <c r="D17">
        <v>0.75803358375501984</v>
      </c>
      <c r="E17">
        <v>1.0831382322644789</v>
      </c>
      <c r="F17">
        <v>59676979.960000008</v>
      </c>
      <c r="G17">
        <v>59663714.959370427</v>
      </c>
    </row>
    <row r="18" spans="1:7" x14ac:dyDescent="0.45">
      <c r="A18" s="2">
        <v>39813</v>
      </c>
      <c r="B18">
        <v>77418</v>
      </c>
      <c r="C18">
        <v>0.6207781688879479</v>
      </c>
      <c r="D18">
        <v>0.60932806558023223</v>
      </c>
      <c r="E18">
        <v>0.61878314405721024</v>
      </c>
      <c r="F18">
        <v>36089837.539999999</v>
      </c>
      <c r="G18">
        <v>36089837.539999999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calendar</vt:lpstr>
      <vt:lpstr>fiscal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</cp:lastModifiedBy>
  <dcterms:created xsi:type="dcterms:W3CDTF">2019-03-11T06:40:48Z</dcterms:created>
  <dcterms:modified xsi:type="dcterms:W3CDTF">2019-03-11T06:43:13Z</dcterms:modified>
</cp:coreProperties>
</file>