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8475" windowHeight="10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  <c r="C4" i="1"/>
  <c r="D4" i="1" s="1"/>
  <c r="E4" i="1" s="1"/>
  <c r="E10" i="1" l="1"/>
  <c r="F10" i="1" s="1"/>
  <c r="C16" i="1"/>
</calcChain>
</file>

<file path=xl/sharedStrings.xml><?xml version="1.0" encoding="utf-8"?>
<sst xmlns="http://schemas.openxmlformats.org/spreadsheetml/2006/main" count="17" uniqueCount="17">
  <si>
    <t>Telescope
Aperture
Diameter (mm)</t>
  </si>
  <si>
    <t>Telescope
Focal Ratio</t>
  </si>
  <si>
    <t>Telescope
Focal Length
(mm)</t>
  </si>
  <si>
    <t>Plate Scale
(Arc-sec/mm)</t>
  </si>
  <si>
    <t>Plate Scale
(degrees/mm)</t>
  </si>
  <si>
    <t>Guide Lens
focal length (mm)</t>
  </si>
  <si>
    <t>Distance to slit
(mm)</t>
  </si>
  <si>
    <t>Distance to
Guide Camera
(mm)</t>
  </si>
  <si>
    <t>Guide Camera
CCD width
(mm)</t>
  </si>
  <si>
    <t>FOV of
guide camera
(arc-seconds)</t>
  </si>
  <si>
    <t>FOV of
Guide camera
(minutes)</t>
  </si>
  <si>
    <t>Guide camera field of view</t>
  </si>
  <si>
    <t>=input</t>
  </si>
  <si>
    <t>Slit Width (micron)</t>
  </si>
  <si>
    <t>Guide Camera
Pixel dimension
(micron)</t>
  </si>
  <si>
    <t>Slit width
as seen by
guide camera
(pixels)</t>
  </si>
  <si>
    <t>Slit height
as seen by
guide camera
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</si>
</sst>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/>
    <xf numFmtId="2" fontId="0" fillId="2" borderId="0" xfId="0" applyNumberFormat="1" applyFill="1" applyBorder="1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Fill="1" applyBorder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16" sqref="F16"/>
    </sheetView>
  </sheetViews>
  <sheetFormatPr defaultRowHeight="15" x14ac:dyDescent="0.25"/>
  <cols>
    <col min="1" max="1" width="16.7109375" customWidth="1"/>
    <col min="2" max="3" width="13.28515625" customWidth="1"/>
    <col min="4" max="4" width="13.42578125" customWidth="1"/>
    <col min="5" max="5" width="14.28515625" customWidth="1"/>
    <col min="8" max="8" width="12" bestFit="1" customWidth="1"/>
  </cols>
  <sheetData>
    <row r="1" spans="1:11" x14ac:dyDescent="0.25">
      <c r="A1" t="s">
        <v>11</v>
      </c>
      <c r="C1" s="1"/>
      <c r="D1" s="4" t="s">
        <v>12</v>
      </c>
    </row>
    <row r="3" spans="1:11" s="3" customFormat="1" ht="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11" s="6" customFormat="1" x14ac:dyDescent="0.25">
      <c r="A4" s="5">
        <v>355</v>
      </c>
      <c r="B4" s="5">
        <v>8</v>
      </c>
      <c r="C4" s="6">
        <f>A4*B4</f>
        <v>2840</v>
      </c>
      <c r="D4" s="6">
        <f>206265/C4</f>
        <v>72.62852112676056</v>
      </c>
      <c r="E4" s="8">
        <f>D4/3600</f>
        <v>2.0174589201877934E-2</v>
      </c>
    </row>
    <row r="9" spans="1:11" s="3" customFormat="1" ht="75" x14ac:dyDescent="0.25">
      <c r="A9" s="2" t="s">
        <v>5</v>
      </c>
      <c r="B9" s="2" t="s">
        <v>6</v>
      </c>
      <c r="C9" s="2" t="s">
        <v>7</v>
      </c>
      <c r="D9" s="2" t="s">
        <v>8</v>
      </c>
      <c r="E9" s="2" t="s">
        <v>10</v>
      </c>
      <c r="F9" s="2" t="s">
        <v>9</v>
      </c>
      <c r="K9" s="10"/>
    </row>
    <row r="10" spans="1:11" s="6" customFormat="1" x14ac:dyDescent="0.25">
      <c r="A10" s="7">
        <v>30</v>
      </c>
      <c r="B10" s="7">
        <v>60</v>
      </c>
      <c r="C10" s="6">
        <v>60</v>
      </c>
      <c r="D10" s="7">
        <v>10</v>
      </c>
      <c r="E10" s="6">
        <f>-((D10*B10)/C10)*E4*60</f>
        <v>-12.10475352112676</v>
      </c>
      <c r="F10" s="6">
        <f>E10*60</f>
        <v>-726.28521126760563</v>
      </c>
    </row>
    <row r="12" spans="1:11" x14ac:dyDescent="0.25">
      <c r="E12" s="9"/>
    </row>
    <row r="15" spans="1:11" s="3" customFormat="1" ht="75" x14ac:dyDescent="0.25">
      <c r="A15" s="3" t="s">
        <v>13</v>
      </c>
      <c r="B15" s="2" t="s">
        <v>14</v>
      </c>
      <c r="C15" s="2" t="s">
        <v>15</v>
      </c>
      <c r="D15" s="2" t="s">
        <v>16</v>
      </c>
    </row>
    <row r="16" spans="1:11" s="6" customFormat="1" x14ac:dyDescent="0.25">
      <c r="A16" s="7">
        <v>23</v>
      </c>
      <c r="B16" s="7">
        <v>8.6</v>
      </c>
      <c r="C16" s="6">
        <f>((A16*C10)/B10)/B16</f>
        <v>2.6744186046511631</v>
      </c>
      <c r="D16" s="6">
        <f>(D10*B10)/C10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ScopeCraft,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2020-04-23T16:49:53Z</dcterms:created>
  <dcterms:modified xsi:type="dcterms:W3CDTF">2020-04-24T19:03:24Z</dcterms:modified>
</cp:coreProperties>
</file>