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joser\OneDrive\Documents\EC-311\"/>
    </mc:Choice>
  </mc:AlternateContent>
  <xr:revisionPtr revIDLastSave="0" documentId="13_ncr:1_{92461D5B-CFAE-4471-9D04-0B357405E5FB}" xr6:coauthVersionLast="47" xr6:coauthVersionMax="47" xr10:uidLastSave="{00000000-0000-0000-0000-000000000000}"/>
  <bookViews>
    <workbookView xWindow="-110" yWindow="-110" windowWidth="22780" windowHeight="14540" xr2:uid="{00000000-000D-0000-FFFF-FFFF00000000}"/>
  </bookViews>
  <sheets>
    <sheet name="Participation-Tracke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G22" i="1" s="1"/>
  <c r="F23" i="1"/>
  <c r="F24" i="1"/>
  <c r="F25" i="1"/>
  <c r="F26" i="1"/>
  <c r="F27" i="1"/>
  <c r="F28" i="1"/>
  <c r="F29" i="1"/>
  <c r="F30" i="1"/>
  <c r="F31" i="1"/>
  <c r="F32" i="1"/>
  <c r="G32" i="1" s="1"/>
  <c r="F33" i="1"/>
  <c r="G33" i="1" s="1"/>
  <c r="F34" i="1"/>
  <c r="G34" i="1" s="1"/>
  <c r="F35" i="1"/>
  <c r="F36" i="1"/>
  <c r="F37" i="1"/>
  <c r="F38" i="1"/>
  <c r="G38" i="1" s="1"/>
  <c r="F39" i="1"/>
  <c r="G39" i="1" s="1"/>
  <c r="F40" i="1"/>
  <c r="G40" i="1" s="1"/>
  <c r="F41" i="1"/>
  <c r="G41" i="1" s="1"/>
  <c r="F42" i="1"/>
  <c r="G42" i="1" s="1"/>
  <c r="F43" i="1"/>
  <c r="F44" i="1"/>
  <c r="F45" i="1"/>
  <c r="F46" i="1"/>
  <c r="G46" i="1" s="1"/>
  <c r="F2" i="1"/>
  <c r="G29" i="1"/>
  <c r="G36" i="1"/>
  <c r="G37" i="1"/>
  <c r="G5" i="1"/>
  <c r="G13" i="1"/>
  <c r="G14" i="1"/>
  <c r="G17" i="1"/>
  <c r="G18" i="1"/>
  <c r="G28" i="1"/>
  <c r="AR17" i="1"/>
  <c r="AL38" i="1"/>
  <c r="AL37" i="1"/>
  <c r="AQ17" i="1" s="1"/>
  <c r="AT16" i="1"/>
  <c r="AL27" i="1"/>
  <c r="AL28" i="1"/>
  <c r="AL30" i="1"/>
  <c r="AL31" i="1"/>
  <c r="AL32" i="1"/>
  <c r="AL33" i="1"/>
  <c r="AJ34" i="1"/>
  <c r="AK34" i="1"/>
  <c r="AJ24" i="1"/>
  <c r="AL24" i="1" s="1"/>
  <c r="AO17" i="1" s="1"/>
  <c r="AK24" i="1"/>
  <c r="AL16" i="1"/>
  <c r="AL17" i="1"/>
  <c r="AL18" i="1"/>
  <c r="AL19" i="1"/>
  <c r="AL20" i="1"/>
  <c r="AL21" i="1"/>
  <c r="AL22" i="1"/>
  <c r="AL23" i="1"/>
  <c r="E47" i="1"/>
  <c r="E48" i="1" s="1"/>
  <c r="G21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2" i="1"/>
  <c r="J47" i="1"/>
  <c r="K47" i="1"/>
  <c r="L47" i="1"/>
  <c r="M47" i="1"/>
  <c r="N47" i="1"/>
  <c r="O47" i="1"/>
  <c r="P47" i="1"/>
  <c r="Q47" i="1"/>
  <c r="R47" i="1"/>
  <c r="I47" i="1"/>
  <c r="C47" i="1"/>
  <c r="D47" i="1"/>
  <c r="A47" i="1"/>
  <c r="G24" i="1"/>
  <c r="G10" i="1" l="1"/>
  <c r="AL34" i="1"/>
  <c r="AP17" i="1" s="1"/>
  <c r="AT17" i="1"/>
  <c r="G2" i="1"/>
  <c r="G20" i="1"/>
  <c r="G6" i="1"/>
  <c r="G4" i="1"/>
  <c r="D48" i="1"/>
  <c r="K48" i="1"/>
  <c r="J48" i="1"/>
  <c r="R48" i="1"/>
  <c r="I48" i="1"/>
  <c r="G16" i="1"/>
  <c r="G43" i="1"/>
  <c r="G35" i="1"/>
  <c r="G7" i="1"/>
  <c r="G31" i="1"/>
  <c r="G8" i="1"/>
  <c r="G19" i="1"/>
  <c r="G3" i="1"/>
  <c r="G15" i="1"/>
  <c r="G9" i="1"/>
  <c r="G12" i="1"/>
  <c r="G23" i="1"/>
  <c r="G26" i="1"/>
  <c r="G30" i="1"/>
  <c r="G27" i="1"/>
  <c r="G44" i="1"/>
  <c r="G11" i="1"/>
  <c r="G25" i="1"/>
  <c r="G45" i="1"/>
  <c r="Q48" i="1"/>
  <c r="C48" i="1"/>
  <c r="N48" i="1"/>
  <c r="P48" i="1"/>
  <c r="M48" i="1"/>
  <c r="O48" i="1"/>
  <c r="L48" i="1"/>
</calcChain>
</file>

<file path=xl/sharedStrings.xml><?xml version="1.0" encoding="utf-8"?>
<sst xmlns="http://schemas.openxmlformats.org/spreadsheetml/2006/main" count="271" uniqueCount="91">
  <si>
    <t>Student</t>
  </si>
  <si>
    <t>Alhoti, Turkey</t>
  </si>
  <si>
    <t>Anders, Max</t>
  </si>
  <si>
    <t>Aquino-Rangel, Job</t>
  </si>
  <si>
    <t>Ayala Macias, Johan</t>
  </si>
  <si>
    <t>Beedle, Owen</t>
  </si>
  <si>
    <t>Berblinger, Audrey</t>
  </si>
  <si>
    <t>Bobadilla, Jacqueline</t>
  </si>
  <si>
    <t>Brezeale, Tai</t>
  </si>
  <si>
    <t>Brown, Bryce</t>
  </si>
  <si>
    <t>Bullen, Daniel</t>
  </si>
  <si>
    <t>Catovic, Medina</t>
  </si>
  <si>
    <t>Chako, Ebissa</t>
  </si>
  <si>
    <t>Christensen, Luke</t>
  </si>
  <si>
    <t>Cubias, Will</t>
  </si>
  <si>
    <t>De Sanctis Ruiz, Anna</t>
  </si>
  <si>
    <t>Egbert, Emma</t>
  </si>
  <si>
    <t>Erhan, Sebastian</t>
  </si>
  <si>
    <t>Escano, Valentina</t>
  </si>
  <si>
    <t>Garvin, David</t>
  </si>
  <si>
    <t>Hewitt, Niya</t>
  </si>
  <si>
    <t>Jones, Jacob</t>
  </si>
  <si>
    <t>Klum, Annalee</t>
  </si>
  <si>
    <t>Ledezma Santoyo, Jesus</t>
  </si>
  <si>
    <t>Levine, Alexander</t>
  </si>
  <si>
    <t>Matthews, Evan</t>
  </si>
  <si>
    <t>McCauley, Walker</t>
  </si>
  <si>
    <t>Means, Alexander</t>
  </si>
  <si>
    <t>Meghjee, Aamir</t>
  </si>
  <si>
    <t>Montez, Austin</t>
  </si>
  <si>
    <t>Murphy, Erin</t>
  </si>
  <si>
    <t>Norris, Carson</t>
  </si>
  <si>
    <t>Pan, Kevin</t>
  </si>
  <si>
    <t>Panduro Melendez, Diana</t>
  </si>
  <si>
    <t>Pruitt, Troy</t>
  </si>
  <si>
    <t>Reed, Zach</t>
  </si>
  <si>
    <t>Rodriguez, Alex</t>
  </si>
  <si>
    <t>Schaefer, Abigail</t>
  </si>
  <si>
    <t>Shelton, Nathaniel</t>
  </si>
  <si>
    <t>Stroup, Jakeem</t>
  </si>
  <si>
    <t>Tang, Calvin Akrawut</t>
  </si>
  <si>
    <t>Texta-Gonzales, Yarik</t>
  </si>
  <si>
    <t>Tuers, Aiden</t>
  </si>
  <si>
    <t>Varma, Anika</t>
  </si>
  <si>
    <t>Vitt, Finley</t>
  </si>
  <si>
    <t>Wrigley, Carter</t>
  </si>
  <si>
    <t>#95</t>
  </si>
  <si>
    <t>Wheel 1</t>
  </si>
  <si>
    <t>Y</t>
  </si>
  <si>
    <t>N</t>
  </si>
  <si>
    <t>Participation</t>
  </si>
  <si>
    <t>Week 1 Lab</t>
  </si>
  <si>
    <t>Week 2 Lab</t>
  </si>
  <si>
    <t>Week 3 Lab</t>
  </si>
  <si>
    <t>Week 4 Lab</t>
  </si>
  <si>
    <t>Week 5 Lab</t>
  </si>
  <si>
    <t>Week 6 Lab</t>
  </si>
  <si>
    <t>Week 7 Lab</t>
  </si>
  <si>
    <t>Week 8 Lab</t>
  </si>
  <si>
    <t>Week 9 Lab</t>
  </si>
  <si>
    <t>Week 10 Lab</t>
  </si>
  <si>
    <t>Extra Credit</t>
  </si>
  <si>
    <t>Total Grade</t>
  </si>
  <si>
    <t>Rate</t>
  </si>
  <si>
    <t>Wheel 2</t>
  </si>
  <si>
    <t>Wheel 3</t>
  </si>
  <si>
    <t>Obtained</t>
  </si>
  <si>
    <t>Ch2</t>
  </si>
  <si>
    <t>Ch4</t>
  </si>
  <si>
    <t>Ch5</t>
  </si>
  <si>
    <t>Ch6</t>
  </si>
  <si>
    <t>Ch7</t>
  </si>
  <si>
    <t>Ch8</t>
  </si>
  <si>
    <t>Ch9</t>
  </si>
  <si>
    <t>Ch11</t>
  </si>
  <si>
    <t>Calc</t>
  </si>
  <si>
    <t>Utility</t>
  </si>
  <si>
    <t>Budget</t>
  </si>
  <si>
    <t>Demand</t>
  </si>
  <si>
    <t>Prod</t>
  </si>
  <si>
    <t>Profit</t>
  </si>
  <si>
    <t>Monopoly</t>
  </si>
  <si>
    <t>Achieve</t>
  </si>
  <si>
    <t>Quiz</t>
  </si>
  <si>
    <t>Percentage</t>
  </si>
  <si>
    <t>Points</t>
  </si>
  <si>
    <t>Grade</t>
  </si>
  <si>
    <t>Midterm</t>
  </si>
  <si>
    <t>Final</t>
  </si>
  <si>
    <t>Part.</t>
  </si>
  <si>
    <t>Exams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</si>
</sst>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0" fontId="16" fillId="0" borderId="0" xfId="0" applyFont="1" applyAlignment="1">
      <alignment horizontal="center"/>
    </xf>
    <xf numFmtId="9" fontId="0" fillId="0" borderId="0" xfId="42" applyFont="1" applyAlignment="1">
      <alignment horizontal="center"/>
    </xf>
    <xf numFmtId="0" fontId="16" fillId="0" borderId="0" xfId="0" applyFont="1"/>
    <xf numFmtId="0" fontId="0" fillId="33" borderId="0" xfId="0" applyFill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48"/>
  <sheetViews>
    <sheetView tabSelected="1" workbookViewId="0">
      <pane xSplit="1" ySplit="1" topLeftCell="B17" activePane="bottomRight" state="frozen"/>
      <selection pane="topRight" activeCell="B1" sqref="B1"/>
      <selection pane="bottomLeft" activeCell="A2" sqref="A2"/>
      <selection pane="bottomRight" activeCell="E21" sqref="E21"/>
    </sheetView>
  </sheetViews>
  <sheetFormatPr defaultRowHeight="14.5" x14ac:dyDescent="0.35"/>
  <cols>
    <col min="1" max="1" width="22.90625" bestFit="1" customWidth="1"/>
    <col min="2" max="2" width="9.81640625" bestFit="1" customWidth="1"/>
    <col min="3" max="5" width="7.90625" bestFit="1" customWidth="1"/>
    <col min="6" max="6" width="11.81640625" bestFit="1" customWidth="1"/>
    <col min="7" max="7" width="10.7265625" style="4" bestFit="1" customWidth="1"/>
    <col min="8" max="8" width="11.1796875" bestFit="1" customWidth="1"/>
    <col min="9" max="17" width="10.6328125" bestFit="1" customWidth="1"/>
    <col min="18" max="18" width="11.54296875" bestFit="1" customWidth="1"/>
    <col min="36" max="36" width="8.26953125" bestFit="1" customWidth="1"/>
    <col min="37" max="37" width="5.90625" bestFit="1" customWidth="1"/>
    <col min="38" max="38" width="10.08984375" bestFit="1" customWidth="1"/>
    <col min="40" max="40" width="10.26953125" bestFit="1" customWidth="1"/>
  </cols>
  <sheetData>
    <row r="1" spans="1:46" x14ac:dyDescent="0.35">
      <c r="A1" s="2" t="s">
        <v>0</v>
      </c>
      <c r="B1" s="2" t="s">
        <v>46</v>
      </c>
      <c r="C1" s="2" t="s">
        <v>47</v>
      </c>
      <c r="D1" s="2" t="s">
        <v>64</v>
      </c>
      <c r="E1" s="2" t="s">
        <v>65</v>
      </c>
      <c r="F1" s="2" t="s">
        <v>50</v>
      </c>
      <c r="G1" s="2" t="s">
        <v>62</v>
      </c>
      <c r="H1" s="2" t="s">
        <v>61</v>
      </c>
      <c r="I1" s="2" t="s">
        <v>51</v>
      </c>
      <c r="J1" s="2" t="s">
        <v>52</v>
      </c>
      <c r="K1" s="2" t="s">
        <v>53</v>
      </c>
      <c r="L1" s="2" t="s">
        <v>54</v>
      </c>
      <c r="M1" s="2" t="s">
        <v>55</v>
      </c>
      <c r="N1" s="2" t="s">
        <v>56</v>
      </c>
      <c r="O1" s="2" t="s">
        <v>57</v>
      </c>
      <c r="P1" s="2" t="s">
        <v>58</v>
      </c>
      <c r="Q1" s="2" t="s">
        <v>59</v>
      </c>
      <c r="R1" s="2" t="s">
        <v>60</v>
      </c>
    </row>
    <row r="2" spans="1:46" x14ac:dyDescent="0.35">
      <c r="A2" t="s">
        <v>1</v>
      </c>
      <c r="B2">
        <v>952050740</v>
      </c>
      <c r="C2" s="2" t="s">
        <v>49</v>
      </c>
      <c r="D2" s="2" t="s">
        <v>49</v>
      </c>
      <c r="E2" s="2"/>
      <c r="F2" s="1">
        <f>ROUND(COUNTIF(C2:E2, "Y")/COUNTA($C$1:$E$1)*5,2)</f>
        <v>0</v>
      </c>
      <c r="G2" s="2">
        <f>F2+H2</f>
        <v>0</v>
      </c>
      <c r="H2" s="1">
        <f>COUNTIF(I2:R2,"Y")*0.5</f>
        <v>0</v>
      </c>
      <c r="I2" s="2"/>
      <c r="J2" s="2"/>
      <c r="K2" s="2"/>
      <c r="L2" s="2"/>
      <c r="M2" s="2"/>
      <c r="N2" s="2"/>
      <c r="O2" s="2"/>
      <c r="P2" s="2"/>
      <c r="Q2" s="2"/>
      <c r="R2" s="4"/>
    </row>
    <row r="3" spans="1:46" x14ac:dyDescent="0.35">
      <c r="A3" t="s">
        <v>2</v>
      </c>
      <c r="B3">
        <v>951963651</v>
      </c>
      <c r="C3" s="2" t="s">
        <v>48</v>
      </c>
      <c r="D3" s="2" t="s">
        <v>49</v>
      </c>
      <c r="E3" s="2"/>
      <c r="F3" s="1">
        <f t="shared" ref="F3:F46" si="0">ROUND(COUNTIF(C3:E3, "Y")/COUNTA($C$1:$E$1)*5,2)</f>
        <v>1.67</v>
      </c>
      <c r="G3" s="2">
        <f t="shared" ref="G3:G46" si="1">F3+H3</f>
        <v>2.17</v>
      </c>
      <c r="H3" s="1">
        <f t="shared" ref="H3:H46" si="2">COUNTIF(I3:R3,"Y")*0.5</f>
        <v>0.5</v>
      </c>
      <c r="I3" s="2"/>
      <c r="J3" s="2"/>
      <c r="K3" s="2"/>
      <c r="L3" s="2" t="s">
        <v>48</v>
      </c>
      <c r="M3" s="2"/>
      <c r="N3" s="2"/>
      <c r="O3" s="2"/>
      <c r="P3" s="2"/>
      <c r="Q3" s="2"/>
      <c r="R3" s="4"/>
    </row>
    <row r="4" spans="1:46" x14ac:dyDescent="0.35">
      <c r="A4" t="s">
        <v>3</v>
      </c>
      <c r="B4">
        <v>951822529</v>
      </c>
      <c r="C4" s="2" t="s">
        <v>48</v>
      </c>
      <c r="D4" s="2" t="s">
        <v>48</v>
      </c>
      <c r="E4" s="2"/>
      <c r="F4" s="1">
        <f t="shared" si="0"/>
        <v>3.33</v>
      </c>
      <c r="G4" s="2">
        <f t="shared" si="1"/>
        <v>3.33</v>
      </c>
      <c r="H4" s="1">
        <f t="shared" si="2"/>
        <v>0</v>
      </c>
      <c r="I4" s="2"/>
      <c r="J4" s="2"/>
      <c r="K4" s="2"/>
      <c r="L4" s="2"/>
      <c r="M4" s="2"/>
      <c r="N4" s="2"/>
      <c r="O4" s="2"/>
      <c r="P4" s="2"/>
      <c r="Q4" s="2"/>
      <c r="R4" s="4"/>
    </row>
    <row r="5" spans="1:46" x14ac:dyDescent="0.35">
      <c r="A5" t="s">
        <v>4</v>
      </c>
      <c r="B5">
        <v>951952603</v>
      </c>
      <c r="C5" s="2" t="s">
        <v>48</v>
      </c>
      <c r="D5" s="2" t="s">
        <v>48</v>
      </c>
      <c r="E5" s="2"/>
      <c r="F5" s="1">
        <f t="shared" si="0"/>
        <v>3.33</v>
      </c>
      <c r="G5" s="2">
        <f t="shared" si="1"/>
        <v>4.33</v>
      </c>
      <c r="H5" s="1">
        <f t="shared" si="2"/>
        <v>1</v>
      </c>
      <c r="I5" s="2" t="s">
        <v>48</v>
      </c>
      <c r="J5" s="2" t="s">
        <v>48</v>
      </c>
      <c r="K5" s="2"/>
      <c r="L5" s="2"/>
      <c r="M5" s="2"/>
      <c r="N5" s="2"/>
      <c r="O5" s="2"/>
      <c r="P5" s="2"/>
      <c r="Q5" s="2"/>
      <c r="R5" s="4"/>
    </row>
    <row r="6" spans="1:46" x14ac:dyDescent="0.35">
      <c r="A6" t="s">
        <v>5</v>
      </c>
      <c r="B6">
        <v>951909163</v>
      </c>
      <c r="C6" s="2" t="s">
        <v>49</v>
      </c>
      <c r="D6" s="2" t="s">
        <v>49</v>
      </c>
      <c r="E6" s="2"/>
      <c r="F6" s="1">
        <f t="shared" si="0"/>
        <v>0</v>
      </c>
      <c r="G6" s="2">
        <f t="shared" si="1"/>
        <v>0</v>
      </c>
      <c r="H6" s="1">
        <f t="shared" si="2"/>
        <v>0</v>
      </c>
      <c r="I6" s="2"/>
      <c r="J6" s="2"/>
      <c r="K6" s="2"/>
      <c r="L6" s="2"/>
      <c r="M6" s="2"/>
      <c r="N6" s="2"/>
      <c r="O6" s="2"/>
      <c r="P6" s="2"/>
      <c r="Q6" s="2"/>
      <c r="R6" s="4"/>
    </row>
    <row r="7" spans="1:46" x14ac:dyDescent="0.35">
      <c r="A7" t="s">
        <v>6</v>
      </c>
      <c r="B7">
        <v>951865082</v>
      </c>
      <c r="C7" s="2" t="s">
        <v>48</v>
      </c>
      <c r="D7" s="2" t="s">
        <v>48</v>
      </c>
      <c r="E7" s="2"/>
      <c r="F7" s="1">
        <f t="shared" si="0"/>
        <v>3.33</v>
      </c>
      <c r="G7" s="2">
        <f t="shared" si="1"/>
        <v>5.33</v>
      </c>
      <c r="H7" s="1">
        <f t="shared" si="2"/>
        <v>2</v>
      </c>
      <c r="I7" s="2"/>
      <c r="J7" s="2" t="s">
        <v>48</v>
      </c>
      <c r="K7" s="2" t="s">
        <v>48</v>
      </c>
      <c r="L7" s="2" t="s">
        <v>48</v>
      </c>
      <c r="M7" s="2"/>
      <c r="N7" s="2" t="s">
        <v>48</v>
      </c>
      <c r="O7" s="2"/>
      <c r="P7" s="2"/>
      <c r="Q7" s="2"/>
      <c r="R7" s="4"/>
    </row>
    <row r="8" spans="1:46" x14ac:dyDescent="0.35">
      <c r="A8" t="s">
        <v>7</v>
      </c>
      <c r="B8">
        <v>951915813</v>
      </c>
      <c r="C8" s="2" t="s">
        <v>48</v>
      </c>
      <c r="D8" s="2" t="s">
        <v>48</v>
      </c>
      <c r="E8" s="2"/>
      <c r="F8" s="1">
        <f t="shared" si="0"/>
        <v>3.33</v>
      </c>
      <c r="G8" s="2">
        <f t="shared" si="1"/>
        <v>3.83</v>
      </c>
      <c r="H8" s="1">
        <f t="shared" si="2"/>
        <v>0.5</v>
      </c>
      <c r="I8" s="2"/>
      <c r="J8" s="2"/>
      <c r="K8" s="2"/>
      <c r="L8" s="2" t="s">
        <v>48</v>
      </c>
      <c r="M8" s="2"/>
      <c r="N8" s="2"/>
      <c r="O8" s="2"/>
      <c r="P8" s="2"/>
      <c r="Q8" s="2"/>
      <c r="R8" s="4"/>
    </row>
    <row r="9" spans="1:46" x14ac:dyDescent="0.35">
      <c r="A9" t="s">
        <v>8</v>
      </c>
      <c r="B9">
        <v>951921504</v>
      </c>
      <c r="C9" s="2" t="s">
        <v>48</v>
      </c>
      <c r="D9" s="2" t="s">
        <v>48</v>
      </c>
      <c r="E9" s="2"/>
      <c r="F9" s="1">
        <f t="shared" si="0"/>
        <v>3.33</v>
      </c>
      <c r="G9" s="2">
        <f t="shared" si="1"/>
        <v>4.33</v>
      </c>
      <c r="H9" s="1">
        <f t="shared" si="2"/>
        <v>1</v>
      </c>
      <c r="I9" s="2" t="s">
        <v>48</v>
      </c>
      <c r="J9" s="2"/>
      <c r="K9" s="2" t="s">
        <v>48</v>
      </c>
      <c r="L9" s="2"/>
      <c r="M9" s="2"/>
      <c r="N9" s="2"/>
      <c r="O9" s="2"/>
      <c r="P9" s="2"/>
      <c r="Q9" s="2"/>
      <c r="R9" s="4"/>
    </row>
    <row r="10" spans="1:46" x14ac:dyDescent="0.35">
      <c r="A10" t="s">
        <v>9</v>
      </c>
      <c r="B10">
        <v>951827359</v>
      </c>
      <c r="C10" s="2" t="s">
        <v>48</v>
      </c>
      <c r="D10" s="2" t="s">
        <v>48</v>
      </c>
      <c r="E10" s="2" t="s">
        <v>48</v>
      </c>
      <c r="F10" s="1">
        <f t="shared" si="0"/>
        <v>5</v>
      </c>
      <c r="G10" s="2">
        <f t="shared" si="1"/>
        <v>5</v>
      </c>
      <c r="H10" s="1">
        <f t="shared" si="2"/>
        <v>0</v>
      </c>
      <c r="I10" s="2"/>
      <c r="J10" s="2"/>
      <c r="K10" s="2"/>
      <c r="L10" s="2"/>
      <c r="M10" s="2"/>
      <c r="N10" s="2"/>
      <c r="O10" s="2"/>
      <c r="P10" s="2"/>
      <c r="Q10" s="2"/>
      <c r="R10" s="4"/>
    </row>
    <row r="11" spans="1:46" x14ac:dyDescent="0.35">
      <c r="A11" t="s">
        <v>10</v>
      </c>
      <c r="B11">
        <v>951932052</v>
      </c>
      <c r="C11" s="2" t="s">
        <v>48</v>
      </c>
      <c r="D11" s="2" t="s">
        <v>48</v>
      </c>
      <c r="E11" s="2"/>
      <c r="F11" s="1">
        <f t="shared" si="0"/>
        <v>3.33</v>
      </c>
      <c r="G11" s="2">
        <f t="shared" si="1"/>
        <v>5.33</v>
      </c>
      <c r="H11" s="1">
        <f t="shared" si="2"/>
        <v>2</v>
      </c>
      <c r="I11" s="2" t="s">
        <v>48</v>
      </c>
      <c r="J11" s="2" t="s">
        <v>48</v>
      </c>
      <c r="K11" s="2" t="s">
        <v>48</v>
      </c>
      <c r="L11" s="2"/>
      <c r="M11" s="2" t="s">
        <v>48</v>
      </c>
      <c r="N11" s="2"/>
      <c r="O11" s="2"/>
      <c r="P11" s="2"/>
      <c r="Q11" s="2"/>
      <c r="R11" s="4"/>
    </row>
    <row r="12" spans="1:46" x14ac:dyDescent="0.35">
      <c r="A12" t="s">
        <v>11</v>
      </c>
      <c r="B12">
        <v>951865337</v>
      </c>
      <c r="C12" s="2" t="s">
        <v>48</v>
      </c>
      <c r="D12" s="2" t="s">
        <v>48</v>
      </c>
      <c r="E12" s="2"/>
      <c r="F12" s="1">
        <f t="shared" si="0"/>
        <v>3.33</v>
      </c>
      <c r="G12" s="2">
        <f t="shared" si="1"/>
        <v>6.33</v>
      </c>
      <c r="H12" s="1">
        <f t="shared" si="2"/>
        <v>3</v>
      </c>
      <c r="I12" s="2" t="s">
        <v>48</v>
      </c>
      <c r="J12" s="2" t="s">
        <v>48</v>
      </c>
      <c r="K12" s="2" t="s">
        <v>48</v>
      </c>
      <c r="L12" s="2" t="s">
        <v>48</v>
      </c>
      <c r="M12" s="2" t="s">
        <v>48</v>
      </c>
      <c r="N12" s="2" t="s">
        <v>48</v>
      </c>
      <c r="O12" s="2"/>
      <c r="P12" s="2"/>
      <c r="Q12" s="2"/>
      <c r="R12" s="4"/>
    </row>
    <row r="13" spans="1:46" x14ac:dyDescent="0.35">
      <c r="A13" t="s">
        <v>12</v>
      </c>
      <c r="B13">
        <v>951909467</v>
      </c>
      <c r="C13" s="2" t="s">
        <v>48</v>
      </c>
      <c r="D13" s="2" t="s">
        <v>49</v>
      </c>
      <c r="E13" s="2" t="s">
        <v>49</v>
      </c>
      <c r="F13" s="1">
        <f t="shared" si="0"/>
        <v>1.67</v>
      </c>
      <c r="G13" s="2">
        <f t="shared" si="1"/>
        <v>1.67</v>
      </c>
      <c r="H13" s="1">
        <f t="shared" si="2"/>
        <v>0</v>
      </c>
      <c r="I13" s="2"/>
      <c r="J13" s="2"/>
      <c r="K13" s="2"/>
      <c r="L13" s="2"/>
      <c r="M13" s="2"/>
      <c r="N13" s="2"/>
      <c r="O13" s="2"/>
      <c r="P13" s="2"/>
      <c r="Q13" s="2"/>
      <c r="R13" s="4"/>
    </row>
    <row r="14" spans="1:46" x14ac:dyDescent="0.35">
      <c r="A14" t="s">
        <v>13</v>
      </c>
      <c r="B14">
        <v>951962463</v>
      </c>
      <c r="C14" s="2" t="s">
        <v>49</v>
      </c>
      <c r="D14" s="2" t="s">
        <v>49</v>
      </c>
      <c r="E14" s="2"/>
      <c r="F14" s="1">
        <f t="shared" si="0"/>
        <v>0</v>
      </c>
      <c r="G14" s="2">
        <f t="shared" si="1"/>
        <v>0</v>
      </c>
      <c r="H14" s="1">
        <f t="shared" si="2"/>
        <v>0</v>
      </c>
      <c r="I14" s="2"/>
      <c r="J14" s="2"/>
      <c r="K14" s="2"/>
      <c r="L14" s="2"/>
      <c r="M14" s="2"/>
      <c r="N14" s="2"/>
      <c r="O14" s="2"/>
      <c r="P14" s="2"/>
      <c r="Q14" s="2"/>
      <c r="R14" s="4"/>
    </row>
    <row r="15" spans="1:46" x14ac:dyDescent="0.35">
      <c r="A15" t="s">
        <v>14</v>
      </c>
      <c r="B15">
        <v>951938921</v>
      </c>
      <c r="C15" s="2" t="s">
        <v>48</v>
      </c>
      <c r="D15" s="2" t="s">
        <v>48</v>
      </c>
      <c r="E15" s="2" t="s">
        <v>48</v>
      </c>
      <c r="F15" s="1">
        <f t="shared" si="0"/>
        <v>5</v>
      </c>
      <c r="G15" s="2">
        <f t="shared" si="1"/>
        <v>7</v>
      </c>
      <c r="H15" s="1">
        <f t="shared" si="2"/>
        <v>2</v>
      </c>
      <c r="I15" s="2" t="s">
        <v>48</v>
      </c>
      <c r="J15" s="2"/>
      <c r="K15" s="2"/>
      <c r="L15" s="2" t="s">
        <v>48</v>
      </c>
      <c r="M15" s="2" t="s">
        <v>48</v>
      </c>
      <c r="N15" s="2" t="s">
        <v>48</v>
      </c>
      <c r="O15" s="2"/>
      <c r="P15" s="2"/>
      <c r="Q15" s="2"/>
      <c r="R15" s="4"/>
      <c r="AI15" s="2" t="s">
        <v>82</v>
      </c>
      <c r="AJ15" s="2" t="s">
        <v>66</v>
      </c>
      <c r="AK15" s="2" t="s">
        <v>85</v>
      </c>
      <c r="AL15" s="2" t="s">
        <v>84</v>
      </c>
      <c r="AM15" s="1"/>
      <c r="AN15" s="1"/>
      <c r="AO15" s="2" t="s">
        <v>82</v>
      </c>
      <c r="AP15" s="2" t="s">
        <v>83</v>
      </c>
      <c r="AQ15" s="2" t="s">
        <v>87</v>
      </c>
      <c r="AR15" s="2" t="s">
        <v>88</v>
      </c>
      <c r="AS15" s="2" t="s">
        <v>89</v>
      </c>
      <c r="AT15" s="2" t="s">
        <v>86</v>
      </c>
    </row>
    <row r="16" spans="1:46" x14ac:dyDescent="0.35">
      <c r="A16" t="s">
        <v>15</v>
      </c>
      <c r="B16">
        <v>951977529</v>
      </c>
      <c r="C16" s="2" t="s">
        <v>48</v>
      </c>
      <c r="D16" s="2" t="s">
        <v>48</v>
      </c>
      <c r="E16" s="2"/>
      <c r="F16" s="1">
        <f t="shared" si="0"/>
        <v>3.33</v>
      </c>
      <c r="G16" s="2">
        <f t="shared" si="1"/>
        <v>4.83</v>
      </c>
      <c r="H16" s="1">
        <f t="shared" si="2"/>
        <v>1.5</v>
      </c>
      <c r="I16" s="2"/>
      <c r="J16" s="2"/>
      <c r="K16" s="2"/>
      <c r="L16" s="2" t="s">
        <v>48</v>
      </c>
      <c r="M16" s="2" t="s">
        <v>48</v>
      </c>
      <c r="N16" s="2" t="s">
        <v>48</v>
      </c>
      <c r="O16" s="2"/>
      <c r="P16" s="2"/>
      <c r="Q16" s="2"/>
      <c r="R16" s="4"/>
      <c r="AI16" s="1" t="s">
        <v>67</v>
      </c>
      <c r="AJ16" s="1">
        <v>11.95</v>
      </c>
      <c r="AK16" s="1">
        <v>15</v>
      </c>
      <c r="AL16" s="3">
        <f>ROUND(AJ16/AK16,2)</f>
        <v>0.8</v>
      </c>
      <c r="AM16" s="1"/>
      <c r="AN16" s="1"/>
      <c r="AO16" s="1">
        <v>20</v>
      </c>
      <c r="AP16" s="1">
        <v>15</v>
      </c>
      <c r="AQ16" s="1">
        <v>30</v>
      </c>
      <c r="AR16" s="1">
        <v>30</v>
      </c>
      <c r="AS16" s="1">
        <v>5</v>
      </c>
      <c r="AT16" s="1">
        <f>SUM(AO16:AS16)</f>
        <v>100</v>
      </c>
    </row>
    <row r="17" spans="1:46" x14ac:dyDescent="0.35">
      <c r="A17" t="s">
        <v>16</v>
      </c>
      <c r="B17">
        <v>951917257</v>
      </c>
      <c r="C17" s="2" t="s">
        <v>48</v>
      </c>
      <c r="D17" s="2" t="s">
        <v>48</v>
      </c>
      <c r="E17" s="2"/>
      <c r="F17" s="1">
        <f t="shared" si="0"/>
        <v>3.33</v>
      </c>
      <c r="G17" s="2">
        <f t="shared" si="1"/>
        <v>3.33</v>
      </c>
      <c r="H17" s="1">
        <f t="shared" si="2"/>
        <v>0</v>
      </c>
      <c r="I17" s="2"/>
      <c r="J17" s="2"/>
      <c r="K17" s="2"/>
      <c r="L17" s="2"/>
      <c r="M17" s="2"/>
      <c r="N17" s="2"/>
      <c r="O17" s="2"/>
      <c r="P17" s="2"/>
      <c r="Q17" s="2"/>
      <c r="R17" s="4"/>
      <c r="AI17" s="1" t="s">
        <v>68</v>
      </c>
      <c r="AJ17" s="1">
        <v>12.95</v>
      </c>
      <c r="AK17" s="1">
        <v>15</v>
      </c>
      <c r="AL17" s="3">
        <f t="shared" ref="AL17:AL24" si="3">ROUND(AJ17/AK17,2)</f>
        <v>0.86</v>
      </c>
      <c r="AM17" s="1"/>
      <c r="AN17" s="1"/>
      <c r="AO17" s="1">
        <f>AL24*AO16</f>
        <v>19.2</v>
      </c>
      <c r="AP17" s="1">
        <f>ROUND(AL34*AP16,2)</f>
        <v>13.75</v>
      </c>
      <c r="AQ17" s="1">
        <f>AL37*AQ16</f>
        <v>8.25</v>
      </c>
      <c r="AR17" s="1">
        <f>AL38*AR16</f>
        <v>30</v>
      </c>
      <c r="AS17" s="1">
        <v>8</v>
      </c>
      <c r="AT17" s="1">
        <f>SUM(AO17:AS17)</f>
        <v>79.2</v>
      </c>
    </row>
    <row r="18" spans="1:46" x14ac:dyDescent="0.35">
      <c r="A18" t="s">
        <v>17</v>
      </c>
      <c r="B18">
        <v>951913811</v>
      </c>
      <c r="C18" s="2" t="s">
        <v>48</v>
      </c>
      <c r="D18" s="2" t="s">
        <v>48</v>
      </c>
      <c r="E18" s="2"/>
      <c r="F18" s="1">
        <f t="shared" si="0"/>
        <v>3.33</v>
      </c>
      <c r="G18" s="2">
        <f t="shared" si="1"/>
        <v>3.33</v>
      </c>
      <c r="H18" s="1">
        <f t="shared" si="2"/>
        <v>0</v>
      </c>
      <c r="I18" s="2"/>
      <c r="J18" s="2"/>
      <c r="K18" s="2"/>
      <c r="L18" s="2"/>
      <c r="M18" s="2"/>
      <c r="N18" s="2"/>
      <c r="O18" s="2"/>
      <c r="P18" s="2"/>
      <c r="Q18" s="2"/>
      <c r="R18" s="4"/>
      <c r="AI18" s="1" t="s">
        <v>69</v>
      </c>
      <c r="AJ18" s="1">
        <v>14.85</v>
      </c>
      <c r="AK18" s="1">
        <v>15</v>
      </c>
      <c r="AL18" s="3">
        <f t="shared" si="3"/>
        <v>0.99</v>
      </c>
      <c r="AM18" s="1"/>
      <c r="AN18" s="1"/>
      <c r="AO18" s="1"/>
      <c r="AP18" s="1"/>
      <c r="AQ18" s="1"/>
      <c r="AR18" s="1"/>
      <c r="AS18" s="1"/>
      <c r="AT18" s="1"/>
    </row>
    <row r="19" spans="1:46" x14ac:dyDescent="0.35">
      <c r="A19" t="s">
        <v>18</v>
      </c>
      <c r="B19">
        <v>952058111</v>
      </c>
      <c r="C19" s="2" t="s">
        <v>48</v>
      </c>
      <c r="D19" s="2" t="s">
        <v>48</v>
      </c>
      <c r="E19" s="2" t="s">
        <v>48</v>
      </c>
      <c r="F19" s="1">
        <f t="shared" si="0"/>
        <v>5</v>
      </c>
      <c r="G19" s="2">
        <f t="shared" si="1"/>
        <v>6</v>
      </c>
      <c r="H19" s="1">
        <f t="shared" si="2"/>
        <v>1</v>
      </c>
      <c r="I19" s="2"/>
      <c r="J19" s="2"/>
      <c r="K19" s="2"/>
      <c r="L19" s="2" t="s">
        <v>48</v>
      </c>
      <c r="M19" s="2"/>
      <c r="N19" s="2" t="s">
        <v>48</v>
      </c>
      <c r="O19" s="2"/>
      <c r="P19" s="2"/>
      <c r="Q19" s="2"/>
      <c r="R19" s="4"/>
      <c r="AI19" s="1" t="s">
        <v>70</v>
      </c>
      <c r="AJ19" s="5">
        <v>15</v>
      </c>
      <c r="AK19" s="1">
        <v>15</v>
      </c>
      <c r="AL19" s="3">
        <f t="shared" si="3"/>
        <v>1</v>
      </c>
      <c r="AM19" s="1"/>
      <c r="AN19" s="1"/>
      <c r="AO19" s="1"/>
      <c r="AP19" s="1"/>
      <c r="AQ19" s="1"/>
      <c r="AR19" s="1"/>
      <c r="AS19" s="1"/>
      <c r="AT19" s="1"/>
    </row>
    <row r="20" spans="1:46" x14ac:dyDescent="0.35">
      <c r="A20" t="s">
        <v>19</v>
      </c>
      <c r="B20">
        <v>951921135</v>
      </c>
      <c r="C20" s="2" t="s">
        <v>48</v>
      </c>
      <c r="D20" s="2" t="s">
        <v>48</v>
      </c>
      <c r="E20" s="2" t="s">
        <v>48</v>
      </c>
      <c r="F20" s="1">
        <f t="shared" si="0"/>
        <v>5</v>
      </c>
      <c r="G20" s="2">
        <f t="shared" si="1"/>
        <v>5</v>
      </c>
      <c r="H20" s="1">
        <f t="shared" si="2"/>
        <v>0</v>
      </c>
      <c r="I20" s="2"/>
      <c r="J20" s="2"/>
      <c r="K20" s="2"/>
      <c r="L20" s="2"/>
      <c r="M20" s="2"/>
      <c r="N20" s="2"/>
      <c r="O20" s="2"/>
      <c r="P20" s="2"/>
      <c r="Q20" s="2"/>
      <c r="R20" s="4"/>
      <c r="AI20" s="1" t="s">
        <v>71</v>
      </c>
      <c r="AJ20" s="5">
        <v>15</v>
      </c>
      <c r="AK20" s="1">
        <v>15</v>
      </c>
      <c r="AL20" s="3">
        <f t="shared" si="3"/>
        <v>1</v>
      </c>
      <c r="AM20" s="1"/>
      <c r="AN20" s="1"/>
      <c r="AO20" s="1"/>
      <c r="AP20" s="1"/>
      <c r="AQ20" s="1"/>
      <c r="AR20" s="1"/>
      <c r="AS20" s="1"/>
      <c r="AT20" s="1"/>
    </row>
    <row r="21" spans="1:46" x14ac:dyDescent="0.35">
      <c r="A21" t="s">
        <v>20</v>
      </c>
      <c r="B21">
        <v>951945688</v>
      </c>
      <c r="C21" s="2" t="s">
        <v>48</v>
      </c>
      <c r="D21" s="2" t="s">
        <v>48</v>
      </c>
      <c r="E21" s="2"/>
      <c r="F21" s="1">
        <f t="shared" si="0"/>
        <v>3.33</v>
      </c>
      <c r="G21" s="2">
        <f t="shared" si="1"/>
        <v>3.33</v>
      </c>
      <c r="H21" s="1">
        <f t="shared" si="2"/>
        <v>0</v>
      </c>
      <c r="I21" s="2"/>
      <c r="J21" s="2"/>
      <c r="K21" s="2"/>
      <c r="L21" s="2"/>
      <c r="M21" s="2"/>
      <c r="N21" s="2"/>
      <c r="O21" s="2"/>
      <c r="P21" s="2"/>
      <c r="Q21" s="2"/>
      <c r="R21" s="4"/>
      <c r="AI21" s="1" t="s">
        <v>72</v>
      </c>
      <c r="AJ21" s="5">
        <v>15</v>
      </c>
      <c r="AK21" s="1">
        <v>15</v>
      </c>
      <c r="AL21" s="3">
        <f t="shared" si="3"/>
        <v>1</v>
      </c>
      <c r="AM21" s="1"/>
      <c r="AN21" s="1"/>
      <c r="AO21" s="1"/>
      <c r="AP21" s="1"/>
      <c r="AQ21" s="1"/>
      <c r="AR21" s="1"/>
      <c r="AS21" s="1"/>
      <c r="AT21" s="1"/>
    </row>
    <row r="22" spans="1:46" x14ac:dyDescent="0.35">
      <c r="A22" t="s">
        <v>21</v>
      </c>
      <c r="B22">
        <v>951987903</v>
      </c>
      <c r="C22" s="2" t="s">
        <v>48</v>
      </c>
      <c r="D22" s="2" t="s">
        <v>48</v>
      </c>
      <c r="E22" s="2" t="s">
        <v>48</v>
      </c>
      <c r="F22" s="1">
        <f t="shared" si="0"/>
        <v>5</v>
      </c>
      <c r="G22" s="2">
        <f t="shared" si="1"/>
        <v>5</v>
      </c>
      <c r="H22" s="1">
        <f t="shared" si="2"/>
        <v>0</v>
      </c>
      <c r="I22" s="2"/>
      <c r="J22" s="2"/>
      <c r="K22" s="2"/>
      <c r="L22" s="2"/>
      <c r="M22" s="2"/>
      <c r="N22" s="2"/>
      <c r="O22" s="2"/>
      <c r="P22" s="2"/>
      <c r="Q22" s="2"/>
      <c r="R22" s="4"/>
      <c r="AI22" s="1" t="s">
        <v>73</v>
      </c>
      <c r="AJ22" s="5">
        <v>15</v>
      </c>
      <c r="AK22" s="1">
        <v>15</v>
      </c>
      <c r="AL22" s="3">
        <f t="shared" si="3"/>
        <v>1</v>
      </c>
      <c r="AM22" s="1"/>
      <c r="AN22" s="1"/>
      <c r="AO22" s="1"/>
      <c r="AP22" s="1"/>
      <c r="AQ22" s="1"/>
      <c r="AR22" s="1"/>
      <c r="AS22" s="1"/>
      <c r="AT22" s="1"/>
    </row>
    <row r="23" spans="1:46" x14ac:dyDescent="0.35">
      <c r="A23" t="s">
        <v>22</v>
      </c>
      <c r="B23">
        <v>951945728</v>
      </c>
      <c r="C23" s="2" t="s">
        <v>48</v>
      </c>
      <c r="D23" s="2" t="s">
        <v>48</v>
      </c>
      <c r="E23" s="2"/>
      <c r="F23" s="1">
        <f t="shared" si="0"/>
        <v>3.33</v>
      </c>
      <c r="G23" s="2">
        <f t="shared" si="1"/>
        <v>6.33</v>
      </c>
      <c r="H23" s="1">
        <f t="shared" si="2"/>
        <v>3</v>
      </c>
      <c r="I23" s="2" t="s">
        <v>48</v>
      </c>
      <c r="J23" s="2" t="s">
        <v>48</v>
      </c>
      <c r="K23" s="2" t="s">
        <v>48</v>
      </c>
      <c r="L23" s="2" t="s">
        <v>48</v>
      </c>
      <c r="M23" s="2" t="s">
        <v>48</v>
      </c>
      <c r="N23" s="2" t="s">
        <v>48</v>
      </c>
      <c r="O23" s="2"/>
      <c r="P23" s="2"/>
      <c r="Q23" s="2"/>
      <c r="R23" s="4"/>
      <c r="AI23" s="1" t="s">
        <v>74</v>
      </c>
      <c r="AJ23" s="5">
        <v>15</v>
      </c>
      <c r="AK23" s="1">
        <v>15</v>
      </c>
      <c r="AL23" s="3">
        <f t="shared" si="3"/>
        <v>1</v>
      </c>
      <c r="AM23" s="1"/>
      <c r="AN23" s="1"/>
      <c r="AO23" s="1"/>
      <c r="AP23" s="1"/>
      <c r="AQ23" s="1"/>
      <c r="AR23" s="1"/>
      <c r="AS23" s="1"/>
      <c r="AT23" s="1"/>
    </row>
    <row r="24" spans="1:46" x14ac:dyDescent="0.35">
      <c r="A24" t="s">
        <v>23</v>
      </c>
      <c r="B24">
        <v>951908048</v>
      </c>
      <c r="C24" s="2" t="s">
        <v>48</v>
      </c>
      <c r="D24" s="2" t="s">
        <v>48</v>
      </c>
      <c r="E24" s="2"/>
      <c r="F24" s="1">
        <f t="shared" si="0"/>
        <v>3.33</v>
      </c>
      <c r="G24" s="2">
        <f t="shared" si="1"/>
        <v>3.33</v>
      </c>
      <c r="H24" s="1">
        <f t="shared" si="2"/>
        <v>0</v>
      </c>
      <c r="I24" s="2"/>
      <c r="J24" s="2"/>
      <c r="K24" s="2"/>
      <c r="L24" s="2"/>
      <c r="M24" s="2"/>
      <c r="N24" s="2"/>
      <c r="O24" s="2"/>
      <c r="P24" s="2"/>
      <c r="Q24" s="2"/>
      <c r="R24" s="4"/>
      <c r="AI24" s="1"/>
      <c r="AJ24" s="1">
        <f>SUM(AJ16:AJ23)</f>
        <v>114.75</v>
      </c>
      <c r="AK24" s="1">
        <f>SUM(AK16:AK23)</f>
        <v>120</v>
      </c>
      <c r="AL24" s="3">
        <f t="shared" si="3"/>
        <v>0.96</v>
      </c>
      <c r="AM24" s="1"/>
      <c r="AN24" s="1"/>
      <c r="AO24" s="1"/>
      <c r="AP24" s="1"/>
      <c r="AQ24" s="1"/>
      <c r="AR24" s="1"/>
      <c r="AS24" s="1"/>
      <c r="AT24" s="1"/>
    </row>
    <row r="25" spans="1:46" x14ac:dyDescent="0.35">
      <c r="A25" t="s">
        <v>24</v>
      </c>
      <c r="B25">
        <v>951794066</v>
      </c>
      <c r="C25" s="2" t="s">
        <v>48</v>
      </c>
      <c r="D25" s="2" t="s">
        <v>48</v>
      </c>
      <c r="E25" s="2"/>
      <c r="F25" s="1">
        <f t="shared" si="0"/>
        <v>3.33</v>
      </c>
      <c r="G25" s="2">
        <f t="shared" si="1"/>
        <v>5.83</v>
      </c>
      <c r="H25" s="1">
        <f t="shared" si="2"/>
        <v>2.5</v>
      </c>
      <c r="I25" s="2" t="s">
        <v>48</v>
      </c>
      <c r="J25" s="2" t="s">
        <v>48</v>
      </c>
      <c r="K25" s="2" t="s">
        <v>48</v>
      </c>
      <c r="L25" s="2" t="s">
        <v>48</v>
      </c>
      <c r="M25" s="2" t="s">
        <v>48</v>
      </c>
      <c r="N25" s="2"/>
      <c r="O25" s="2"/>
      <c r="P25" s="2"/>
      <c r="Q25" s="2"/>
      <c r="R25" s="4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</row>
    <row r="26" spans="1:46" x14ac:dyDescent="0.35">
      <c r="A26" t="s">
        <v>25</v>
      </c>
      <c r="B26">
        <v>951968074</v>
      </c>
      <c r="C26" s="2" t="s">
        <v>48</v>
      </c>
      <c r="D26" s="2" t="s">
        <v>48</v>
      </c>
      <c r="E26" s="2"/>
      <c r="F26" s="1">
        <f t="shared" si="0"/>
        <v>3.33</v>
      </c>
      <c r="G26" s="2">
        <f t="shared" si="1"/>
        <v>4.83</v>
      </c>
      <c r="H26" s="1">
        <f t="shared" si="2"/>
        <v>1.5</v>
      </c>
      <c r="I26" s="2" t="s">
        <v>48</v>
      </c>
      <c r="J26" s="2" t="s">
        <v>48</v>
      </c>
      <c r="K26" s="2" t="s">
        <v>48</v>
      </c>
      <c r="L26" s="2"/>
      <c r="M26" s="2"/>
      <c r="N26" s="2"/>
      <c r="O26" s="2"/>
      <c r="P26" s="2"/>
      <c r="Q26" s="2"/>
      <c r="R26" s="4"/>
      <c r="AI26" s="2" t="s">
        <v>83</v>
      </c>
      <c r="AJ26" s="2" t="s">
        <v>66</v>
      </c>
      <c r="AK26" s="2" t="s">
        <v>85</v>
      </c>
      <c r="AL26" s="2" t="s">
        <v>84</v>
      </c>
      <c r="AM26" s="1"/>
      <c r="AN26" s="1"/>
      <c r="AO26" s="1"/>
      <c r="AP26" s="1"/>
      <c r="AQ26" s="1"/>
      <c r="AR26" s="1"/>
      <c r="AS26" s="1"/>
      <c r="AT26" s="1"/>
    </row>
    <row r="27" spans="1:46" x14ac:dyDescent="0.35">
      <c r="A27" t="s">
        <v>26</v>
      </c>
      <c r="B27">
        <v>951946943</v>
      </c>
      <c r="C27" s="2" t="s">
        <v>48</v>
      </c>
      <c r="D27" s="2" t="s">
        <v>48</v>
      </c>
      <c r="E27" s="2" t="s">
        <v>48</v>
      </c>
      <c r="F27" s="1">
        <f t="shared" si="0"/>
        <v>5</v>
      </c>
      <c r="G27" s="2">
        <f t="shared" si="1"/>
        <v>8</v>
      </c>
      <c r="H27" s="1">
        <f t="shared" si="2"/>
        <v>3</v>
      </c>
      <c r="I27" s="2" t="s">
        <v>48</v>
      </c>
      <c r="J27" s="2" t="s">
        <v>48</v>
      </c>
      <c r="K27" s="2" t="s">
        <v>48</v>
      </c>
      <c r="L27" s="2" t="s">
        <v>48</v>
      </c>
      <c r="M27" s="2" t="s">
        <v>48</v>
      </c>
      <c r="N27" s="2" t="s">
        <v>48</v>
      </c>
      <c r="O27" s="2"/>
      <c r="P27" s="2"/>
      <c r="Q27" s="2"/>
      <c r="R27" s="4"/>
      <c r="AI27" s="1" t="s">
        <v>75</v>
      </c>
      <c r="AJ27" s="1">
        <v>8</v>
      </c>
      <c r="AK27" s="1">
        <v>10</v>
      </c>
      <c r="AL27" s="3">
        <f t="shared" ref="AL27:AL34" si="4">AJ27/AK27</f>
        <v>0.8</v>
      </c>
      <c r="AM27" s="1"/>
      <c r="AN27" s="1"/>
      <c r="AO27" s="1"/>
      <c r="AP27" s="1"/>
      <c r="AQ27" s="1"/>
      <c r="AR27" s="1"/>
      <c r="AS27" s="1"/>
      <c r="AT27" s="1"/>
    </row>
    <row r="28" spans="1:46" x14ac:dyDescent="0.35">
      <c r="A28" t="s">
        <v>27</v>
      </c>
      <c r="B28">
        <v>952052064</v>
      </c>
      <c r="C28" s="2" t="s">
        <v>49</v>
      </c>
      <c r="D28" s="2" t="s">
        <v>48</v>
      </c>
      <c r="E28" s="2" t="s">
        <v>48</v>
      </c>
      <c r="F28" s="1">
        <f t="shared" si="0"/>
        <v>3.33</v>
      </c>
      <c r="G28" s="2">
        <f t="shared" si="1"/>
        <v>3.33</v>
      </c>
      <c r="H28" s="1">
        <f t="shared" si="2"/>
        <v>0</v>
      </c>
      <c r="I28" s="2"/>
      <c r="J28" s="2"/>
      <c r="K28" s="2"/>
      <c r="L28" s="2"/>
      <c r="M28" s="2"/>
      <c r="N28" s="2"/>
      <c r="O28" s="2"/>
      <c r="P28" s="2"/>
      <c r="Q28" s="2"/>
      <c r="R28" s="4"/>
      <c r="AI28" s="1" t="s">
        <v>76</v>
      </c>
      <c r="AJ28" s="1">
        <v>7</v>
      </c>
      <c r="AK28" s="1">
        <v>10</v>
      </c>
      <c r="AL28" s="3">
        <f t="shared" si="4"/>
        <v>0.7</v>
      </c>
      <c r="AM28" s="1"/>
      <c r="AN28" s="1"/>
      <c r="AO28" s="1"/>
      <c r="AP28" s="1"/>
      <c r="AQ28" s="1"/>
      <c r="AR28" s="1"/>
      <c r="AS28" s="1"/>
      <c r="AT28" s="1"/>
    </row>
    <row r="29" spans="1:46" x14ac:dyDescent="0.35">
      <c r="A29" t="s">
        <v>28</v>
      </c>
      <c r="B29">
        <v>951932326</v>
      </c>
      <c r="C29" s="2" t="s">
        <v>49</v>
      </c>
      <c r="D29" s="2" t="s">
        <v>49</v>
      </c>
      <c r="E29" s="2" t="s">
        <v>48</v>
      </c>
      <c r="F29" s="1">
        <f t="shared" si="0"/>
        <v>1.67</v>
      </c>
      <c r="G29" s="2">
        <f t="shared" si="1"/>
        <v>1.67</v>
      </c>
      <c r="H29" s="1">
        <f t="shared" si="2"/>
        <v>0</v>
      </c>
      <c r="I29" s="2"/>
      <c r="J29" s="2"/>
      <c r="K29" s="2"/>
      <c r="L29" s="2"/>
      <c r="M29" s="2"/>
      <c r="N29" s="2"/>
      <c r="O29" s="2"/>
      <c r="P29" s="2"/>
      <c r="Q29" s="2"/>
      <c r="R29" s="4"/>
      <c r="AI29" s="1" t="s">
        <v>77</v>
      </c>
      <c r="AJ29" s="1"/>
      <c r="AK29" s="1"/>
      <c r="AL29" s="3"/>
      <c r="AM29" s="1"/>
      <c r="AN29" s="1"/>
      <c r="AO29" s="1"/>
      <c r="AP29" s="1"/>
      <c r="AQ29" s="1"/>
      <c r="AR29" s="1"/>
      <c r="AS29" s="1"/>
      <c r="AT29" s="1"/>
    </row>
    <row r="30" spans="1:46" x14ac:dyDescent="0.35">
      <c r="A30" t="s">
        <v>29</v>
      </c>
      <c r="B30">
        <v>951898956</v>
      </c>
      <c r="C30" s="2" t="s">
        <v>48</v>
      </c>
      <c r="D30" s="2" t="s">
        <v>48</v>
      </c>
      <c r="E30" s="2"/>
      <c r="F30" s="1">
        <f t="shared" si="0"/>
        <v>3.33</v>
      </c>
      <c r="G30" s="2">
        <f t="shared" si="1"/>
        <v>4.83</v>
      </c>
      <c r="H30" s="1">
        <f t="shared" si="2"/>
        <v>1.5</v>
      </c>
      <c r="I30" s="2" t="s">
        <v>48</v>
      </c>
      <c r="J30" s="2"/>
      <c r="K30" s="2" t="s">
        <v>48</v>
      </c>
      <c r="L30" s="2" t="s">
        <v>48</v>
      </c>
      <c r="M30" s="2"/>
      <c r="N30" s="2"/>
      <c r="O30" s="2"/>
      <c r="P30" s="2"/>
      <c r="Q30" s="2"/>
      <c r="R30" s="4"/>
      <c r="AI30" s="1" t="s">
        <v>78</v>
      </c>
      <c r="AJ30" s="1">
        <v>10</v>
      </c>
      <c r="AK30" s="1">
        <v>10</v>
      </c>
      <c r="AL30" s="3">
        <f t="shared" si="4"/>
        <v>1</v>
      </c>
      <c r="AM30" s="1"/>
      <c r="AN30" s="1"/>
      <c r="AO30" s="1"/>
      <c r="AP30" s="1"/>
      <c r="AQ30" s="1"/>
      <c r="AR30" s="1"/>
      <c r="AS30" s="1"/>
      <c r="AT30" s="1"/>
    </row>
    <row r="31" spans="1:46" x14ac:dyDescent="0.35">
      <c r="A31" t="s">
        <v>30</v>
      </c>
      <c r="B31">
        <v>951802609</v>
      </c>
      <c r="C31" s="2" t="s">
        <v>49</v>
      </c>
      <c r="D31" s="2" t="s">
        <v>48</v>
      </c>
      <c r="E31" s="2"/>
      <c r="F31" s="1">
        <f t="shared" si="0"/>
        <v>1.67</v>
      </c>
      <c r="G31" s="2">
        <f t="shared" si="1"/>
        <v>3.17</v>
      </c>
      <c r="H31" s="1">
        <f t="shared" si="2"/>
        <v>1.5</v>
      </c>
      <c r="I31" s="2"/>
      <c r="J31" s="2" t="s">
        <v>48</v>
      </c>
      <c r="K31" s="2"/>
      <c r="L31" s="2" t="s">
        <v>48</v>
      </c>
      <c r="M31" s="2" t="s">
        <v>48</v>
      </c>
      <c r="N31" s="2"/>
      <c r="O31" s="2"/>
      <c r="P31" s="2"/>
      <c r="Q31" s="2"/>
      <c r="R31" s="4"/>
      <c r="AI31" s="1" t="s">
        <v>79</v>
      </c>
      <c r="AJ31" s="5">
        <v>10</v>
      </c>
      <c r="AK31" s="1">
        <v>10</v>
      </c>
      <c r="AL31" s="3">
        <f t="shared" si="4"/>
        <v>1</v>
      </c>
      <c r="AM31" s="1"/>
      <c r="AN31" s="1"/>
      <c r="AO31" s="1"/>
      <c r="AP31" s="1"/>
      <c r="AQ31" s="1"/>
      <c r="AR31" s="1"/>
      <c r="AS31" s="1"/>
      <c r="AT31" s="1"/>
    </row>
    <row r="32" spans="1:46" x14ac:dyDescent="0.35">
      <c r="A32" t="s">
        <v>31</v>
      </c>
      <c r="B32">
        <v>951873877</v>
      </c>
      <c r="C32" s="2" t="s">
        <v>48</v>
      </c>
      <c r="D32" s="2" t="s">
        <v>49</v>
      </c>
      <c r="E32" s="2"/>
      <c r="F32" s="1">
        <f t="shared" si="0"/>
        <v>1.67</v>
      </c>
      <c r="G32" s="2">
        <f t="shared" si="1"/>
        <v>1.67</v>
      </c>
      <c r="H32" s="1">
        <f t="shared" si="2"/>
        <v>0</v>
      </c>
      <c r="I32" s="2"/>
      <c r="J32" s="2"/>
      <c r="K32" s="2"/>
      <c r="L32" s="2"/>
      <c r="M32" s="2"/>
      <c r="N32" s="2"/>
      <c r="O32" s="2"/>
      <c r="P32" s="2"/>
      <c r="Q32" s="2"/>
      <c r="R32" s="4"/>
      <c r="AI32" s="1" t="s">
        <v>80</v>
      </c>
      <c r="AJ32" s="5">
        <v>10</v>
      </c>
      <c r="AK32" s="1">
        <v>10</v>
      </c>
      <c r="AL32" s="3">
        <f t="shared" si="4"/>
        <v>1</v>
      </c>
      <c r="AM32" s="1"/>
      <c r="AN32" s="1"/>
      <c r="AO32" s="1"/>
      <c r="AP32" s="1"/>
      <c r="AQ32" s="1"/>
      <c r="AR32" s="1"/>
      <c r="AS32" s="1"/>
      <c r="AT32" s="1"/>
    </row>
    <row r="33" spans="1:46" x14ac:dyDescent="0.35">
      <c r="A33" t="s">
        <v>32</v>
      </c>
      <c r="B33">
        <v>951896819</v>
      </c>
      <c r="C33" s="2" t="s">
        <v>48</v>
      </c>
      <c r="D33" s="2" t="s">
        <v>48</v>
      </c>
      <c r="E33" s="2" t="s">
        <v>48</v>
      </c>
      <c r="F33" s="1">
        <f t="shared" si="0"/>
        <v>5</v>
      </c>
      <c r="G33" s="2">
        <f t="shared" si="1"/>
        <v>5</v>
      </c>
      <c r="H33" s="1">
        <f t="shared" si="2"/>
        <v>0</v>
      </c>
      <c r="I33" s="2"/>
      <c r="J33" s="2"/>
      <c r="K33" s="2"/>
      <c r="L33" s="2"/>
      <c r="M33" s="2"/>
      <c r="N33" s="2"/>
      <c r="O33" s="2"/>
      <c r="P33" s="2"/>
      <c r="Q33" s="2"/>
      <c r="R33" s="4"/>
      <c r="AI33" s="1" t="s">
        <v>81</v>
      </c>
      <c r="AJ33" s="5">
        <v>10</v>
      </c>
      <c r="AK33" s="1">
        <v>10</v>
      </c>
      <c r="AL33" s="3">
        <f t="shared" si="4"/>
        <v>1</v>
      </c>
      <c r="AM33" s="1"/>
      <c r="AN33" s="1"/>
      <c r="AO33" s="1"/>
      <c r="AP33" s="1"/>
      <c r="AQ33" s="1"/>
      <c r="AR33" s="1"/>
      <c r="AS33" s="1"/>
      <c r="AT33" s="1"/>
    </row>
    <row r="34" spans="1:46" x14ac:dyDescent="0.35">
      <c r="A34" t="s">
        <v>33</v>
      </c>
      <c r="B34">
        <v>951615127</v>
      </c>
      <c r="C34" s="2" t="s">
        <v>48</v>
      </c>
      <c r="D34" s="2" t="s">
        <v>48</v>
      </c>
      <c r="E34" s="2"/>
      <c r="F34" s="1">
        <f t="shared" si="0"/>
        <v>3.33</v>
      </c>
      <c r="G34" s="2">
        <f t="shared" si="1"/>
        <v>3.33</v>
      </c>
      <c r="H34" s="1">
        <f t="shared" si="2"/>
        <v>0</v>
      </c>
      <c r="I34" s="2"/>
      <c r="J34" s="2"/>
      <c r="K34" s="2"/>
      <c r="L34" s="2"/>
      <c r="M34" s="2"/>
      <c r="N34" s="2"/>
      <c r="O34" s="2"/>
      <c r="P34" s="2"/>
      <c r="Q34" s="2"/>
      <c r="R34" s="4"/>
      <c r="AI34" s="1"/>
      <c r="AJ34" s="1">
        <f>SUM(AJ26:AJ33)</f>
        <v>55</v>
      </c>
      <c r="AK34" s="1">
        <f>SUM(AK26:AK33)</f>
        <v>60</v>
      </c>
      <c r="AL34" s="3">
        <f t="shared" si="4"/>
        <v>0.91666666666666663</v>
      </c>
      <c r="AM34" s="1"/>
      <c r="AN34" s="1"/>
      <c r="AO34" s="1"/>
      <c r="AP34" s="1"/>
      <c r="AQ34" s="1"/>
      <c r="AR34" s="1"/>
      <c r="AS34" s="1"/>
      <c r="AT34" s="1"/>
    </row>
    <row r="35" spans="1:46" x14ac:dyDescent="0.35">
      <c r="A35" t="s">
        <v>34</v>
      </c>
      <c r="B35">
        <v>951979238</v>
      </c>
      <c r="C35" s="2" t="s">
        <v>48</v>
      </c>
      <c r="D35" s="2" t="s">
        <v>48</v>
      </c>
      <c r="E35" s="2"/>
      <c r="F35" s="1">
        <f t="shared" si="0"/>
        <v>3.33</v>
      </c>
      <c r="G35" s="2">
        <f t="shared" si="1"/>
        <v>4.33</v>
      </c>
      <c r="H35" s="1">
        <f t="shared" si="2"/>
        <v>1</v>
      </c>
      <c r="I35" s="2" t="s">
        <v>48</v>
      </c>
      <c r="J35" s="2"/>
      <c r="K35" s="2" t="s">
        <v>48</v>
      </c>
      <c r="L35" s="2"/>
      <c r="M35" s="2"/>
      <c r="N35" s="2"/>
      <c r="O35" s="2"/>
      <c r="P35" s="2"/>
      <c r="Q35" s="2"/>
      <c r="R35" s="4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</row>
    <row r="36" spans="1:46" x14ac:dyDescent="0.35">
      <c r="A36" t="s">
        <v>35</v>
      </c>
      <c r="B36">
        <v>951860885</v>
      </c>
      <c r="C36" s="2" t="s">
        <v>48</v>
      </c>
      <c r="D36" s="2" t="s">
        <v>49</v>
      </c>
      <c r="E36" s="2"/>
      <c r="F36" s="1">
        <f t="shared" si="0"/>
        <v>1.67</v>
      </c>
      <c r="G36" s="2">
        <f t="shared" si="1"/>
        <v>1.67</v>
      </c>
      <c r="H36" s="1">
        <f t="shared" si="2"/>
        <v>0</v>
      </c>
      <c r="I36" s="2"/>
      <c r="J36" s="2"/>
      <c r="K36" s="2"/>
      <c r="L36" s="2"/>
      <c r="M36" s="2"/>
      <c r="N36" s="2"/>
      <c r="O36" s="2"/>
      <c r="P36" s="2"/>
      <c r="Q36" s="2"/>
      <c r="R36" s="4"/>
      <c r="AI36" s="2" t="s">
        <v>90</v>
      </c>
      <c r="AJ36" s="2" t="s">
        <v>66</v>
      </c>
      <c r="AK36" s="2" t="s">
        <v>85</v>
      </c>
      <c r="AL36" s="2" t="s">
        <v>84</v>
      </c>
      <c r="AM36" s="1"/>
      <c r="AN36" s="1"/>
      <c r="AO36" s="1"/>
      <c r="AP36" s="1"/>
      <c r="AQ36" s="1"/>
      <c r="AR36" s="1"/>
      <c r="AS36" s="1"/>
      <c r="AT36" s="1"/>
    </row>
    <row r="37" spans="1:46" x14ac:dyDescent="0.35">
      <c r="A37" t="s">
        <v>36</v>
      </c>
      <c r="B37">
        <v>951974326</v>
      </c>
      <c r="C37" s="2" t="s">
        <v>48</v>
      </c>
      <c r="D37" s="2" t="s">
        <v>48</v>
      </c>
      <c r="E37" s="2"/>
      <c r="F37" s="1">
        <f t="shared" si="0"/>
        <v>3.33</v>
      </c>
      <c r="G37" s="2">
        <f t="shared" si="1"/>
        <v>3.33</v>
      </c>
      <c r="H37" s="1">
        <f t="shared" si="2"/>
        <v>0</v>
      </c>
      <c r="I37" s="2"/>
      <c r="J37" s="2"/>
      <c r="K37" s="2"/>
      <c r="L37" s="2"/>
      <c r="M37" s="2"/>
      <c r="N37" s="2"/>
      <c r="O37" s="2"/>
      <c r="P37" s="2"/>
      <c r="Q37" s="2"/>
      <c r="R37" s="4"/>
      <c r="AI37" s="1" t="s">
        <v>87</v>
      </c>
      <c r="AJ37" s="1">
        <v>22</v>
      </c>
      <c r="AK37" s="1">
        <v>80</v>
      </c>
      <c r="AL37" s="3">
        <f>AJ37/AK37</f>
        <v>0.27500000000000002</v>
      </c>
      <c r="AM37" s="1"/>
      <c r="AN37" s="1"/>
      <c r="AO37" s="1"/>
      <c r="AP37" s="1"/>
      <c r="AQ37" s="1"/>
      <c r="AR37" s="1"/>
      <c r="AS37" s="1"/>
      <c r="AT37" s="1"/>
    </row>
    <row r="38" spans="1:46" x14ac:dyDescent="0.35">
      <c r="A38" t="s">
        <v>37</v>
      </c>
      <c r="B38">
        <v>951910223</v>
      </c>
      <c r="C38" s="2" t="s">
        <v>49</v>
      </c>
      <c r="D38" s="2" t="s">
        <v>48</v>
      </c>
      <c r="E38" s="2" t="s">
        <v>49</v>
      </c>
      <c r="F38" s="1">
        <f t="shared" si="0"/>
        <v>1.67</v>
      </c>
      <c r="G38" s="2">
        <f t="shared" si="1"/>
        <v>1.67</v>
      </c>
      <c r="H38" s="1">
        <f t="shared" si="2"/>
        <v>0</v>
      </c>
      <c r="I38" s="2"/>
      <c r="J38" s="2"/>
      <c r="K38" s="2"/>
      <c r="L38" s="2"/>
      <c r="M38" s="2"/>
      <c r="N38" s="2"/>
      <c r="O38" s="2"/>
      <c r="P38" s="2"/>
      <c r="Q38" s="2"/>
      <c r="R38" s="4"/>
      <c r="AI38" s="1" t="s">
        <v>88</v>
      </c>
      <c r="AJ38" s="5">
        <v>100</v>
      </c>
      <c r="AK38" s="1">
        <v>100</v>
      </c>
      <c r="AL38" s="3">
        <f>AJ38/AK38</f>
        <v>1</v>
      </c>
      <c r="AM38" s="1"/>
      <c r="AN38" s="1"/>
      <c r="AO38" s="1"/>
      <c r="AP38" s="1"/>
      <c r="AQ38" s="1"/>
      <c r="AR38" s="1"/>
      <c r="AS38" s="1"/>
      <c r="AT38" s="1"/>
    </row>
    <row r="39" spans="1:46" x14ac:dyDescent="0.35">
      <c r="A39" t="s">
        <v>38</v>
      </c>
      <c r="B39">
        <v>952045843</v>
      </c>
      <c r="C39" s="2" t="s">
        <v>49</v>
      </c>
      <c r="D39" s="2" t="s">
        <v>49</v>
      </c>
      <c r="E39" s="2"/>
      <c r="F39" s="1">
        <f t="shared" si="0"/>
        <v>0</v>
      </c>
      <c r="G39" s="2">
        <f t="shared" si="1"/>
        <v>0.5</v>
      </c>
      <c r="H39" s="1">
        <f t="shared" si="2"/>
        <v>0.5</v>
      </c>
      <c r="I39" s="2" t="s">
        <v>48</v>
      </c>
      <c r="J39" s="2"/>
      <c r="K39" s="2"/>
      <c r="L39" s="2"/>
      <c r="M39" s="2"/>
      <c r="N39" s="2"/>
      <c r="O39" s="2"/>
      <c r="P39" s="2"/>
      <c r="Q39" s="2"/>
      <c r="R39" s="4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</row>
    <row r="40" spans="1:46" x14ac:dyDescent="0.35">
      <c r="A40" t="s">
        <v>39</v>
      </c>
      <c r="B40">
        <v>951874690</v>
      </c>
      <c r="C40" s="2" t="s">
        <v>48</v>
      </c>
      <c r="D40" s="2" t="s">
        <v>48</v>
      </c>
      <c r="E40" s="2"/>
      <c r="F40" s="1">
        <f t="shared" si="0"/>
        <v>3.33</v>
      </c>
      <c r="G40" s="2">
        <f t="shared" si="1"/>
        <v>4.33</v>
      </c>
      <c r="H40" s="1">
        <f t="shared" si="2"/>
        <v>1</v>
      </c>
      <c r="I40" s="2" t="s">
        <v>48</v>
      </c>
      <c r="J40" s="2" t="s">
        <v>48</v>
      </c>
      <c r="K40" s="2"/>
      <c r="L40" s="2"/>
      <c r="M40" s="2"/>
      <c r="N40" s="2"/>
      <c r="O40" s="2"/>
      <c r="P40" s="2"/>
      <c r="Q40" s="2"/>
      <c r="R40" s="4"/>
    </row>
    <row r="41" spans="1:46" x14ac:dyDescent="0.35">
      <c r="A41" t="s">
        <v>40</v>
      </c>
      <c r="B41">
        <v>952028296</v>
      </c>
      <c r="C41" s="2" t="s">
        <v>48</v>
      </c>
      <c r="D41" s="2" t="s">
        <v>49</v>
      </c>
      <c r="E41" s="2"/>
      <c r="F41" s="1">
        <f t="shared" si="0"/>
        <v>1.67</v>
      </c>
      <c r="G41" s="2">
        <f t="shared" si="1"/>
        <v>1.67</v>
      </c>
      <c r="H41" s="1">
        <f t="shared" si="2"/>
        <v>0</v>
      </c>
      <c r="I41" s="2"/>
      <c r="J41" s="2"/>
      <c r="K41" s="2"/>
      <c r="L41" s="2"/>
      <c r="M41" s="2"/>
      <c r="N41" s="2"/>
      <c r="O41" s="2"/>
      <c r="P41" s="2"/>
      <c r="Q41" s="2"/>
      <c r="R41" s="4"/>
    </row>
    <row r="42" spans="1:46" x14ac:dyDescent="0.35">
      <c r="A42" t="s">
        <v>41</v>
      </c>
      <c r="B42">
        <v>951729961</v>
      </c>
      <c r="C42" s="2" t="s">
        <v>49</v>
      </c>
      <c r="D42" s="2" t="s">
        <v>49</v>
      </c>
      <c r="E42" s="2"/>
      <c r="F42" s="1">
        <f t="shared" si="0"/>
        <v>0</v>
      </c>
      <c r="G42" s="2">
        <f t="shared" si="1"/>
        <v>0</v>
      </c>
      <c r="H42" s="1">
        <f t="shared" si="2"/>
        <v>0</v>
      </c>
      <c r="I42" s="2"/>
      <c r="J42" s="2"/>
      <c r="K42" s="2"/>
      <c r="L42" s="2"/>
      <c r="M42" s="2"/>
      <c r="N42" s="2"/>
      <c r="O42" s="2"/>
      <c r="P42" s="2"/>
      <c r="Q42" s="2"/>
      <c r="R42" s="4"/>
    </row>
    <row r="43" spans="1:46" x14ac:dyDescent="0.35">
      <c r="A43" t="s">
        <v>42</v>
      </c>
      <c r="B43">
        <v>951945228</v>
      </c>
      <c r="C43" s="2" t="s">
        <v>48</v>
      </c>
      <c r="D43" s="2" t="s">
        <v>48</v>
      </c>
      <c r="E43" s="2"/>
      <c r="F43" s="1">
        <f t="shared" si="0"/>
        <v>3.33</v>
      </c>
      <c r="G43" s="2">
        <f t="shared" si="1"/>
        <v>4.83</v>
      </c>
      <c r="H43" s="1">
        <f t="shared" si="2"/>
        <v>1.5</v>
      </c>
      <c r="I43" s="2"/>
      <c r="J43" s="2" t="s">
        <v>48</v>
      </c>
      <c r="K43" s="2"/>
      <c r="L43" s="2"/>
      <c r="M43" s="2" t="s">
        <v>48</v>
      </c>
      <c r="N43" s="2" t="s">
        <v>48</v>
      </c>
      <c r="O43" s="2"/>
      <c r="P43" s="2"/>
      <c r="Q43" s="2"/>
      <c r="R43" s="4"/>
    </row>
    <row r="44" spans="1:46" x14ac:dyDescent="0.35">
      <c r="A44" t="s">
        <v>43</v>
      </c>
      <c r="B44">
        <v>951973981</v>
      </c>
      <c r="C44" s="2" t="s">
        <v>48</v>
      </c>
      <c r="D44" s="2" t="s">
        <v>48</v>
      </c>
      <c r="E44" s="2"/>
      <c r="F44" s="1">
        <f t="shared" si="0"/>
        <v>3.33</v>
      </c>
      <c r="G44" s="2">
        <f t="shared" si="1"/>
        <v>4.83</v>
      </c>
      <c r="H44" s="1">
        <f t="shared" si="2"/>
        <v>1.5</v>
      </c>
      <c r="I44" s="2"/>
      <c r="J44" s="2" t="s">
        <v>48</v>
      </c>
      <c r="K44" s="2" t="s">
        <v>48</v>
      </c>
      <c r="L44" s="2"/>
      <c r="M44" s="2" t="s">
        <v>48</v>
      </c>
      <c r="N44" s="2"/>
      <c r="O44" s="2"/>
      <c r="P44" s="2"/>
      <c r="Q44" s="2"/>
      <c r="R44" s="4"/>
    </row>
    <row r="45" spans="1:46" x14ac:dyDescent="0.35">
      <c r="A45" t="s">
        <v>44</v>
      </c>
      <c r="B45">
        <v>951957307</v>
      </c>
      <c r="C45" s="2" t="s">
        <v>48</v>
      </c>
      <c r="D45" s="2" t="s">
        <v>48</v>
      </c>
      <c r="E45" s="2"/>
      <c r="F45" s="1">
        <f t="shared" si="0"/>
        <v>3.33</v>
      </c>
      <c r="G45" s="2">
        <f t="shared" si="1"/>
        <v>5.83</v>
      </c>
      <c r="H45" s="1">
        <f t="shared" si="2"/>
        <v>2.5</v>
      </c>
      <c r="I45" s="2" t="s">
        <v>48</v>
      </c>
      <c r="J45" s="2" t="s">
        <v>48</v>
      </c>
      <c r="K45" s="2" t="s">
        <v>48</v>
      </c>
      <c r="L45" s="2"/>
      <c r="M45" s="2" t="s">
        <v>48</v>
      </c>
      <c r="N45" s="2" t="s">
        <v>48</v>
      </c>
      <c r="O45" s="2"/>
      <c r="P45" s="2"/>
      <c r="Q45" s="2"/>
      <c r="R45" s="4"/>
    </row>
    <row r="46" spans="1:46" x14ac:dyDescent="0.35">
      <c r="A46" t="s">
        <v>45</v>
      </c>
      <c r="B46">
        <v>951910749</v>
      </c>
      <c r="C46" s="2" t="s">
        <v>48</v>
      </c>
      <c r="D46" s="2" t="s">
        <v>48</v>
      </c>
      <c r="E46" s="2"/>
      <c r="F46" s="1">
        <f t="shared" si="0"/>
        <v>3.33</v>
      </c>
      <c r="G46" s="2">
        <f t="shared" si="1"/>
        <v>3.33</v>
      </c>
      <c r="H46" s="1">
        <f t="shared" si="2"/>
        <v>0</v>
      </c>
      <c r="I46" s="2"/>
      <c r="J46" s="2"/>
      <c r="K46" s="2"/>
      <c r="L46" s="2"/>
      <c r="M46" s="2"/>
      <c r="N46" s="2"/>
      <c r="O46" s="2"/>
      <c r="P46" s="2"/>
      <c r="Q46" s="2"/>
      <c r="R46" s="4"/>
    </row>
    <row r="47" spans="1:46" x14ac:dyDescent="0.35">
      <c r="A47" s="1">
        <f>COUNTA(A2:A46)</f>
        <v>45</v>
      </c>
      <c r="B47" s="1"/>
      <c r="C47" s="1">
        <f>COUNTA(C2:C46)</f>
        <v>45</v>
      </c>
      <c r="D47" s="1">
        <f>COUNTA(D2:D46)</f>
        <v>45</v>
      </c>
      <c r="E47" s="1">
        <f>COUNTA(E2:E46)</f>
        <v>11</v>
      </c>
      <c r="F47" s="1"/>
      <c r="G47" s="2"/>
      <c r="I47" s="1">
        <f t="shared" ref="I47:R47" si="5">COUNTA(I2:I46)</f>
        <v>14</v>
      </c>
      <c r="J47" s="1">
        <f t="shared" si="5"/>
        <v>13</v>
      </c>
      <c r="K47" s="1">
        <f t="shared" si="5"/>
        <v>12</v>
      </c>
      <c r="L47" s="1">
        <f t="shared" si="5"/>
        <v>12</v>
      </c>
      <c r="M47" s="1">
        <f t="shared" si="5"/>
        <v>11</v>
      </c>
      <c r="N47" s="1">
        <f t="shared" si="5"/>
        <v>9</v>
      </c>
      <c r="O47" s="1">
        <f t="shared" si="5"/>
        <v>0</v>
      </c>
      <c r="P47" s="1">
        <f t="shared" si="5"/>
        <v>0</v>
      </c>
      <c r="Q47" s="1">
        <f t="shared" si="5"/>
        <v>0</v>
      </c>
      <c r="R47" s="1">
        <f t="shared" si="5"/>
        <v>0</v>
      </c>
    </row>
    <row r="48" spans="1:46" x14ac:dyDescent="0.35">
      <c r="A48" s="1"/>
      <c r="B48" s="1"/>
      <c r="C48" s="3">
        <f>C47/$A$47</f>
        <v>1</v>
      </c>
      <c r="D48" s="3">
        <f>D47/$A$47</f>
        <v>1</v>
      </c>
      <c r="E48" s="3">
        <f>E47/$A$47</f>
        <v>0.24444444444444444</v>
      </c>
      <c r="F48" s="1"/>
      <c r="G48" s="2"/>
      <c r="H48" s="1" t="s">
        <v>63</v>
      </c>
      <c r="I48" s="3">
        <f>I47/$A$47</f>
        <v>0.31111111111111112</v>
      </c>
      <c r="J48" s="3">
        <f t="shared" ref="J48:R48" si="6">J47/$A$47</f>
        <v>0.28888888888888886</v>
      </c>
      <c r="K48" s="3">
        <f t="shared" si="6"/>
        <v>0.26666666666666666</v>
      </c>
      <c r="L48" s="3">
        <f t="shared" si="6"/>
        <v>0.26666666666666666</v>
      </c>
      <c r="M48" s="3">
        <f t="shared" si="6"/>
        <v>0.24444444444444444</v>
      </c>
      <c r="N48" s="3">
        <f t="shared" si="6"/>
        <v>0.2</v>
      </c>
      <c r="O48" s="3">
        <f t="shared" si="6"/>
        <v>0</v>
      </c>
      <c r="P48" s="3">
        <f t="shared" si="6"/>
        <v>0</v>
      </c>
      <c r="Q48" s="3">
        <f t="shared" si="6"/>
        <v>0</v>
      </c>
      <c r="R48" s="3">
        <f t="shared" si="6"/>
        <v>0</v>
      </c>
    </row>
  </sheetData>
  <phoneticPr fontId="18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Participation-Tracker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Jose Rojas</cp:lastModifiedBy>
  <dcterms:created xsi:type="dcterms:W3CDTF">2024-01-18T19:07:42Z</dcterms:created>
  <dcterms:modified xsi:type="dcterms:W3CDTF">2024-03-01T05:39:00Z</dcterms:modified>
</cp:coreProperties>
</file>