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kyungheeUNIV\●회계\"/>
    </mc:Choice>
  </mc:AlternateContent>
  <xr:revisionPtr revIDLastSave="0" documentId="13_ncr:1_{2AFE43E8-0F2B-4E72-8014-D6B0B1C7DD31}" xr6:coauthVersionLast="47" xr6:coauthVersionMax="47" xr10:uidLastSave="{00000000-0000-0000-0000-000000000000}"/>
  <bookViews>
    <workbookView xWindow="14400" yWindow="0" windowWidth="14400" windowHeight="15600" tabRatio="49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" l="1"/>
  <c r="F5" i="1"/>
  <c r="B34" i="1"/>
  <c r="K35" i="1" l="1"/>
  <c r="F7" i="1" s="1"/>
  <c r="K7" i="1"/>
  <c r="H3" i="1"/>
  <c r="H5" i="1"/>
  <c r="K17" i="1"/>
  <c r="K12" i="1"/>
  <c r="H6" i="1"/>
  <c r="H4" i="1"/>
  <c r="H7" i="1" l="1"/>
  <c r="H9" i="1" s="1"/>
  <c r="K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qhfkd</author>
  </authors>
  <commentList>
    <comment ref="G2" authorId="0" shapeId="0" xr:uid="{00000000-0006-0000-0000-000001000000}">
      <text>
        <r>
          <rPr>
            <b/>
            <sz val="9"/>
            <color rgb="FF000000"/>
            <rFont val="굴림"/>
            <family val="3"/>
            <charset val="129"/>
          </rPr>
          <t>10명 기본
1명 추가시 1만원씩 증가
수영장 8만원
그릴 12만원</t>
        </r>
      </text>
    </comment>
    <comment ref="G14" authorId="0" shapeId="0" xr:uid="{223D49C8-E84F-4DD3-965C-60FA0CB0170B}">
      <text>
        <r>
          <rPr>
            <b/>
            <sz val="9"/>
            <color rgb="FF000000"/>
            <rFont val="굴림"/>
            <family val="3"/>
            <charset val="129"/>
          </rPr>
          <t>10명 기본
1명 추가시 1만원씩 증가
수영장 8만원
그릴 12만원</t>
        </r>
      </text>
    </comment>
  </commentList>
</comments>
</file>

<file path=xl/sharedStrings.xml><?xml version="1.0" encoding="utf-8"?>
<sst xmlns="http://schemas.openxmlformats.org/spreadsheetml/2006/main" count="163" uniqueCount="105">
  <si>
    <t>김치전</t>
  </si>
  <si>
    <t>쥐포</t>
  </si>
  <si>
    <t>소주</t>
  </si>
  <si>
    <t>음료수</t>
  </si>
  <si>
    <t>가격</t>
  </si>
  <si>
    <t>김은빈</t>
  </si>
  <si>
    <t>김의정</t>
  </si>
  <si>
    <t>보험</t>
  </si>
  <si>
    <t>선입금</t>
  </si>
  <si>
    <t>1kg</t>
  </si>
  <si>
    <t>버스비</t>
  </si>
  <si>
    <t>박도현</t>
  </si>
  <si>
    <t>숙소비</t>
  </si>
  <si>
    <t>후불</t>
  </si>
  <si>
    <t>이상철</t>
  </si>
  <si>
    <t>김재희</t>
  </si>
  <si>
    <t>김윤아</t>
  </si>
  <si>
    <t>이종택</t>
  </si>
  <si>
    <t>택시비</t>
  </si>
  <si>
    <t>차봉건</t>
  </si>
  <si>
    <t>과자</t>
  </si>
  <si>
    <t>금액</t>
  </si>
  <si>
    <t>소주컵</t>
  </si>
  <si>
    <t>콘치즈</t>
  </si>
  <si>
    <t>젓가락</t>
  </si>
  <si>
    <t>이도헌</t>
  </si>
  <si>
    <t>이석휘</t>
  </si>
  <si>
    <t>세트</t>
  </si>
  <si>
    <t>소시지</t>
  </si>
  <si>
    <t>이지원</t>
  </si>
  <si>
    <t>이다빈</t>
  </si>
  <si>
    <t>한태규</t>
  </si>
  <si>
    <t>이승호</t>
  </si>
  <si>
    <t>이소정</t>
  </si>
  <si>
    <t>정다솔</t>
  </si>
  <si>
    <t>종이컵</t>
  </si>
  <si>
    <t>이예인</t>
  </si>
  <si>
    <t>이수민</t>
  </si>
  <si>
    <t>생수</t>
  </si>
  <si>
    <t>목살</t>
  </si>
  <si>
    <t>기타 물품</t>
  </si>
  <si>
    <t>어묵20개입</t>
  </si>
  <si>
    <t>숯불닭꼬치</t>
  </si>
  <si>
    <t>총액</t>
  </si>
  <si>
    <t>방가영</t>
  </si>
  <si>
    <t>김정재</t>
  </si>
  <si>
    <t>전경서</t>
  </si>
  <si>
    <t>720*3g</t>
  </si>
  <si>
    <t>김민주</t>
  </si>
  <si>
    <t>인간사료</t>
  </si>
  <si>
    <t>이다영</t>
  </si>
  <si>
    <t>구현정</t>
  </si>
  <si>
    <t>정태영</t>
  </si>
  <si>
    <t>김다은</t>
  </si>
  <si>
    <t>이름</t>
  </si>
  <si>
    <t>최규헌</t>
  </si>
  <si>
    <t>HDMI선</t>
  </si>
  <si>
    <t>450*5g</t>
  </si>
  <si>
    <t>2L*12</t>
  </si>
  <si>
    <t>300g</t>
  </si>
  <si>
    <t>300*3g</t>
  </si>
  <si>
    <t>600g</t>
  </si>
  <si>
    <t>12kg</t>
  </si>
  <si>
    <t>반경민</t>
  </si>
  <si>
    <t>숟가락</t>
  </si>
  <si>
    <t>학번</t>
  </si>
  <si>
    <t>사발면</t>
  </si>
  <si>
    <t>박유진</t>
  </si>
  <si>
    <t>86g *24개</t>
  </si>
  <si>
    <t>오는시간</t>
  </si>
  <si>
    <t>할리갈리</t>
  </si>
  <si>
    <t>군만두</t>
  </si>
  <si>
    <t>감자전</t>
  </si>
  <si>
    <t>비빔면 불닭 짜파게티</t>
  </si>
  <si>
    <t>엠티회비</t>
  </si>
  <si>
    <t>된장찌개</t>
  </si>
  <si>
    <t>1.2kg</t>
  </si>
  <si>
    <t>330g</t>
  </si>
  <si>
    <t>19</t>
  </si>
  <si>
    <t>20</t>
  </si>
  <si>
    <t>21</t>
  </si>
  <si>
    <t>22</t>
  </si>
  <si>
    <t>23</t>
  </si>
  <si>
    <t>택시</t>
    <phoneticPr fontId="4" type="noConversion"/>
  </si>
  <si>
    <t>구매목록</t>
    <phoneticPr fontId="4" type="noConversion"/>
  </si>
  <si>
    <t>신선식품</t>
    <phoneticPr fontId="4" type="noConversion"/>
  </si>
  <si>
    <t>항목</t>
    <phoneticPr fontId="4" type="noConversion"/>
  </si>
  <si>
    <t>중량</t>
    <phoneticPr fontId="4" type="noConversion"/>
  </si>
  <si>
    <t>과자,음료,놀이도구</t>
    <phoneticPr fontId="4" type="noConversion"/>
  </si>
  <si>
    <t>출발당일 마트구매</t>
    <phoneticPr fontId="4" type="noConversion"/>
  </si>
  <si>
    <t>합계</t>
    <phoneticPr fontId="4" type="noConversion"/>
  </si>
  <si>
    <t>총합</t>
    <phoneticPr fontId="4" type="noConversion"/>
  </si>
  <si>
    <t>교통, 숙박, 상품</t>
    <phoneticPr fontId="4" type="noConversion"/>
  </si>
  <si>
    <t>총원</t>
    <phoneticPr fontId="4" type="noConversion"/>
  </si>
  <si>
    <t>걷는금액</t>
    <phoneticPr fontId="4" type="noConversion"/>
  </si>
  <si>
    <t>동방에서
챙겨갈것</t>
    <phoneticPr fontId="4" type="noConversion"/>
  </si>
  <si>
    <t>상품(스타벅스8장)</t>
    <phoneticPr fontId="4" type="noConversion"/>
  </si>
  <si>
    <t>배송유무</t>
    <phoneticPr fontId="4" type="noConversion"/>
  </si>
  <si>
    <t>구매유무</t>
    <phoneticPr fontId="4" type="noConversion"/>
  </si>
  <si>
    <t>O</t>
    <phoneticPr fontId="4" type="noConversion"/>
  </si>
  <si>
    <t>햇반</t>
    <phoneticPr fontId="4" type="noConversion"/>
  </si>
  <si>
    <t>음료수</t>
    <phoneticPr fontId="4" type="noConversion"/>
  </si>
  <si>
    <t>후르츠칵테일</t>
    <phoneticPr fontId="4" type="noConversion"/>
  </si>
  <si>
    <t>기타간식</t>
    <phoneticPr fontId="4" type="noConversion"/>
  </si>
  <si>
    <t>3짝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</si>
</sst>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2" formatCode="_-&quot;₩&quot;* #,##0_-;\-&quot;₩&quot;* #,##0_-;_-&quot;₩&quot;* &quot;-&quot;_-;_-@_-"/>
  </numFmts>
  <fonts count="17" x14ac:knownFonts="1">
    <font>
      <sz val="11"/>
      <color rgb="FF000000"/>
      <name val="돋움"/>
    </font>
    <font>
      <b/>
      <sz val="9"/>
      <color rgb="FF000000"/>
      <name val="굴림"/>
      <family val="3"/>
      <charset val="129"/>
    </font>
    <font>
      <b/>
      <sz val="11"/>
      <color rgb="FFFA7D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돋움"/>
      <family val="3"/>
      <charset val="129"/>
    </font>
    <font>
      <sz val="14"/>
      <color rgb="FF000000"/>
      <name val="돋움"/>
      <family val="3"/>
      <charset val="129"/>
    </font>
    <font>
      <b/>
      <sz val="22"/>
      <color theme="0" tint="-4.9989318521683403E-2"/>
      <name val="돋움"/>
      <family val="3"/>
      <charset val="129"/>
    </font>
    <font>
      <b/>
      <sz val="18"/>
      <color rgb="FF000000"/>
      <name val="돋움"/>
      <family val="3"/>
      <charset val="129"/>
    </font>
    <font>
      <b/>
      <sz val="14"/>
      <color rgb="FF000000"/>
      <name val="돋움"/>
      <family val="3"/>
      <charset val="129"/>
    </font>
    <font>
      <b/>
      <sz val="12"/>
      <color rgb="FF000000"/>
      <name val="돋움"/>
      <family val="3"/>
      <charset val="129"/>
    </font>
    <font>
      <b/>
      <sz val="28"/>
      <color theme="0" tint="-4.9989318521683403E-2"/>
      <name val="돋움"/>
      <family val="3"/>
      <charset val="129"/>
    </font>
    <font>
      <sz val="28"/>
      <color theme="0" tint="-4.9989318521683403E-2"/>
      <name val="돋움"/>
      <family val="3"/>
      <charset val="129"/>
    </font>
    <font>
      <b/>
      <sz val="16"/>
      <color rgb="FF000000"/>
      <name val="돋움"/>
      <family val="3"/>
      <charset val="129"/>
    </font>
    <font>
      <b/>
      <sz val="12"/>
      <color rgb="FFFA7D00"/>
      <name val="맑은 고딕"/>
      <family val="2"/>
      <charset val="129"/>
    </font>
    <font>
      <b/>
      <sz val="12"/>
      <color rgb="FFFA7D0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22"/>
      <color rgb="FF000000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2F2F2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3" borderId="1" applyNumberFormat="0" applyAlignment="0" applyProtection="0">
      <alignment vertical="center"/>
    </xf>
  </cellStyleXfs>
  <cellXfs count="41">
    <xf numFmtId="0" fontId="0" fillId="0" borderId="0" xfId="0">
      <alignment vertical="center"/>
    </xf>
    <xf numFmtId="0" fontId="8" fillId="9" borderId="0" xfId="0" applyFont="1" applyFill="1">
      <alignment vertical="center"/>
    </xf>
    <xf numFmtId="0" fontId="5" fillId="0" borderId="0" xfId="0" applyFont="1">
      <alignment vertical="center"/>
    </xf>
    <xf numFmtId="0" fontId="9" fillId="0" borderId="0" xfId="0" applyFont="1">
      <alignment vertical="center"/>
    </xf>
    <xf numFmtId="0" fontId="7" fillId="10" borderId="0" xfId="0" applyFont="1" applyFill="1">
      <alignment vertical="center"/>
    </xf>
    <xf numFmtId="0" fontId="8" fillId="11" borderId="0" xfId="0" applyFont="1" applyFill="1" applyAlignment="1"/>
    <xf numFmtId="0" fontId="8" fillId="12" borderId="0" xfId="0" applyFont="1" applyFill="1" applyAlignment="1"/>
    <xf numFmtId="0" fontId="8" fillId="11" borderId="0" xfId="0" applyFont="1" applyFill="1">
      <alignment vertical="center"/>
    </xf>
    <xf numFmtId="0" fontId="8" fillId="12" borderId="0" xfId="0" applyFont="1" applyFill="1">
      <alignment vertical="center"/>
    </xf>
    <xf numFmtId="0" fontId="3" fillId="0" borderId="0" xfId="1" applyAlignment="1">
      <alignment horizontal="center" vertical="center"/>
    </xf>
    <xf numFmtId="42" fontId="9" fillId="2" borderId="0" xfId="0" applyNumberFormat="1" applyFont="1" applyFill="1">
      <alignment vertical="center"/>
    </xf>
    <xf numFmtId="42" fontId="9" fillId="0" borderId="0" xfId="0" applyNumberFormat="1" applyFont="1">
      <alignment vertical="center"/>
    </xf>
    <xf numFmtId="42" fontId="5" fillId="0" borderId="0" xfId="0" applyNumberFormat="1" applyFont="1">
      <alignment vertical="center"/>
    </xf>
    <xf numFmtId="42" fontId="2" fillId="3" borderId="1" xfId="2" applyNumberFormat="1">
      <alignment vertical="center"/>
    </xf>
    <xf numFmtId="0" fontId="2" fillId="3" borderId="1" xfId="2">
      <alignment vertical="center"/>
    </xf>
    <xf numFmtId="0" fontId="2" fillId="3" borderId="1" xfId="2" applyAlignment="1"/>
    <xf numFmtId="0" fontId="8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5" borderId="0" xfId="0" applyFont="1" applyFill="1">
      <alignment vertical="center"/>
    </xf>
    <xf numFmtId="0" fontId="8" fillId="6" borderId="0" xfId="0" applyFont="1" applyFill="1">
      <alignment vertical="center"/>
    </xf>
    <xf numFmtId="0" fontId="12" fillId="0" borderId="0" xfId="0" applyFont="1" applyAlignment="1">
      <alignment horizontal="center" vertical="center"/>
    </xf>
    <xf numFmtId="0" fontId="5" fillId="14" borderId="0" xfId="0" applyFont="1" applyFill="1">
      <alignment vertical="center"/>
    </xf>
    <xf numFmtId="42" fontId="14" fillId="3" borderId="1" xfId="2" applyNumberFormat="1" applyFont="1">
      <alignment vertical="center"/>
    </xf>
    <xf numFmtId="0" fontId="13" fillId="3" borderId="1" xfId="2" applyFont="1" applyAlignment="1">
      <alignment horizontal="center" vertical="center"/>
    </xf>
    <xf numFmtId="42" fontId="9" fillId="15" borderId="0" xfId="0" applyNumberFormat="1" applyFont="1" applyFill="1">
      <alignment vertical="center"/>
    </xf>
    <xf numFmtId="0" fontId="15" fillId="0" borderId="0" xfId="0" applyFont="1">
      <alignment vertical="center"/>
    </xf>
    <xf numFmtId="0" fontId="2" fillId="3" borderId="3" xfId="2" applyBorder="1">
      <alignment vertical="center"/>
    </xf>
    <xf numFmtId="42" fontId="2" fillId="3" borderId="1" xfId="2" applyNumberFormat="1" applyAlignment="1">
      <alignment vertical="center"/>
    </xf>
    <xf numFmtId="0" fontId="0" fillId="0" borderId="2" xfId="0" applyBorder="1">
      <alignment vertical="center"/>
    </xf>
    <xf numFmtId="0" fontId="13" fillId="0" borderId="1" xfId="2" applyFont="1" applyFill="1" applyAlignment="1">
      <alignment horizontal="center" vertical="center"/>
    </xf>
    <xf numFmtId="42" fontId="14" fillId="0" borderId="1" xfId="2" applyNumberFormat="1" applyFont="1" applyFill="1">
      <alignment vertical="center"/>
    </xf>
    <xf numFmtId="0" fontId="8" fillId="0" borderId="0" xfId="0" applyFont="1" applyAlignment="1"/>
    <xf numFmtId="0" fontId="8" fillId="0" borderId="0" xfId="0" applyFont="1">
      <alignment vertical="center"/>
    </xf>
    <xf numFmtId="0" fontId="6" fillId="8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0" fillId="13" borderId="0" xfId="0" applyFont="1" applyFill="1" applyAlignment="1">
      <alignment horizontal="center" vertical="center" wrapText="1"/>
    </xf>
    <xf numFmtId="0" fontId="11" fillId="1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</cellXfs>
  <cellStyles count="3">
    <cellStyle name="경고문" xfId="1" builtinId="11"/>
    <cellStyle name="계산" xfId="2" builtinId="22"/>
    <cellStyle name="표준" xfId="0" builtinId="0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  <color indexed="64"/>
      </font>
    </dxf>
    <dxf>
      <font>
        <b/>
        <color indexed="64"/>
      </font>
    </dxf>
    <dxf>
      <font>
        <b/>
        <color indexed="64"/>
      </font>
      <border>
        <top style="thin">
          <color rgb="FF315F97"/>
        </top>
      </border>
    </dxf>
    <dxf>
      <font>
        <b/>
        <color indexed="64"/>
      </font>
      <border>
        <bottom style="medium">
          <color rgb="FF315F97"/>
        </bottom>
      </border>
    </dxf>
    <dxf>
      <font>
        <color rgb="FF000000"/>
      </font>
      <border>
        <top style="medium">
          <color rgb="FF315F97"/>
        </top>
        <bottom style="medium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5"/>
  <sheetViews>
    <sheetView tabSelected="1" zoomScale="55" zoomScaleNormal="55" zoomScaleSheetLayoutView="75" workbookViewId="0">
      <selection activeCell="D36" sqref="D36"/>
    </sheetView>
  </sheetViews>
  <sheetFormatPr defaultColWidth="8.88671875" defaultRowHeight="13.5" x14ac:dyDescent="0.15"/>
  <cols>
    <col min="1" max="4" width="13.5546875" customWidth="1"/>
    <col min="5" max="6" width="14.77734375" customWidth="1"/>
    <col min="7" max="7" width="15.6640625" bestFit="1" customWidth="1"/>
    <col min="8" max="8" width="16.88671875" customWidth="1"/>
    <col min="9" max="9" width="12.88671875" customWidth="1"/>
    <col min="10" max="10" width="8.88671875" bestFit="1" customWidth="1"/>
    <col min="11" max="11" width="15.44140625" customWidth="1"/>
    <col min="12" max="12" width="18.6640625" customWidth="1"/>
    <col min="13" max="13" width="19.88671875" customWidth="1"/>
  </cols>
  <sheetData>
    <row r="1" spans="1:13" ht="49.5" customHeight="1" x14ac:dyDescent="0.15">
      <c r="E1" s="33" t="s">
        <v>92</v>
      </c>
      <c r="F1" s="33"/>
      <c r="G1" s="33"/>
      <c r="H1" s="33"/>
      <c r="I1" s="34" t="s">
        <v>84</v>
      </c>
      <c r="J1" s="34"/>
      <c r="K1" s="34"/>
      <c r="M1" s="37" t="s">
        <v>95</v>
      </c>
    </row>
    <row r="2" spans="1:13" ht="28.5" customHeight="1" x14ac:dyDescent="0.15">
      <c r="A2" s="4" t="s">
        <v>65</v>
      </c>
      <c r="B2" s="4" t="s">
        <v>54</v>
      </c>
      <c r="C2" s="4" t="s">
        <v>69</v>
      </c>
      <c r="D2" s="4" t="s">
        <v>74</v>
      </c>
      <c r="E2" s="1" t="s">
        <v>86</v>
      </c>
      <c r="F2" s="1" t="s">
        <v>8</v>
      </c>
      <c r="G2" s="1" t="s">
        <v>13</v>
      </c>
      <c r="H2" s="1" t="s">
        <v>21</v>
      </c>
      <c r="I2" s="39" t="s">
        <v>85</v>
      </c>
      <c r="J2" s="39"/>
      <c r="K2" s="39"/>
      <c r="L2" s="39"/>
      <c r="M2" s="38"/>
    </row>
    <row r="3" spans="1:13" ht="17.25" customHeight="1" x14ac:dyDescent="0.25">
      <c r="A3" s="5" t="s">
        <v>78</v>
      </c>
      <c r="B3" s="6" t="s">
        <v>11</v>
      </c>
      <c r="C3" s="7"/>
      <c r="D3" s="8">
        <v>50000</v>
      </c>
      <c r="E3" s="3" t="s">
        <v>12</v>
      </c>
      <c r="F3" s="10">
        <v>350000</v>
      </c>
      <c r="G3" s="24">
        <v>580000</v>
      </c>
      <c r="H3" s="24">
        <f>F3+G3</f>
        <v>930000</v>
      </c>
      <c r="I3" s="16" t="s">
        <v>86</v>
      </c>
      <c r="J3" s="17" t="s">
        <v>87</v>
      </c>
      <c r="K3" s="16" t="s">
        <v>4</v>
      </c>
      <c r="L3" s="17" t="s">
        <v>97</v>
      </c>
      <c r="M3" s="9" t="s">
        <v>22</v>
      </c>
    </row>
    <row r="4" spans="1:13" ht="17.25" customHeight="1" x14ac:dyDescent="0.25">
      <c r="A4" s="5" t="s">
        <v>78</v>
      </c>
      <c r="B4" s="6" t="s">
        <v>25</v>
      </c>
      <c r="C4" s="7"/>
      <c r="D4" s="8"/>
      <c r="E4" s="3" t="s">
        <v>10</v>
      </c>
      <c r="F4" s="24">
        <v>100000</v>
      </c>
      <c r="G4" s="24">
        <v>480000</v>
      </c>
      <c r="H4" s="24">
        <f>F4+G4</f>
        <v>580000</v>
      </c>
      <c r="I4" s="21" t="s">
        <v>39</v>
      </c>
      <c r="J4" s="2" t="s">
        <v>62</v>
      </c>
      <c r="K4" s="12">
        <v>139600</v>
      </c>
      <c r="L4" s="20" t="s">
        <v>99</v>
      </c>
      <c r="M4" s="9" t="s">
        <v>35</v>
      </c>
    </row>
    <row r="5" spans="1:13" ht="17.25" customHeight="1" x14ac:dyDescent="0.25">
      <c r="A5" s="5" t="s">
        <v>78</v>
      </c>
      <c r="B5" s="6" t="s">
        <v>14</v>
      </c>
      <c r="C5" s="7"/>
      <c r="D5" s="8">
        <v>50000</v>
      </c>
      <c r="E5" s="3" t="s">
        <v>7</v>
      </c>
      <c r="F5" s="24">
        <f>30000</f>
        <v>30000</v>
      </c>
      <c r="G5" s="11"/>
      <c r="H5" s="24">
        <f>F5+G5</f>
        <v>30000</v>
      </c>
      <c r="I5" s="21" t="s">
        <v>0</v>
      </c>
      <c r="J5" s="2" t="s">
        <v>9</v>
      </c>
      <c r="K5" s="12">
        <v>11490</v>
      </c>
      <c r="L5" s="20" t="s">
        <v>99</v>
      </c>
      <c r="M5" s="9" t="s">
        <v>64</v>
      </c>
    </row>
    <row r="6" spans="1:13" ht="17.25" customHeight="1" x14ac:dyDescent="0.25">
      <c r="A6" s="5" t="s">
        <v>78</v>
      </c>
      <c r="B6" s="6" t="s">
        <v>26</v>
      </c>
      <c r="C6" s="7"/>
      <c r="D6" s="8">
        <v>50000</v>
      </c>
      <c r="E6" s="3" t="s">
        <v>18</v>
      </c>
      <c r="F6" s="24">
        <v>49900</v>
      </c>
      <c r="G6" s="11"/>
      <c r="H6" s="24">
        <f>F6</f>
        <v>49900</v>
      </c>
      <c r="I6" s="21" t="s">
        <v>72</v>
      </c>
      <c r="J6" s="2" t="s">
        <v>9</v>
      </c>
      <c r="K6" s="12">
        <v>11290</v>
      </c>
      <c r="L6" s="20" t="s">
        <v>99</v>
      </c>
      <c r="M6" s="9" t="s">
        <v>24</v>
      </c>
    </row>
    <row r="7" spans="1:13" ht="17.25" customHeight="1" x14ac:dyDescent="0.25">
      <c r="A7" s="5" t="s">
        <v>78</v>
      </c>
      <c r="B7" s="6" t="s">
        <v>29</v>
      </c>
      <c r="C7" s="7"/>
      <c r="D7" s="8">
        <v>50000</v>
      </c>
      <c r="E7" s="3" t="s">
        <v>40</v>
      </c>
      <c r="F7" s="24">
        <f>K35</f>
        <v>644180</v>
      </c>
      <c r="G7" s="11"/>
      <c r="H7" s="24">
        <f>F7+G7</f>
        <v>644180</v>
      </c>
      <c r="I7" s="21" t="s">
        <v>41</v>
      </c>
      <c r="J7" s="2" t="s">
        <v>47</v>
      </c>
      <c r="K7" s="12">
        <f>12860*3</f>
        <v>38580</v>
      </c>
      <c r="L7" s="20" t="s">
        <v>99</v>
      </c>
    </row>
    <row r="8" spans="1:13" ht="17.25" customHeight="1" x14ac:dyDescent="0.25">
      <c r="A8" s="5" t="s">
        <v>78</v>
      </c>
      <c r="B8" s="6" t="s">
        <v>52</v>
      </c>
      <c r="C8" s="7"/>
      <c r="D8" s="8">
        <v>50000</v>
      </c>
      <c r="E8" s="3" t="s">
        <v>96</v>
      </c>
      <c r="F8" s="24">
        <v>70000</v>
      </c>
      <c r="G8" s="11"/>
      <c r="H8" s="24">
        <v>70000</v>
      </c>
      <c r="I8" s="21" t="s">
        <v>42</v>
      </c>
      <c r="J8" s="2" t="s">
        <v>61</v>
      </c>
      <c r="K8" s="12">
        <v>15000</v>
      </c>
      <c r="L8" s="20" t="s">
        <v>99</v>
      </c>
    </row>
    <row r="9" spans="1:13" ht="17.25" customHeight="1" x14ac:dyDescent="0.25">
      <c r="A9" s="5" t="s">
        <v>78</v>
      </c>
      <c r="B9" s="6" t="s">
        <v>55</v>
      </c>
      <c r="C9" s="7"/>
      <c r="D9" s="8">
        <v>50000</v>
      </c>
      <c r="E9" s="23" t="s">
        <v>43</v>
      </c>
      <c r="F9" s="22"/>
      <c r="G9" s="22"/>
      <c r="H9" s="22">
        <f>SUM(H3:H8)</f>
        <v>2304080</v>
      </c>
      <c r="I9" s="21" t="s">
        <v>71</v>
      </c>
      <c r="J9" s="2" t="s">
        <v>60</v>
      </c>
      <c r="K9" s="12">
        <v>8290</v>
      </c>
      <c r="L9" s="20" t="s">
        <v>99</v>
      </c>
    </row>
    <row r="10" spans="1:13" ht="17.25" customHeight="1" x14ac:dyDescent="0.25">
      <c r="A10" s="5" t="s">
        <v>78</v>
      </c>
      <c r="B10" s="6" t="s">
        <v>31</v>
      </c>
      <c r="C10" s="7"/>
      <c r="D10" s="8">
        <v>50000</v>
      </c>
      <c r="I10" s="21" t="s">
        <v>75</v>
      </c>
      <c r="J10" s="2" t="s">
        <v>57</v>
      </c>
      <c r="K10" s="12">
        <v>34500</v>
      </c>
      <c r="L10" s="20" t="s">
        <v>99</v>
      </c>
    </row>
    <row r="11" spans="1:13" ht="17.25" customHeight="1" x14ac:dyDescent="0.25">
      <c r="A11" s="5" t="s">
        <v>79</v>
      </c>
      <c r="B11" s="6" t="s">
        <v>5</v>
      </c>
      <c r="C11" s="7"/>
      <c r="D11" s="8">
        <v>50000</v>
      </c>
      <c r="E11" s="35"/>
      <c r="F11" s="35"/>
      <c r="G11" s="35"/>
      <c r="H11" s="35"/>
      <c r="I11" s="21" t="s">
        <v>28</v>
      </c>
      <c r="J11" s="2" t="s">
        <v>77</v>
      </c>
      <c r="K11" s="12">
        <v>47920</v>
      </c>
      <c r="L11" s="20" t="s">
        <v>99</v>
      </c>
    </row>
    <row r="12" spans="1:13" ht="17.25" customHeight="1" x14ac:dyDescent="0.25">
      <c r="A12" s="5" t="s">
        <v>79</v>
      </c>
      <c r="B12" s="6" t="s">
        <v>15</v>
      </c>
      <c r="C12" s="7"/>
      <c r="D12" s="8">
        <v>50000</v>
      </c>
      <c r="E12" s="35"/>
      <c r="F12" s="35"/>
      <c r="G12" s="35"/>
      <c r="H12" s="35"/>
      <c r="I12" s="14" t="s">
        <v>90</v>
      </c>
      <c r="J12" s="14"/>
      <c r="K12" s="13">
        <f>SUM(K4:K11)</f>
        <v>306670</v>
      </c>
      <c r="L12" s="14"/>
    </row>
    <row r="13" spans="1:13" ht="17.25" customHeight="1" x14ac:dyDescent="0.25">
      <c r="A13" s="5" t="s">
        <v>79</v>
      </c>
      <c r="B13" s="6" t="s">
        <v>45</v>
      </c>
      <c r="C13" s="7"/>
      <c r="D13" s="8">
        <v>50000</v>
      </c>
      <c r="E13" s="35"/>
      <c r="F13" s="35"/>
      <c r="G13" s="35"/>
      <c r="H13" s="35"/>
      <c r="I13" s="40" t="s">
        <v>88</v>
      </c>
      <c r="J13" s="40"/>
      <c r="K13" s="40"/>
      <c r="L13" s="40"/>
    </row>
    <row r="14" spans="1:13" ht="17.25" customHeight="1" x14ac:dyDescent="0.25">
      <c r="A14" s="5" t="s">
        <v>79</v>
      </c>
      <c r="B14" s="6" t="s">
        <v>30</v>
      </c>
      <c r="C14" s="7"/>
      <c r="D14" s="8">
        <v>50000</v>
      </c>
      <c r="E14" s="36"/>
      <c r="F14" s="36"/>
      <c r="G14" s="36"/>
      <c r="H14" s="36"/>
      <c r="I14" s="16" t="s">
        <v>86</v>
      </c>
      <c r="J14" s="17" t="s">
        <v>87</v>
      </c>
      <c r="K14" s="16" t="s">
        <v>4</v>
      </c>
      <c r="L14" s="17" t="s">
        <v>97</v>
      </c>
    </row>
    <row r="15" spans="1:13" ht="17.25" customHeight="1" x14ac:dyDescent="0.25">
      <c r="A15" s="5" t="s">
        <v>79</v>
      </c>
      <c r="B15" s="6" t="s">
        <v>50</v>
      </c>
      <c r="C15" s="7"/>
      <c r="D15" s="8">
        <v>50000</v>
      </c>
      <c r="E15" s="36"/>
      <c r="F15" s="36"/>
      <c r="G15" s="36"/>
      <c r="H15" s="36"/>
      <c r="I15" s="2" t="s">
        <v>20</v>
      </c>
      <c r="J15" s="2" t="s">
        <v>27</v>
      </c>
      <c r="K15" s="12">
        <v>21400</v>
      </c>
      <c r="L15" s="20" t="s">
        <v>99</v>
      </c>
    </row>
    <row r="16" spans="1:13" ht="17.25" customHeight="1" x14ac:dyDescent="0.25">
      <c r="A16" s="5" t="s">
        <v>79</v>
      </c>
      <c r="B16" s="6" t="s">
        <v>17</v>
      </c>
      <c r="C16" s="7"/>
      <c r="D16" s="8">
        <v>50000</v>
      </c>
      <c r="E16" s="28"/>
      <c r="F16" s="28"/>
      <c r="G16" s="28"/>
      <c r="H16" s="28"/>
      <c r="I16" s="2" t="s">
        <v>49</v>
      </c>
      <c r="J16" s="2" t="s">
        <v>76</v>
      </c>
      <c r="K16" s="12">
        <v>12900</v>
      </c>
      <c r="L16" s="20" t="s">
        <v>99</v>
      </c>
    </row>
    <row r="17" spans="1:12" ht="17.25" customHeight="1" x14ac:dyDescent="0.25">
      <c r="A17" s="31"/>
      <c r="B17" s="31"/>
      <c r="C17" s="32"/>
      <c r="D17" s="32"/>
      <c r="E17" s="28"/>
      <c r="F17" s="28"/>
      <c r="G17" s="28"/>
      <c r="H17" s="28"/>
      <c r="I17" s="2" t="s">
        <v>38</v>
      </c>
      <c r="J17" s="2" t="s">
        <v>58</v>
      </c>
      <c r="K17" s="12">
        <f>6490*2</f>
        <v>12980</v>
      </c>
      <c r="L17" s="20" t="s">
        <v>99</v>
      </c>
    </row>
    <row r="18" spans="1:12" ht="17.25" customHeight="1" x14ac:dyDescent="0.25">
      <c r="A18" s="5" t="s">
        <v>80</v>
      </c>
      <c r="B18" s="6" t="s">
        <v>63</v>
      </c>
      <c r="C18" s="7"/>
      <c r="D18" s="8">
        <v>50000</v>
      </c>
      <c r="E18" s="28"/>
      <c r="F18" s="28"/>
      <c r="G18" s="28"/>
      <c r="H18" s="28"/>
      <c r="I18" s="2" t="s">
        <v>70</v>
      </c>
      <c r="J18" s="2"/>
      <c r="K18" s="12">
        <v>12070</v>
      </c>
      <c r="L18" s="20" t="s">
        <v>99</v>
      </c>
    </row>
    <row r="19" spans="1:12" ht="17.25" customHeight="1" x14ac:dyDescent="0.25">
      <c r="A19" s="5" t="s">
        <v>80</v>
      </c>
      <c r="B19" s="6" t="s">
        <v>33</v>
      </c>
      <c r="C19" s="7"/>
      <c r="D19" s="8">
        <v>50000</v>
      </c>
      <c r="E19" s="28"/>
      <c r="F19" s="28"/>
      <c r="G19" s="28"/>
      <c r="H19" s="28"/>
      <c r="I19" s="2" t="s">
        <v>56</v>
      </c>
      <c r="J19" s="2"/>
      <c r="K19" s="12">
        <v>6230</v>
      </c>
      <c r="L19" s="20" t="s">
        <v>99</v>
      </c>
    </row>
    <row r="20" spans="1:12" ht="17.25" customHeight="1" x14ac:dyDescent="0.25">
      <c r="A20" s="5" t="s">
        <v>80</v>
      </c>
      <c r="B20" s="6" t="s">
        <v>46</v>
      </c>
      <c r="C20" s="7"/>
      <c r="D20" s="8">
        <v>50000</v>
      </c>
      <c r="E20" s="28"/>
      <c r="F20" s="28"/>
      <c r="G20" s="28"/>
      <c r="H20" s="28"/>
      <c r="I20" s="2" t="s">
        <v>1</v>
      </c>
      <c r="J20" s="2" t="s">
        <v>59</v>
      </c>
      <c r="K20" s="12">
        <v>7980</v>
      </c>
      <c r="L20" s="20" t="s">
        <v>99</v>
      </c>
    </row>
    <row r="21" spans="1:12" ht="17.25" customHeight="1" x14ac:dyDescent="0.25">
      <c r="A21" s="5" t="s">
        <v>81</v>
      </c>
      <c r="B21" s="6" t="s">
        <v>51</v>
      </c>
      <c r="C21" s="7"/>
      <c r="D21" s="8">
        <v>50000</v>
      </c>
      <c r="E21" s="28"/>
      <c r="F21" s="28"/>
      <c r="G21" s="28"/>
      <c r="H21" s="28"/>
      <c r="I21" s="2" t="s">
        <v>66</v>
      </c>
      <c r="J21" s="2" t="s">
        <v>68</v>
      </c>
      <c r="K21" s="12">
        <v>17580</v>
      </c>
      <c r="L21" s="20" t="s">
        <v>99</v>
      </c>
    </row>
    <row r="22" spans="1:12" ht="17.25" customHeight="1" x14ac:dyDescent="0.25">
      <c r="A22" s="5" t="s">
        <v>81</v>
      </c>
      <c r="B22" s="6" t="s">
        <v>53</v>
      </c>
      <c r="C22" s="7"/>
      <c r="D22" s="8">
        <v>50000</v>
      </c>
      <c r="E22" s="28"/>
      <c r="F22" s="28"/>
      <c r="G22" s="28"/>
      <c r="H22" s="28"/>
      <c r="I22" s="26" t="s">
        <v>90</v>
      </c>
      <c r="J22" s="14"/>
      <c r="K22" s="13">
        <f>SUM(K15:K21)</f>
        <v>91140</v>
      </c>
      <c r="L22" s="14"/>
    </row>
    <row r="23" spans="1:12" ht="17.25" customHeight="1" x14ac:dyDescent="0.25">
      <c r="A23" s="5" t="s">
        <v>81</v>
      </c>
      <c r="B23" s="6" t="s">
        <v>16</v>
      </c>
      <c r="C23" s="7"/>
      <c r="D23" s="8">
        <v>50000</v>
      </c>
      <c r="E23" s="29"/>
      <c r="F23" s="30"/>
      <c r="G23" s="30"/>
      <c r="H23" s="30"/>
      <c r="I23" s="40" t="s">
        <v>89</v>
      </c>
      <c r="J23" s="40"/>
      <c r="K23" s="40"/>
      <c r="L23" s="40"/>
    </row>
    <row r="24" spans="1:12" ht="17.25" customHeight="1" x14ac:dyDescent="0.25">
      <c r="A24" s="5" t="s">
        <v>81</v>
      </c>
      <c r="B24" s="6" t="s">
        <v>67</v>
      </c>
      <c r="C24" s="7"/>
      <c r="D24" s="8">
        <v>50000</v>
      </c>
      <c r="I24" s="18" t="s">
        <v>86</v>
      </c>
      <c r="J24" s="19" t="s">
        <v>87</v>
      </c>
      <c r="K24" s="18" t="s">
        <v>4</v>
      </c>
      <c r="L24" s="17" t="s">
        <v>98</v>
      </c>
    </row>
    <row r="25" spans="1:12" ht="17.25" customHeight="1" x14ac:dyDescent="0.25">
      <c r="A25" s="5" t="s">
        <v>81</v>
      </c>
      <c r="B25" s="6" t="s">
        <v>37</v>
      </c>
      <c r="C25" s="7"/>
      <c r="D25" s="8">
        <v>50000</v>
      </c>
      <c r="I25" s="21" t="s">
        <v>2</v>
      </c>
      <c r="J25" s="2" t="s">
        <v>104</v>
      </c>
      <c r="K25" s="2">
        <v>82800</v>
      </c>
      <c r="L25" s="20" t="s">
        <v>99</v>
      </c>
    </row>
    <row r="26" spans="1:12" ht="17.25" customHeight="1" x14ac:dyDescent="0.25">
      <c r="A26" s="31"/>
      <c r="B26" s="31"/>
      <c r="C26" s="32"/>
      <c r="D26" s="32"/>
      <c r="E26" s="25"/>
      <c r="F26" s="25"/>
      <c r="I26" s="21" t="s">
        <v>3</v>
      </c>
      <c r="J26" s="2"/>
      <c r="K26" s="2"/>
      <c r="L26" s="20" t="s">
        <v>99</v>
      </c>
    </row>
    <row r="27" spans="1:12" ht="17.25" customHeight="1" x14ac:dyDescent="0.25">
      <c r="A27" s="5" t="s">
        <v>82</v>
      </c>
      <c r="B27" s="6" t="s">
        <v>48</v>
      </c>
      <c r="C27" s="7"/>
      <c r="D27" s="8">
        <v>50000</v>
      </c>
      <c r="F27" s="25"/>
      <c r="I27" s="21" t="s">
        <v>23</v>
      </c>
      <c r="J27" s="2"/>
      <c r="K27" s="2"/>
      <c r="L27" s="20" t="s">
        <v>99</v>
      </c>
    </row>
    <row r="28" spans="1:12" ht="17.25" customHeight="1" x14ac:dyDescent="0.25">
      <c r="A28" s="5" t="s">
        <v>82</v>
      </c>
      <c r="B28" s="6" t="s">
        <v>6</v>
      </c>
      <c r="C28" s="7" t="s">
        <v>83</v>
      </c>
      <c r="D28" s="8">
        <v>50000</v>
      </c>
      <c r="F28" s="25"/>
      <c r="I28" s="21" t="s">
        <v>73</v>
      </c>
      <c r="J28" s="2"/>
      <c r="K28" s="2"/>
      <c r="L28" s="20" t="s">
        <v>99</v>
      </c>
    </row>
    <row r="29" spans="1:12" ht="17.25" customHeight="1" x14ac:dyDescent="0.25">
      <c r="A29" s="5" t="s">
        <v>82</v>
      </c>
      <c r="B29" s="6" t="s">
        <v>44</v>
      </c>
      <c r="C29" s="7"/>
      <c r="D29" s="8">
        <v>50000</v>
      </c>
      <c r="I29" s="21" t="s">
        <v>100</v>
      </c>
      <c r="L29" s="20" t="s">
        <v>99</v>
      </c>
    </row>
    <row r="30" spans="1:12" ht="17.25" customHeight="1" x14ac:dyDescent="0.25">
      <c r="A30" s="5" t="s">
        <v>82</v>
      </c>
      <c r="B30" s="6" t="s">
        <v>32</v>
      </c>
      <c r="C30" s="7"/>
      <c r="D30" s="8">
        <v>50000</v>
      </c>
      <c r="I30" s="21" t="s">
        <v>101</v>
      </c>
      <c r="L30" s="20" t="s">
        <v>99</v>
      </c>
    </row>
    <row r="31" spans="1:12" ht="17.25" customHeight="1" x14ac:dyDescent="0.25">
      <c r="A31" s="5" t="s">
        <v>82</v>
      </c>
      <c r="B31" s="6" t="s">
        <v>36</v>
      </c>
      <c r="C31" s="7"/>
      <c r="D31" s="8">
        <v>50000</v>
      </c>
      <c r="I31" s="21" t="s">
        <v>102</v>
      </c>
      <c r="L31" s="20" t="s">
        <v>99</v>
      </c>
    </row>
    <row r="32" spans="1:12" ht="17.25" customHeight="1" x14ac:dyDescent="0.25">
      <c r="A32" s="5" t="s">
        <v>82</v>
      </c>
      <c r="B32" s="6" t="s">
        <v>34</v>
      </c>
      <c r="C32" s="7"/>
      <c r="D32" s="8">
        <v>50000</v>
      </c>
      <c r="I32" s="21" t="s">
        <v>103</v>
      </c>
      <c r="L32" s="20" t="s">
        <v>99</v>
      </c>
    </row>
    <row r="33" spans="1:12" ht="17.25" customHeight="1" x14ac:dyDescent="0.25">
      <c r="A33" s="5" t="s">
        <v>82</v>
      </c>
      <c r="B33" s="6" t="s">
        <v>19</v>
      </c>
      <c r="C33" s="7"/>
      <c r="D33" s="8">
        <v>50000</v>
      </c>
      <c r="I33" s="14" t="s">
        <v>90</v>
      </c>
      <c r="J33" s="14"/>
      <c r="K33" s="14">
        <v>246370</v>
      </c>
      <c r="L33" s="14"/>
    </row>
    <row r="34" spans="1:12" ht="17.25" customHeight="1" x14ac:dyDescent="0.3">
      <c r="A34" s="15" t="s">
        <v>93</v>
      </c>
      <c r="B34" s="15">
        <f>COUNTA(B3:B33)</f>
        <v>29</v>
      </c>
      <c r="C34" s="14" t="s">
        <v>94</v>
      </c>
      <c r="D34" s="14">
        <f>SUM(D3:D33)</f>
        <v>1400000</v>
      </c>
      <c r="I34" s="40" t="s">
        <v>91</v>
      </c>
      <c r="J34" s="40"/>
      <c r="K34" s="40"/>
      <c r="L34" s="40"/>
    </row>
    <row r="35" spans="1:12" ht="16.5" x14ac:dyDescent="0.15">
      <c r="I35" s="14" t="s">
        <v>91</v>
      </c>
      <c r="J35" s="14"/>
      <c r="K35" s="27">
        <f>SUM(K15:K21,K4:K11,K33)</f>
        <v>644180</v>
      </c>
      <c r="L35" s="14"/>
    </row>
  </sheetData>
  <mergeCells count="12">
    <mergeCell ref="M1:M2"/>
    <mergeCell ref="I2:L2"/>
    <mergeCell ref="I13:L13"/>
    <mergeCell ref="I23:L23"/>
    <mergeCell ref="I34:L34"/>
    <mergeCell ref="E1:H1"/>
    <mergeCell ref="I1:K1"/>
    <mergeCell ref="E11:H13"/>
    <mergeCell ref="E14:E15"/>
    <mergeCell ref="F14:F15"/>
    <mergeCell ref="G14:G15"/>
    <mergeCell ref="H14:H15"/>
  </mergeCells>
  <phoneticPr fontId="4" type="noConversion"/>
  <pageMargins left="0.74805557727813721" right="0.74805557727813721" top="0.98430556058883667" bottom="0.98430556058883667" header="0.51152777671813965" footer="0.51152777671813965"/>
  <pageSetup paperSize="9" fitToWidth="0" fitToHeight="0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zoomScaleSheetLayoutView="75" workbookViewId="0"/>
  </sheetViews>
  <sheetFormatPr defaultColWidth="8.88671875" defaultRowHeight="13.5" x14ac:dyDescent="0.15"/>
  <sheetData/>
  <phoneticPr fontId="4" type="noConversion"/>
  <pageMargins left="0.74805557727813721" right="0.74805557727813721" top="0.98430556058883667" bottom="0.98430556058883667" header="0.51152777671813965" footer="0.51152777671813965"/>
  <pageSetup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zoomScaleSheetLayoutView="75" workbookViewId="0"/>
  </sheetViews>
  <sheetFormatPr defaultColWidth="8.88671875" defaultRowHeight="13.5" x14ac:dyDescent="0.15"/>
  <sheetData/>
  <phoneticPr fontId="4" type="noConversion"/>
  <pageMargins left="0.74805557727813721" right="0.74805557727813721" top="0.98430556058883667" bottom="0.98430556058883667" header="0.51152777671813965" footer="0.51152777671813965"/>
  <pageSetup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admin</cp:lastModifiedBy>
  <cp:revision>6</cp:revision>
  <dcterms:created xsi:type="dcterms:W3CDTF">2015-12-03T06:59:10Z</dcterms:created>
  <dcterms:modified xsi:type="dcterms:W3CDTF">2023-06-22T06:29:11Z</dcterms:modified>
  <cp:version>0906.0200.01</cp:version>
</cp:coreProperties>
</file>