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7.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mc:AlternateContent xmlns:mc="http://schemas.openxmlformats.org/markup-compatibility/2006">
    <mc:Choice Requires="x15">
      <x15ac:absPath xmlns:x15ac="http://schemas.microsoft.com/office/spreadsheetml/2010/11/ac" url="D:\_DOCUMENTS\WORK\"/>
    </mc:Choice>
  </mc:AlternateContent>
  <xr:revisionPtr revIDLastSave="0" documentId="13_ncr:1_{A6451504-55F4-4919-B46D-B2194213DFFD}" xr6:coauthVersionLast="45" xr6:coauthVersionMax="45" xr10:uidLastSave="{00000000-0000-0000-0000-000000000000}"/>
  <bookViews>
    <workbookView xWindow="13230" yWindow="1800" windowWidth="42450" windowHeight="20490" xr2:uid="{00000000-000D-0000-FFFF-FFFF00000000}"/>
  </bookViews>
  <sheets>
    <sheet name="README" sheetId="12" r:id="rId1"/>
    <sheet name="Dashboard" sheetId="5" r:id="rId2"/>
    <sheet name="QoQ Changes" sheetId="3" r:id="rId3"/>
    <sheet name="Act, Deact, Sub Summary" sheetId="4" r:id="rId4"/>
    <sheet name="Net Activations" sheetId="6" r:id="rId5"/>
    <sheet name="Deactivations" sheetId="8" r:id="rId6"/>
    <sheet name="Total Adds" sheetId="9" r:id="rId7"/>
    <sheet name="Total Subs" sheetId="10" r:id="rId8"/>
    <sheet name="Sheet1" sheetId="11" state="hidden" r:id="rId9"/>
    <sheet name="data" sheetId="1" r:id="rId10"/>
    <sheet name="sql" sheetId="2" state="hidden" r:id="rId11"/>
  </sheets>
  <definedNames>
    <definedName name="_xlnm._FilterDatabase" localSheetId="9" hidden="1">data!$I$1:$O$1342</definedName>
    <definedName name="Slicer_Area">#N/A</definedName>
    <definedName name="Slicer_channel2">#N/A</definedName>
    <definedName name="Slicer_Clean_Date">#N/A</definedName>
    <definedName name="Slicer_Quarter">#N/A</definedName>
    <definedName name="Slicer_Segment">#N/A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 i="11" l="1"/>
  <c r="J7" i="11"/>
  <c r="J8" i="11"/>
  <c r="J9" i="11"/>
  <c r="J10" i="11"/>
  <c r="J11" i="11"/>
  <c r="J12" i="11"/>
  <c r="J13" i="11"/>
  <c r="J14" i="11"/>
  <c r="J15" i="11"/>
  <c r="J16" i="11"/>
  <c r="J17" i="11"/>
  <c r="J18" i="11"/>
  <c r="J19" i="11"/>
  <c r="J20" i="11"/>
  <c r="J21" i="11"/>
  <c r="J22" i="11"/>
  <c r="J5" i="11"/>
  <c r="L9" i="1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L5" i="11" l="1"/>
  <c r="F4" i="1"/>
  <c r="F6" i="1"/>
  <c r="F26" i="1"/>
  <c r="F31" i="1"/>
  <c r="F35" i="1"/>
  <c r="F39" i="1"/>
  <c r="F59" i="1"/>
  <c r="F63" i="1"/>
  <c r="F78" i="1"/>
  <c r="F91" i="1"/>
  <c r="F113" i="1"/>
  <c r="F114" i="1"/>
  <c r="F120" i="1"/>
  <c r="F121" i="1"/>
  <c r="F123" i="1"/>
  <c r="F126" i="1"/>
  <c r="F160" i="1"/>
  <c r="F180" i="1"/>
  <c r="F188" i="1"/>
  <c r="F196" i="1"/>
  <c r="F218" i="1"/>
  <c r="F219" i="1"/>
  <c r="F225" i="1"/>
  <c r="F227" i="1"/>
  <c r="F231" i="1"/>
  <c r="F255" i="1"/>
  <c r="F264" i="1"/>
  <c r="F272" i="1"/>
  <c r="F278" i="1"/>
  <c r="F281" i="1"/>
  <c r="F287" i="1"/>
  <c r="F297" i="1"/>
  <c r="F304" i="1"/>
  <c r="F308" i="1"/>
  <c r="F312" i="1"/>
  <c r="F324" i="1"/>
  <c r="F329" i="1"/>
  <c r="F331" i="1"/>
  <c r="F353" i="1"/>
  <c r="F355" i="1"/>
  <c r="F406" i="1"/>
  <c r="F417" i="1"/>
  <c r="F423" i="1"/>
  <c r="F431" i="1"/>
  <c r="F439" i="1"/>
  <c r="F455" i="1"/>
  <c r="F461" i="1"/>
  <c r="F472" i="1"/>
  <c r="F500" i="1"/>
  <c r="F501" i="1"/>
  <c r="F502" i="1"/>
  <c r="F506" i="1"/>
  <c r="F510" i="1"/>
  <c r="F518" i="1"/>
  <c r="F562" i="1"/>
  <c r="F627" i="1"/>
  <c r="F657" i="1"/>
  <c r="F658" i="1"/>
  <c r="F693" i="1"/>
  <c r="F694" i="1"/>
  <c r="F697" i="1"/>
  <c r="F706" i="1"/>
  <c r="F707" i="1"/>
  <c r="F719" i="1"/>
  <c r="F781" i="1"/>
  <c r="F791" i="1"/>
  <c r="F797" i="1"/>
  <c r="F804" i="1"/>
  <c r="F806" i="1"/>
  <c r="F839" i="1"/>
  <c r="F848" i="1"/>
  <c r="F854" i="1"/>
  <c r="F890" i="1"/>
  <c r="F891" i="1"/>
  <c r="F898" i="1"/>
  <c r="F939" i="1"/>
  <c r="F945" i="1"/>
  <c r="F947" i="1"/>
  <c r="F1044" i="1"/>
  <c r="F1047" i="1"/>
  <c r="F1051" i="1"/>
  <c r="F1055" i="1"/>
  <c r="F1059" i="1"/>
  <c r="F1081" i="1"/>
  <c r="F1087" i="1"/>
  <c r="F1094" i="1"/>
  <c r="F1096" i="1"/>
  <c r="F1097" i="1"/>
  <c r="F1146" i="1"/>
  <c r="F1151" i="1"/>
  <c r="F1152" i="1"/>
  <c r="F1160" i="1"/>
  <c r="F1165" i="1"/>
  <c r="F1167" i="1"/>
  <c r="F1170" i="1"/>
  <c r="F1178" i="1"/>
  <c r="F1189" i="1"/>
  <c r="F1200" i="1"/>
  <c r="F1207" i="1"/>
  <c r="F1216" i="1"/>
  <c r="F1219" i="1"/>
  <c r="F1221" i="1"/>
  <c r="F1231" i="1"/>
  <c r="F1238" i="1"/>
  <c r="F1241" i="1"/>
  <c r="F1251" i="1"/>
  <c r="F1263" i="1"/>
  <c r="F1285" i="1"/>
  <c r="F1299" i="1"/>
  <c r="F1302" i="1"/>
  <c r="F1310" i="1"/>
  <c r="F1324" i="1"/>
  <c r="F1340"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C2" i="1"/>
  <c r="F2" i="1" s="1"/>
  <c r="C3" i="1"/>
  <c r="C4" i="1"/>
  <c r="C5" i="1"/>
  <c r="C6" i="1"/>
  <c r="C7" i="1"/>
  <c r="F7" i="1" s="1"/>
  <c r="C8" i="1"/>
  <c r="F8" i="1" s="1"/>
  <c r="C9" i="1"/>
  <c r="F9" i="1" s="1"/>
  <c r="C10" i="1"/>
  <c r="F10" i="1" s="1"/>
  <c r="C11" i="1"/>
  <c r="F11" i="1" s="1"/>
  <c r="C12" i="1"/>
  <c r="F12" i="1" s="1"/>
  <c r="C13" i="1"/>
  <c r="C14" i="1"/>
  <c r="C15" i="1"/>
  <c r="C16" i="1"/>
  <c r="F16" i="1" s="1"/>
  <c r="C17" i="1"/>
  <c r="F17" i="1" s="1"/>
  <c r="C18" i="1"/>
  <c r="F18" i="1" s="1"/>
  <c r="C19" i="1"/>
  <c r="F19" i="1" s="1"/>
  <c r="C20" i="1"/>
  <c r="F20" i="1" s="1"/>
  <c r="C21" i="1"/>
  <c r="C22" i="1"/>
  <c r="C23" i="1"/>
  <c r="F23" i="1" s="1"/>
  <c r="C24" i="1"/>
  <c r="F24" i="1" s="1"/>
  <c r="C25" i="1"/>
  <c r="F25" i="1" s="1"/>
  <c r="C26" i="1"/>
  <c r="C27" i="1"/>
  <c r="C28" i="1"/>
  <c r="F28" i="1" s="1"/>
  <c r="C29" i="1"/>
  <c r="C30" i="1"/>
  <c r="C31" i="1"/>
  <c r="C32" i="1"/>
  <c r="F32" i="1" s="1"/>
  <c r="C33" i="1"/>
  <c r="F33" i="1" s="1"/>
  <c r="C34" i="1"/>
  <c r="F34" i="1" s="1"/>
  <c r="C35" i="1"/>
  <c r="C36" i="1"/>
  <c r="F36" i="1" s="1"/>
  <c r="C37" i="1"/>
  <c r="C38" i="1"/>
  <c r="F38" i="1" s="1"/>
  <c r="C39" i="1"/>
  <c r="C40" i="1"/>
  <c r="F40" i="1" s="1"/>
  <c r="C41" i="1"/>
  <c r="F41" i="1" s="1"/>
  <c r="C42" i="1"/>
  <c r="F42" i="1" s="1"/>
  <c r="C43" i="1"/>
  <c r="F43" i="1" s="1"/>
  <c r="C44" i="1"/>
  <c r="F44" i="1" s="1"/>
  <c r="C45" i="1"/>
  <c r="C46" i="1"/>
  <c r="F46" i="1" s="1"/>
  <c r="C47" i="1"/>
  <c r="F47" i="1" s="1"/>
  <c r="C48" i="1"/>
  <c r="F48" i="1" s="1"/>
  <c r="C49" i="1"/>
  <c r="F49" i="1" s="1"/>
  <c r="C50" i="1"/>
  <c r="F50" i="1" s="1"/>
  <c r="C51" i="1"/>
  <c r="C52" i="1"/>
  <c r="F52" i="1" s="1"/>
  <c r="C53" i="1"/>
  <c r="C54" i="1"/>
  <c r="C55" i="1"/>
  <c r="F55" i="1" s="1"/>
  <c r="C56" i="1"/>
  <c r="F56" i="1" s="1"/>
  <c r="C57" i="1"/>
  <c r="F57" i="1" s="1"/>
  <c r="C58" i="1"/>
  <c r="F58" i="1" s="1"/>
  <c r="C59" i="1"/>
  <c r="C60" i="1"/>
  <c r="F60" i="1" s="1"/>
  <c r="C61" i="1"/>
  <c r="C62" i="1"/>
  <c r="F62" i="1" s="1"/>
  <c r="C63" i="1"/>
  <c r="C64" i="1"/>
  <c r="F64" i="1" s="1"/>
  <c r="C65" i="1"/>
  <c r="F65" i="1" s="1"/>
  <c r="C66" i="1"/>
  <c r="F66" i="1" s="1"/>
  <c r="C67" i="1"/>
  <c r="F67" i="1" s="1"/>
  <c r="C68" i="1"/>
  <c r="F68" i="1" s="1"/>
  <c r="C69" i="1"/>
  <c r="C70" i="1"/>
  <c r="F70" i="1" s="1"/>
  <c r="C71" i="1"/>
  <c r="F71" i="1" s="1"/>
  <c r="C72" i="1"/>
  <c r="F72" i="1" s="1"/>
  <c r="C73" i="1"/>
  <c r="F73" i="1" s="1"/>
  <c r="C74" i="1"/>
  <c r="F74" i="1" s="1"/>
  <c r="C75" i="1"/>
  <c r="C76" i="1"/>
  <c r="F76" i="1" s="1"/>
  <c r="C77" i="1"/>
  <c r="C78" i="1"/>
  <c r="C79" i="1"/>
  <c r="F79" i="1" s="1"/>
  <c r="C80" i="1"/>
  <c r="F80" i="1" s="1"/>
  <c r="C81" i="1"/>
  <c r="F81" i="1" s="1"/>
  <c r="C82" i="1"/>
  <c r="F82" i="1" s="1"/>
  <c r="C83" i="1"/>
  <c r="F83" i="1" s="1"/>
  <c r="C84" i="1"/>
  <c r="F84" i="1" s="1"/>
  <c r="C85" i="1"/>
  <c r="C86" i="1"/>
  <c r="C87" i="1"/>
  <c r="C88" i="1"/>
  <c r="F88" i="1" s="1"/>
  <c r="C89" i="1"/>
  <c r="F89" i="1" s="1"/>
  <c r="C90" i="1"/>
  <c r="F90" i="1" s="1"/>
  <c r="C91" i="1"/>
  <c r="C92" i="1"/>
  <c r="F92" i="1" s="1"/>
  <c r="C93" i="1"/>
  <c r="C94" i="1"/>
  <c r="C95" i="1"/>
  <c r="F95" i="1" s="1"/>
  <c r="C96" i="1"/>
  <c r="F96" i="1" s="1"/>
  <c r="C97" i="1"/>
  <c r="F97" i="1" s="1"/>
  <c r="C98" i="1"/>
  <c r="F98" i="1" s="1"/>
  <c r="C99" i="1"/>
  <c r="C100" i="1"/>
  <c r="F100" i="1" s="1"/>
  <c r="C101" i="1"/>
  <c r="C102" i="1"/>
  <c r="C103" i="1"/>
  <c r="F103" i="1" s="1"/>
  <c r="C104" i="1"/>
  <c r="F104" i="1" s="1"/>
  <c r="C105" i="1"/>
  <c r="F105" i="1" s="1"/>
  <c r="C106" i="1"/>
  <c r="F106" i="1" s="1"/>
  <c r="C107" i="1"/>
  <c r="F107" i="1" s="1"/>
  <c r="C108" i="1"/>
  <c r="F108" i="1" s="1"/>
  <c r="C109" i="1"/>
  <c r="C110" i="1"/>
  <c r="C111" i="1"/>
  <c r="C112" i="1"/>
  <c r="F112" i="1" s="1"/>
  <c r="C113" i="1"/>
  <c r="C114" i="1"/>
  <c r="C115" i="1"/>
  <c r="F115" i="1" s="1"/>
  <c r="C116" i="1"/>
  <c r="F116" i="1" s="1"/>
  <c r="C117" i="1"/>
  <c r="C118" i="1"/>
  <c r="C119" i="1"/>
  <c r="F119" i="1" s="1"/>
  <c r="C120" i="1"/>
  <c r="C121" i="1"/>
  <c r="C122" i="1"/>
  <c r="F122" i="1" s="1"/>
  <c r="C123" i="1"/>
  <c r="C124" i="1"/>
  <c r="F124" i="1" s="1"/>
  <c r="C125" i="1"/>
  <c r="C126" i="1"/>
  <c r="C127" i="1"/>
  <c r="F127" i="1" s="1"/>
  <c r="C128" i="1"/>
  <c r="F128" i="1" s="1"/>
  <c r="C129" i="1"/>
  <c r="F129" i="1" s="1"/>
  <c r="C130" i="1"/>
  <c r="F130" i="1" s="1"/>
  <c r="C131" i="1"/>
  <c r="F131" i="1" s="1"/>
  <c r="C132" i="1"/>
  <c r="F132" i="1" s="1"/>
  <c r="C133" i="1"/>
  <c r="C134" i="1"/>
  <c r="C135" i="1"/>
  <c r="C136" i="1"/>
  <c r="F136" i="1" s="1"/>
  <c r="C137" i="1"/>
  <c r="F137" i="1" s="1"/>
  <c r="C138" i="1"/>
  <c r="F138" i="1" s="1"/>
  <c r="C139" i="1"/>
  <c r="F139" i="1" s="1"/>
  <c r="C140" i="1"/>
  <c r="F140" i="1" s="1"/>
  <c r="C141" i="1"/>
  <c r="C142" i="1"/>
  <c r="C143" i="1"/>
  <c r="F143" i="1" s="1"/>
  <c r="C144" i="1"/>
  <c r="F144" i="1" s="1"/>
  <c r="C145" i="1"/>
  <c r="F145" i="1" s="1"/>
  <c r="C146" i="1"/>
  <c r="F146" i="1" s="1"/>
  <c r="C147" i="1"/>
  <c r="C148" i="1"/>
  <c r="F148" i="1" s="1"/>
  <c r="C149" i="1"/>
  <c r="C150" i="1"/>
  <c r="F150" i="1" s="1"/>
  <c r="C151" i="1"/>
  <c r="F151" i="1" s="1"/>
  <c r="C152" i="1"/>
  <c r="F152" i="1" s="1"/>
  <c r="C153" i="1"/>
  <c r="F153" i="1" s="1"/>
  <c r="C154" i="1"/>
  <c r="F154" i="1" s="1"/>
  <c r="C155" i="1"/>
  <c r="F155" i="1" s="1"/>
  <c r="C156" i="1"/>
  <c r="F156" i="1" s="1"/>
  <c r="C157" i="1"/>
  <c r="C158" i="1"/>
  <c r="C159" i="1"/>
  <c r="C160" i="1"/>
  <c r="C161" i="1"/>
  <c r="F161" i="1" s="1"/>
  <c r="C162" i="1"/>
  <c r="F162" i="1" s="1"/>
  <c r="C163" i="1"/>
  <c r="F163" i="1" s="1"/>
  <c r="C164" i="1"/>
  <c r="F164" i="1" s="1"/>
  <c r="C165" i="1"/>
  <c r="C166" i="1"/>
  <c r="F166" i="1" s="1"/>
  <c r="C167" i="1"/>
  <c r="F167" i="1" s="1"/>
  <c r="C168" i="1"/>
  <c r="F168" i="1" s="1"/>
  <c r="C169" i="1"/>
  <c r="F169" i="1" s="1"/>
  <c r="C170" i="1"/>
  <c r="F170" i="1" s="1"/>
  <c r="C171" i="1"/>
  <c r="C172" i="1"/>
  <c r="F172" i="1" s="1"/>
  <c r="C173" i="1"/>
  <c r="C174" i="1"/>
  <c r="C175" i="1"/>
  <c r="F175" i="1" s="1"/>
  <c r="C176" i="1"/>
  <c r="F176" i="1" s="1"/>
  <c r="C177" i="1"/>
  <c r="F177" i="1" s="1"/>
  <c r="C178" i="1"/>
  <c r="F178" i="1" s="1"/>
  <c r="C179" i="1"/>
  <c r="F179" i="1" s="1"/>
  <c r="C180" i="1"/>
  <c r="C181" i="1"/>
  <c r="C182" i="1"/>
  <c r="C183" i="1"/>
  <c r="C184" i="1"/>
  <c r="F184" i="1" s="1"/>
  <c r="C185" i="1"/>
  <c r="F185" i="1" s="1"/>
  <c r="C186" i="1"/>
  <c r="F186" i="1" s="1"/>
  <c r="C187" i="1"/>
  <c r="F187" i="1" s="1"/>
  <c r="C188" i="1"/>
  <c r="C189" i="1"/>
  <c r="C190" i="1"/>
  <c r="F190" i="1" s="1"/>
  <c r="C191" i="1"/>
  <c r="F191" i="1" s="1"/>
  <c r="C192" i="1"/>
  <c r="F192" i="1" s="1"/>
  <c r="C193" i="1"/>
  <c r="F193" i="1" s="1"/>
  <c r="C194" i="1"/>
  <c r="F194" i="1" s="1"/>
  <c r="C195" i="1"/>
  <c r="C196" i="1"/>
  <c r="C197" i="1"/>
  <c r="C198" i="1"/>
  <c r="F198" i="1" s="1"/>
  <c r="C199" i="1"/>
  <c r="F199" i="1" s="1"/>
  <c r="C200" i="1"/>
  <c r="F200" i="1" s="1"/>
  <c r="C201" i="1"/>
  <c r="F201" i="1" s="1"/>
  <c r="C202" i="1"/>
  <c r="F202" i="1" s="1"/>
  <c r="C203" i="1"/>
  <c r="F203" i="1" s="1"/>
  <c r="C204" i="1"/>
  <c r="F204" i="1" s="1"/>
  <c r="C205" i="1"/>
  <c r="C206" i="1"/>
  <c r="C207" i="1"/>
  <c r="C208" i="1"/>
  <c r="F208" i="1" s="1"/>
  <c r="C209" i="1"/>
  <c r="F209" i="1" s="1"/>
  <c r="C210" i="1"/>
  <c r="F210" i="1" s="1"/>
  <c r="C211" i="1"/>
  <c r="F211" i="1" s="1"/>
  <c r="C212" i="1"/>
  <c r="F212" i="1" s="1"/>
  <c r="C213" i="1"/>
  <c r="C214" i="1"/>
  <c r="C215" i="1"/>
  <c r="F215" i="1" s="1"/>
  <c r="C216" i="1"/>
  <c r="F216" i="1" s="1"/>
  <c r="C217" i="1"/>
  <c r="F217" i="1" s="1"/>
  <c r="C218" i="1"/>
  <c r="C219" i="1"/>
  <c r="C220" i="1"/>
  <c r="F220" i="1" s="1"/>
  <c r="C221" i="1"/>
  <c r="C222" i="1"/>
  <c r="F222" i="1" s="1"/>
  <c r="C223" i="1"/>
  <c r="F223" i="1" s="1"/>
  <c r="C224" i="1"/>
  <c r="F224" i="1" s="1"/>
  <c r="C225" i="1"/>
  <c r="C226" i="1"/>
  <c r="F226" i="1" s="1"/>
  <c r="C227" i="1"/>
  <c r="C228" i="1"/>
  <c r="F228" i="1" s="1"/>
  <c r="C229" i="1"/>
  <c r="C230" i="1"/>
  <c r="C231" i="1"/>
  <c r="C232" i="1"/>
  <c r="F232" i="1" s="1"/>
  <c r="C233" i="1"/>
  <c r="F233" i="1" s="1"/>
  <c r="C234" i="1"/>
  <c r="F234" i="1" s="1"/>
  <c r="C235" i="1"/>
  <c r="F235" i="1" s="1"/>
  <c r="C236" i="1"/>
  <c r="F236" i="1" s="1"/>
  <c r="C237" i="1"/>
  <c r="C238" i="1"/>
  <c r="C239" i="1"/>
  <c r="F239" i="1" s="1"/>
  <c r="C240" i="1"/>
  <c r="F240" i="1" s="1"/>
  <c r="C241" i="1"/>
  <c r="F241" i="1" s="1"/>
  <c r="C242" i="1"/>
  <c r="F242" i="1" s="1"/>
  <c r="C243" i="1"/>
  <c r="C244" i="1"/>
  <c r="F244" i="1" s="1"/>
  <c r="C245" i="1"/>
  <c r="C246" i="1"/>
  <c r="F246" i="1" s="1"/>
  <c r="C247" i="1"/>
  <c r="F247" i="1" s="1"/>
  <c r="C248" i="1"/>
  <c r="F248" i="1" s="1"/>
  <c r="C249" i="1"/>
  <c r="F249" i="1" s="1"/>
  <c r="C250" i="1"/>
  <c r="F250" i="1" s="1"/>
  <c r="C251" i="1"/>
  <c r="F251" i="1" s="1"/>
  <c r="C252" i="1"/>
  <c r="F252" i="1" s="1"/>
  <c r="C253" i="1"/>
  <c r="C254" i="1"/>
  <c r="C255" i="1"/>
  <c r="C256" i="1"/>
  <c r="F256" i="1" s="1"/>
  <c r="C257" i="1"/>
  <c r="F257" i="1" s="1"/>
  <c r="C258" i="1"/>
  <c r="F258" i="1" s="1"/>
  <c r="C259" i="1"/>
  <c r="F259" i="1" s="1"/>
  <c r="C260" i="1"/>
  <c r="F260" i="1" s="1"/>
  <c r="C261" i="1"/>
  <c r="C262" i="1"/>
  <c r="F262" i="1" s="1"/>
  <c r="C263" i="1"/>
  <c r="F263" i="1" s="1"/>
  <c r="C264" i="1"/>
  <c r="C265" i="1"/>
  <c r="F265" i="1" s="1"/>
  <c r="C266" i="1"/>
  <c r="F266" i="1" s="1"/>
  <c r="C267" i="1"/>
  <c r="C268" i="1"/>
  <c r="F268" i="1" s="1"/>
  <c r="C269" i="1"/>
  <c r="C270" i="1"/>
  <c r="F270" i="1" s="1"/>
  <c r="C271" i="1"/>
  <c r="F271" i="1" s="1"/>
  <c r="C272" i="1"/>
  <c r="C273" i="1"/>
  <c r="F273" i="1" s="1"/>
  <c r="C274" i="1"/>
  <c r="F274" i="1" s="1"/>
  <c r="C275" i="1"/>
  <c r="F275" i="1" s="1"/>
  <c r="C276" i="1"/>
  <c r="F276" i="1" s="1"/>
  <c r="C277" i="1"/>
  <c r="C278" i="1"/>
  <c r="C279" i="1"/>
  <c r="C280" i="1"/>
  <c r="F280" i="1" s="1"/>
  <c r="C281" i="1"/>
  <c r="C282" i="1"/>
  <c r="F282" i="1" s="1"/>
  <c r="C283" i="1"/>
  <c r="F283" i="1" s="1"/>
  <c r="C284" i="1"/>
  <c r="F284" i="1" s="1"/>
  <c r="C285" i="1"/>
  <c r="C286" i="1"/>
  <c r="F286" i="1" s="1"/>
  <c r="C287" i="1"/>
  <c r="C288" i="1"/>
  <c r="F288" i="1" s="1"/>
  <c r="C289" i="1"/>
  <c r="F289" i="1" s="1"/>
  <c r="C290" i="1"/>
  <c r="F290" i="1" s="1"/>
  <c r="C291" i="1"/>
  <c r="C292" i="1"/>
  <c r="F292" i="1" s="1"/>
  <c r="C293" i="1"/>
  <c r="C294" i="1"/>
  <c r="F294" i="1" s="1"/>
  <c r="C295" i="1"/>
  <c r="F295" i="1" s="1"/>
  <c r="C296" i="1"/>
  <c r="F296" i="1" s="1"/>
  <c r="C297" i="1"/>
  <c r="C298" i="1"/>
  <c r="F298" i="1" s="1"/>
  <c r="C299" i="1"/>
  <c r="F299" i="1" s="1"/>
  <c r="C300" i="1"/>
  <c r="F300" i="1" s="1"/>
  <c r="C301" i="1"/>
  <c r="C302" i="1"/>
  <c r="C303" i="1"/>
  <c r="C304" i="1"/>
  <c r="C305" i="1"/>
  <c r="F305" i="1" s="1"/>
  <c r="C306" i="1"/>
  <c r="F306" i="1" s="1"/>
  <c r="C307" i="1"/>
  <c r="F307" i="1" s="1"/>
  <c r="C308" i="1"/>
  <c r="C309" i="1"/>
  <c r="C310" i="1"/>
  <c r="C311" i="1"/>
  <c r="F311" i="1" s="1"/>
  <c r="C312" i="1"/>
  <c r="C313" i="1"/>
  <c r="F313" i="1" s="1"/>
  <c r="C314" i="1"/>
  <c r="F314" i="1" s="1"/>
  <c r="C315" i="1"/>
  <c r="C316" i="1"/>
  <c r="F316" i="1" s="1"/>
  <c r="C317" i="1"/>
  <c r="C318" i="1"/>
  <c r="C319" i="1"/>
  <c r="F319" i="1" s="1"/>
  <c r="C320" i="1"/>
  <c r="F320" i="1" s="1"/>
  <c r="C321" i="1"/>
  <c r="F321" i="1" s="1"/>
  <c r="C322" i="1"/>
  <c r="F322" i="1" s="1"/>
  <c r="C323" i="1"/>
  <c r="F323" i="1" s="1"/>
  <c r="C324" i="1"/>
  <c r="C325" i="1"/>
  <c r="C326" i="1"/>
  <c r="C327" i="1"/>
  <c r="C328" i="1"/>
  <c r="F328" i="1" s="1"/>
  <c r="C329" i="1"/>
  <c r="C330" i="1"/>
  <c r="F330" i="1" s="1"/>
  <c r="C331" i="1"/>
  <c r="C332" i="1"/>
  <c r="F332" i="1" s="1"/>
  <c r="C333" i="1"/>
  <c r="C334" i="1"/>
  <c r="C335" i="1"/>
  <c r="F335" i="1" s="1"/>
  <c r="C336" i="1"/>
  <c r="F336" i="1" s="1"/>
  <c r="C337" i="1"/>
  <c r="F337" i="1" s="1"/>
  <c r="C338" i="1"/>
  <c r="F338" i="1" s="1"/>
  <c r="C339" i="1"/>
  <c r="C340" i="1"/>
  <c r="F340" i="1" s="1"/>
  <c r="C341" i="1"/>
  <c r="C342" i="1"/>
  <c r="C343" i="1"/>
  <c r="F343" i="1" s="1"/>
  <c r="C344" i="1"/>
  <c r="F344" i="1" s="1"/>
  <c r="C345" i="1"/>
  <c r="F345" i="1" s="1"/>
  <c r="C346" i="1"/>
  <c r="F346" i="1" s="1"/>
  <c r="C347" i="1"/>
  <c r="F347" i="1" s="1"/>
  <c r="C348" i="1"/>
  <c r="F348" i="1" s="1"/>
  <c r="C349" i="1"/>
  <c r="C350" i="1"/>
  <c r="C351" i="1"/>
  <c r="C352" i="1"/>
  <c r="F352" i="1" s="1"/>
  <c r="C353" i="1"/>
  <c r="C354" i="1"/>
  <c r="F354" i="1" s="1"/>
  <c r="C355" i="1"/>
  <c r="C356" i="1"/>
  <c r="F356" i="1" s="1"/>
  <c r="C357" i="1"/>
  <c r="C358" i="1"/>
  <c r="C359" i="1"/>
  <c r="F359" i="1" s="1"/>
  <c r="C360" i="1"/>
  <c r="F360" i="1" s="1"/>
  <c r="C361" i="1"/>
  <c r="F361" i="1" s="1"/>
  <c r="C362" i="1"/>
  <c r="F362" i="1" s="1"/>
  <c r="C363" i="1"/>
  <c r="C364" i="1"/>
  <c r="F364" i="1" s="1"/>
  <c r="C365" i="1"/>
  <c r="C366" i="1"/>
  <c r="F366" i="1" s="1"/>
  <c r="C367" i="1"/>
  <c r="F367" i="1" s="1"/>
  <c r="C368" i="1"/>
  <c r="F368" i="1" s="1"/>
  <c r="C369" i="1"/>
  <c r="F369" i="1" s="1"/>
  <c r="C370" i="1"/>
  <c r="F370" i="1" s="1"/>
  <c r="C371" i="1"/>
  <c r="F371" i="1" s="1"/>
  <c r="C372" i="1"/>
  <c r="F372" i="1" s="1"/>
  <c r="C373" i="1"/>
  <c r="C374" i="1"/>
  <c r="C375" i="1"/>
  <c r="C376" i="1"/>
  <c r="F376" i="1" s="1"/>
  <c r="C377" i="1"/>
  <c r="F377" i="1" s="1"/>
  <c r="C378" i="1"/>
  <c r="F378" i="1" s="1"/>
  <c r="C379" i="1"/>
  <c r="F379" i="1" s="1"/>
  <c r="C380" i="1"/>
  <c r="F380" i="1" s="1"/>
  <c r="C381" i="1"/>
  <c r="C382" i="1"/>
  <c r="C383" i="1"/>
  <c r="F383" i="1" s="1"/>
  <c r="C384" i="1"/>
  <c r="F384" i="1" s="1"/>
  <c r="C385" i="1"/>
  <c r="F385" i="1" s="1"/>
  <c r="C386" i="1"/>
  <c r="F386" i="1" s="1"/>
  <c r="C387" i="1"/>
  <c r="C388" i="1"/>
  <c r="F388" i="1" s="1"/>
  <c r="C389" i="1"/>
  <c r="C390" i="1"/>
  <c r="C391" i="1"/>
  <c r="F391" i="1" s="1"/>
  <c r="C392" i="1"/>
  <c r="F392" i="1" s="1"/>
  <c r="C393" i="1"/>
  <c r="F393" i="1" s="1"/>
  <c r="C394" i="1"/>
  <c r="F394" i="1" s="1"/>
  <c r="C395" i="1"/>
  <c r="F395" i="1" s="1"/>
  <c r="C396" i="1"/>
  <c r="F396" i="1" s="1"/>
  <c r="C397" i="1"/>
  <c r="C398" i="1"/>
  <c r="F398" i="1" s="1"/>
  <c r="C399" i="1"/>
  <c r="C400" i="1"/>
  <c r="F400" i="1" s="1"/>
  <c r="C401" i="1"/>
  <c r="F401" i="1" s="1"/>
  <c r="C402" i="1"/>
  <c r="F402" i="1" s="1"/>
  <c r="C403" i="1"/>
  <c r="F403" i="1" s="1"/>
  <c r="C404" i="1"/>
  <c r="F404" i="1" s="1"/>
  <c r="C405" i="1"/>
  <c r="C406" i="1"/>
  <c r="C407" i="1"/>
  <c r="F407" i="1" s="1"/>
  <c r="C408" i="1"/>
  <c r="F408" i="1" s="1"/>
  <c r="C409" i="1"/>
  <c r="F409" i="1" s="1"/>
  <c r="C410" i="1"/>
  <c r="F410" i="1" s="1"/>
  <c r="C411" i="1"/>
  <c r="C412" i="1"/>
  <c r="F412" i="1" s="1"/>
  <c r="C413" i="1"/>
  <c r="C414" i="1"/>
  <c r="C415" i="1"/>
  <c r="F415" i="1" s="1"/>
  <c r="C416" i="1"/>
  <c r="F416" i="1" s="1"/>
  <c r="C417" i="1"/>
  <c r="C418" i="1"/>
  <c r="F418" i="1" s="1"/>
  <c r="C419" i="1"/>
  <c r="F419" i="1" s="1"/>
  <c r="C420" i="1"/>
  <c r="F420" i="1" s="1"/>
  <c r="C421" i="1"/>
  <c r="C422" i="1"/>
  <c r="C423" i="1"/>
  <c r="C424" i="1"/>
  <c r="F424" i="1" s="1"/>
  <c r="C425" i="1"/>
  <c r="F425" i="1" s="1"/>
  <c r="C426" i="1"/>
  <c r="F426" i="1" s="1"/>
  <c r="C427" i="1"/>
  <c r="F427" i="1" s="1"/>
  <c r="C428" i="1"/>
  <c r="F428" i="1" s="1"/>
  <c r="C429" i="1"/>
  <c r="C430" i="1"/>
  <c r="C431" i="1"/>
  <c r="C432" i="1"/>
  <c r="F432" i="1" s="1"/>
  <c r="C433" i="1"/>
  <c r="F433" i="1" s="1"/>
  <c r="C434" i="1"/>
  <c r="F434" i="1" s="1"/>
  <c r="C435" i="1"/>
  <c r="C436" i="1"/>
  <c r="F436" i="1" s="1"/>
  <c r="C437" i="1"/>
  <c r="C438" i="1"/>
  <c r="C439" i="1"/>
  <c r="C440" i="1"/>
  <c r="F440" i="1" s="1"/>
  <c r="C441" i="1"/>
  <c r="F441" i="1" s="1"/>
  <c r="C442" i="1"/>
  <c r="F442" i="1" s="1"/>
  <c r="C443" i="1"/>
  <c r="F443" i="1" s="1"/>
  <c r="C444" i="1"/>
  <c r="F444" i="1" s="1"/>
  <c r="C445" i="1"/>
  <c r="C446" i="1"/>
  <c r="C447" i="1"/>
  <c r="C448" i="1"/>
  <c r="F448" i="1" s="1"/>
  <c r="C449" i="1"/>
  <c r="F449" i="1" s="1"/>
  <c r="C450" i="1"/>
  <c r="F450" i="1" s="1"/>
  <c r="C451" i="1"/>
  <c r="F451" i="1" s="1"/>
  <c r="C452" i="1"/>
  <c r="F452" i="1" s="1"/>
  <c r="C453" i="1"/>
  <c r="C454" i="1"/>
  <c r="C455" i="1"/>
  <c r="C456" i="1"/>
  <c r="F456" i="1" s="1"/>
  <c r="C457" i="1"/>
  <c r="F457" i="1" s="1"/>
  <c r="C458" i="1"/>
  <c r="F458" i="1" s="1"/>
  <c r="C459" i="1"/>
  <c r="C460" i="1"/>
  <c r="F460" i="1" s="1"/>
  <c r="C461" i="1"/>
  <c r="C462" i="1"/>
  <c r="F462" i="1" s="1"/>
  <c r="C463" i="1"/>
  <c r="F463" i="1" s="1"/>
  <c r="C464" i="1"/>
  <c r="F464" i="1" s="1"/>
  <c r="C465" i="1"/>
  <c r="F465" i="1" s="1"/>
  <c r="C466" i="1"/>
  <c r="F466" i="1" s="1"/>
  <c r="C467" i="1"/>
  <c r="F467" i="1" s="1"/>
  <c r="C468" i="1"/>
  <c r="F468" i="1" s="1"/>
  <c r="C469" i="1"/>
  <c r="C470" i="1"/>
  <c r="C471" i="1"/>
  <c r="C472" i="1"/>
  <c r="C473" i="1"/>
  <c r="F473" i="1" s="1"/>
  <c r="C474" i="1"/>
  <c r="F474" i="1" s="1"/>
  <c r="C475" i="1"/>
  <c r="F475" i="1" s="1"/>
  <c r="C476" i="1"/>
  <c r="F476" i="1" s="1"/>
  <c r="C477" i="1"/>
  <c r="C478" i="1"/>
  <c r="C479" i="1"/>
  <c r="F479" i="1" s="1"/>
  <c r="C480" i="1"/>
  <c r="F480" i="1" s="1"/>
  <c r="C481" i="1"/>
  <c r="F481" i="1" s="1"/>
  <c r="C482" i="1"/>
  <c r="F482" i="1" s="1"/>
  <c r="C483" i="1"/>
  <c r="C484" i="1"/>
  <c r="F484" i="1" s="1"/>
  <c r="C485" i="1"/>
  <c r="C486" i="1"/>
  <c r="C487" i="1"/>
  <c r="F487" i="1" s="1"/>
  <c r="C488" i="1"/>
  <c r="F488" i="1" s="1"/>
  <c r="C489" i="1"/>
  <c r="F489" i="1" s="1"/>
  <c r="C490" i="1"/>
  <c r="F490" i="1" s="1"/>
  <c r="C491" i="1"/>
  <c r="F491" i="1" s="1"/>
  <c r="C492" i="1"/>
  <c r="F492" i="1" s="1"/>
  <c r="C493" i="1"/>
  <c r="C494" i="1"/>
  <c r="C495" i="1"/>
  <c r="C496" i="1"/>
  <c r="F496" i="1" s="1"/>
  <c r="C497" i="1"/>
  <c r="F497" i="1" s="1"/>
  <c r="C498" i="1"/>
  <c r="F498" i="1" s="1"/>
  <c r="C499" i="1"/>
  <c r="F499" i="1" s="1"/>
  <c r="C500" i="1"/>
  <c r="C501" i="1"/>
  <c r="C502" i="1"/>
  <c r="C503" i="1"/>
  <c r="F503" i="1" s="1"/>
  <c r="C504" i="1"/>
  <c r="F504" i="1" s="1"/>
  <c r="C505" i="1"/>
  <c r="F505" i="1" s="1"/>
  <c r="C506" i="1"/>
  <c r="C507" i="1"/>
  <c r="C508" i="1"/>
  <c r="F508" i="1" s="1"/>
  <c r="C509" i="1"/>
  <c r="C510" i="1"/>
  <c r="C511" i="1"/>
  <c r="F511" i="1" s="1"/>
  <c r="C512" i="1"/>
  <c r="F512" i="1" s="1"/>
  <c r="C513" i="1"/>
  <c r="F513" i="1" s="1"/>
  <c r="C514" i="1"/>
  <c r="F514" i="1" s="1"/>
  <c r="C515" i="1"/>
  <c r="F515" i="1" s="1"/>
  <c r="C516" i="1"/>
  <c r="F516" i="1" s="1"/>
  <c r="C517" i="1"/>
  <c r="C518" i="1"/>
  <c r="C519" i="1"/>
  <c r="C520" i="1"/>
  <c r="F520" i="1" s="1"/>
  <c r="C521" i="1"/>
  <c r="F521" i="1" s="1"/>
  <c r="C522" i="1"/>
  <c r="F522" i="1" s="1"/>
  <c r="C523" i="1"/>
  <c r="F523" i="1" s="1"/>
  <c r="C524" i="1"/>
  <c r="F524" i="1" s="1"/>
  <c r="C525" i="1"/>
  <c r="C526" i="1"/>
  <c r="C527" i="1"/>
  <c r="F527" i="1" s="1"/>
  <c r="C528" i="1"/>
  <c r="F528" i="1" s="1"/>
  <c r="C529" i="1"/>
  <c r="F529" i="1" s="1"/>
  <c r="C530" i="1"/>
  <c r="F530" i="1" s="1"/>
  <c r="C531" i="1"/>
  <c r="C532" i="1"/>
  <c r="F532" i="1" s="1"/>
  <c r="C533" i="1"/>
  <c r="C534" i="1"/>
  <c r="C535" i="1"/>
  <c r="F535" i="1" s="1"/>
  <c r="C536" i="1"/>
  <c r="F536" i="1" s="1"/>
  <c r="C537" i="1"/>
  <c r="F537" i="1" s="1"/>
  <c r="C538" i="1"/>
  <c r="F538" i="1" s="1"/>
  <c r="C539" i="1"/>
  <c r="F539" i="1" s="1"/>
  <c r="C540" i="1"/>
  <c r="F540" i="1" s="1"/>
  <c r="C541" i="1"/>
  <c r="C542" i="1"/>
  <c r="F542" i="1" s="1"/>
  <c r="C543" i="1"/>
  <c r="C544" i="1"/>
  <c r="F544" i="1" s="1"/>
  <c r="C545" i="1"/>
  <c r="F545" i="1" s="1"/>
  <c r="C546" i="1"/>
  <c r="F546" i="1" s="1"/>
  <c r="C547" i="1"/>
  <c r="F547" i="1" s="1"/>
  <c r="C548" i="1"/>
  <c r="F548" i="1" s="1"/>
  <c r="C549" i="1"/>
  <c r="C550" i="1"/>
  <c r="C551" i="1"/>
  <c r="F551" i="1" s="1"/>
  <c r="C552" i="1"/>
  <c r="F552" i="1" s="1"/>
  <c r="C553" i="1"/>
  <c r="F553" i="1" s="1"/>
  <c r="C554" i="1"/>
  <c r="F554" i="1" s="1"/>
  <c r="C555" i="1"/>
  <c r="C556" i="1"/>
  <c r="F556" i="1" s="1"/>
  <c r="C557" i="1"/>
  <c r="C558" i="1"/>
  <c r="C559" i="1"/>
  <c r="F559" i="1" s="1"/>
  <c r="C560" i="1"/>
  <c r="F560" i="1" s="1"/>
  <c r="C561" i="1"/>
  <c r="F561" i="1" s="1"/>
  <c r="C562" i="1"/>
  <c r="C563" i="1"/>
  <c r="F563" i="1" s="1"/>
  <c r="C564" i="1"/>
  <c r="F564" i="1" s="1"/>
  <c r="C565" i="1"/>
  <c r="C566" i="1"/>
  <c r="C567" i="1"/>
  <c r="C568" i="1"/>
  <c r="F568" i="1" s="1"/>
  <c r="C569" i="1"/>
  <c r="F569" i="1" s="1"/>
  <c r="C570" i="1"/>
  <c r="F570" i="1" s="1"/>
  <c r="C571" i="1"/>
  <c r="F571" i="1" s="1"/>
  <c r="C572" i="1"/>
  <c r="F572" i="1" s="1"/>
  <c r="C573" i="1"/>
  <c r="C574" i="1"/>
  <c r="C575" i="1"/>
  <c r="F575" i="1" s="1"/>
  <c r="C576" i="1"/>
  <c r="F576" i="1" s="1"/>
  <c r="C577" i="1"/>
  <c r="F577" i="1" s="1"/>
  <c r="C578" i="1"/>
  <c r="F578" i="1" s="1"/>
  <c r="C579" i="1"/>
  <c r="C580" i="1"/>
  <c r="F580" i="1" s="1"/>
  <c r="C581" i="1"/>
  <c r="C582" i="1"/>
  <c r="F582" i="1" s="1"/>
  <c r="C583" i="1"/>
  <c r="F583" i="1" s="1"/>
  <c r="C584" i="1"/>
  <c r="F584" i="1" s="1"/>
  <c r="C585" i="1"/>
  <c r="F585" i="1" s="1"/>
  <c r="C586" i="1"/>
  <c r="F586" i="1" s="1"/>
  <c r="C587" i="1"/>
  <c r="F587" i="1" s="1"/>
  <c r="C588" i="1"/>
  <c r="F588" i="1" s="1"/>
  <c r="C589" i="1"/>
  <c r="C590" i="1"/>
  <c r="C591" i="1"/>
  <c r="C592" i="1"/>
  <c r="F592" i="1" s="1"/>
  <c r="C593" i="1"/>
  <c r="F593" i="1" s="1"/>
  <c r="C594" i="1"/>
  <c r="F594" i="1" s="1"/>
  <c r="C595" i="1"/>
  <c r="F595" i="1" s="1"/>
  <c r="C596" i="1"/>
  <c r="F596" i="1" s="1"/>
  <c r="C597" i="1"/>
  <c r="C598" i="1"/>
  <c r="C599" i="1"/>
  <c r="F599" i="1" s="1"/>
  <c r="C600" i="1"/>
  <c r="F600" i="1" s="1"/>
  <c r="C601" i="1"/>
  <c r="F601" i="1" s="1"/>
  <c r="C602" i="1"/>
  <c r="F602" i="1" s="1"/>
  <c r="C603" i="1"/>
  <c r="C604" i="1"/>
  <c r="F604" i="1" s="1"/>
  <c r="C605" i="1"/>
  <c r="C606" i="1"/>
  <c r="C607" i="1"/>
  <c r="F607" i="1" s="1"/>
  <c r="C608" i="1"/>
  <c r="F608" i="1" s="1"/>
  <c r="C609" i="1"/>
  <c r="F609" i="1" s="1"/>
  <c r="C610" i="1"/>
  <c r="F610" i="1" s="1"/>
  <c r="C611" i="1"/>
  <c r="F611" i="1" s="1"/>
  <c r="C612" i="1"/>
  <c r="F612" i="1" s="1"/>
  <c r="C613" i="1"/>
  <c r="C614" i="1"/>
  <c r="F614" i="1" s="1"/>
  <c r="C615" i="1"/>
  <c r="C616" i="1"/>
  <c r="F616" i="1" s="1"/>
  <c r="C617" i="1"/>
  <c r="F617" i="1" s="1"/>
  <c r="C618" i="1"/>
  <c r="F618" i="1" s="1"/>
  <c r="C619" i="1"/>
  <c r="F619" i="1" s="1"/>
  <c r="C620" i="1"/>
  <c r="F620" i="1" s="1"/>
  <c r="C621" i="1"/>
  <c r="C622" i="1"/>
  <c r="C623" i="1"/>
  <c r="F623" i="1" s="1"/>
  <c r="C624" i="1"/>
  <c r="F624" i="1" s="1"/>
  <c r="C625" i="1"/>
  <c r="F625" i="1" s="1"/>
  <c r="C626" i="1"/>
  <c r="F626" i="1" s="1"/>
  <c r="C627" i="1"/>
  <c r="C628" i="1"/>
  <c r="F628" i="1" s="1"/>
  <c r="C629" i="1"/>
  <c r="C630" i="1"/>
  <c r="F630" i="1" s="1"/>
  <c r="C631" i="1"/>
  <c r="F631" i="1" s="1"/>
  <c r="C632" i="1"/>
  <c r="F632" i="1" s="1"/>
  <c r="C633" i="1"/>
  <c r="F633" i="1" s="1"/>
  <c r="C634" i="1"/>
  <c r="F634" i="1" s="1"/>
  <c r="C635" i="1"/>
  <c r="F635" i="1" s="1"/>
  <c r="C636" i="1"/>
  <c r="F636" i="1" s="1"/>
  <c r="C637" i="1"/>
  <c r="C638" i="1"/>
  <c r="C639" i="1"/>
  <c r="C640" i="1"/>
  <c r="F640" i="1" s="1"/>
  <c r="C641" i="1"/>
  <c r="F641" i="1" s="1"/>
  <c r="C642" i="1"/>
  <c r="F642" i="1" s="1"/>
  <c r="C643" i="1"/>
  <c r="F643" i="1" s="1"/>
  <c r="C644" i="1"/>
  <c r="F644" i="1" s="1"/>
  <c r="C645" i="1"/>
  <c r="C646" i="1"/>
  <c r="C647" i="1"/>
  <c r="F647" i="1" s="1"/>
  <c r="C648" i="1"/>
  <c r="F648" i="1" s="1"/>
  <c r="C649" i="1"/>
  <c r="F649" i="1" s="1"/>
  <c r="C650" i="1"/>
  <c r="F650" i="1" s="1"/>
  <c r="C651" i="1"/>
  <c r="C652" i="1"/>
  <c r="F652" i="1" s="1"/>
  <c r="C653" i="1"/>
  <c r="C654" i="1"/>
  <c r="F654" i="1" s="1"/>
  <c r="C655" i="1"/>
  <c r="F655" i="1" s="1"/>
  <c r="C656" i="1"/>
  <c r="F656" i="1" s="1"/>
  <c r="C657" i="1"/>
  <c r="C658" i="1"/>
  <c r="C659" i="1"/>
  <c r="F659" i="1" s="1"/>
  <c r="C660" i="1"/>
  <c r="F660" i="1" s="1"/>
  <c r="C661" i="1"/>
  <c r="C662" i="1"/>
  <c r="F662" i="1" s="1"/>
  <c r="C663" i="1"/>
  <c r="C664" i="1"/>
  <c r="F664" i="1" s="1"/>
  <c r="C665" i="1"/>
  <c r="F665" i="1" s="1"/>
  <c r="C666" i="1"/>
  <c r="F666" i="1" s="1"/>
  <c r="C667" i="1"/>
  <c r="F667" i="1" s="1"/>
  <c r="C668" i="1"/>
  <c r="F668" i="1" s="1"/>
  <c r="C669" i="1"/>
  <c r="C670" i="1"/>
  <c r="F670" i="1" s="1"/>
  <c r="C671" i="1"/>
  <c r="F671" i="1" s="1"/>
  <c r="C672" i="1"/>
  <c r="F672" i="1" s="1"/>
  <c r="C673" i="1"/>
  <c r="F673" i="1" s="1"/>
  <c r="C674" i="1"/>
  <c r="F674" i="1" s="1"/>
  <c r="C675" i="1"/>
  <c r="C676" i="1"/>
  <c r="F676" i="1" s="1"/>
  <c r="C677" i="1"/>
  <c r="C678" i="1"/>
  <c r="F678" i="1" s="1"/>
  <c r="C679" i="1"/>
  <c r="F679" i="1" s="1"/>
  <c r="C680" i="1"/>
  <c r="F680" i="1" s="1"/>
  <c r="C681" i="1"/>
  <c r="F681" i="1" s="1"/>
  <c r="C682" i="1"/>
  <c r="F682" i="1" s="1"/>
  <c r="C683" i="1"/>
  <c r="F683" i="1" s="1"/>
  <c r="C684" i="1"/>
  <c r="F684" i="1" s="1"/>
  <c r="C685" i="1"/>
  <c r="C686" i="1"/>
  <c r="F686" i="1" s="1"/>
  <c r="C687" i="1"/>
  <c r="C688" i="1"/>
  <c r="F688" i="1" s="1"/>
  <c r="C689" i="1"/>
  <c r="F689" i="1" s="1"/>
  <c r="C690" i="1"/>
  <c r="F690" i="1" s="1"/>
  <c r="C691" i="1"/>
  <c r="F691" i="1" s="1"/>
  <c r="C692" i="1"/>
  <c r="F692" i="1" s="1"/>
  <c r="C693" i="1"/>
  <c r="C694" i="1"/>
  <c r="C695" i="1"/>
  <c r="F695" i="1" s="1"/>
  <c r="C696" i="1"/>
  <c r="F696" i="1" s="1"/>
  <c r="C697" i="1"/>
  <c r="C698" i="1"/>
  <c r="F698" i="1" s="1"/>
  <c r="C699" i="1"/>
  <c r="C700" i="1"/>
  <c r="F700" i="1" s="1"/>
  <c r="C701" i="1"/>
  <c r="C702" i="1"/>
  <c r="F702" i="1" s="1"/>
  <c r="C703" i="1"/>
  <c r="F703" i="1" s="1"/>
  <c r="C704" i="1"/>
  <c r="F704" i="1" s="1"/>
  <c r="C705" i="1"/>
  <c r="F705" i="1" s="1"/>
  <c r="C706" i="1"/>
  <c r="C707" i="1"/>
  <c r="C708" i="1"/>
  <c r="F708" i="1" s="1"/>
  <c r="C709" i="1"/>
  <c r="C710" i="1"/>
  <c r="F710" i="1" s="1"/>
  <c r="C711" i="1"/>
  <c r="C712" i="1"/>
  <c r="F712" i="1" s="1"/>
  <c r="C713" i="1"/>
  <c r="F713" i="1" s="1"/>
  <c r="C714" i="1"/>
  <c r="F714" i="1" s="1"/>
  <c r="C715" i="1"/>
  <c r="F715" i="1" s="1"/>
  <c r="C716" i="1"/>
  <c r="F716" i="1" s="1"/>
  <c r="C717" i="1"/>
  <c r="C718" i="1"/>
  <c r="F718" i="1" s="1"/>
  <c r="C719" i="1"/>
  <c r="C720" i="1"/>
  <c r="F720" i="1" s="1"/>
  <c r="C721" i="1"/>
  <c r="F721" i="1" s="1"/>
  <c r="C722" i="1"/>
  <c r="F722" i="1" s="1"/>
  <c r="C723" i="1"/>
  <c r="C724" i="1"/>
  <c r="F724" i="1" s="1"/>
  <c r="C725" i="1"/>
  <c r="C726" i="1"/>
  <c r="F726" i="1" s="1"/>
  <c r="C727" i="1"/>
  <c r="F727" i="1" s="1"/>
  <c r="C728" i="1"/>
  <c r="F728" i="1" s="1"/>
  <c r="C729" i="1"/>
  <c r="F729" i="1" s="1"/>
  <c r="C730" i="1"/>
  <c r="F730" i="1" s="1"/>
  <c r="C731" i="1"/>
  <c r="F731" i="1" s="1"/>
  <c r="C732" i="1"/>
  <c r="F732" i="1" s="1"/>
  <c r="C733" i="1"/>
  <c r="C734" i="1"/>
  <c r="F734" i="1" s="1"/>
  <c r="C735" i="1"/>
  <c r="C736" i="1"/>
  <c r="F736" i="1" s="1"/>
  <c r="C737" i="1"/>
  <c r="F737" i="1" s="1"/>
  <c r="C738" i="1"/>
  <c r="F738" i="1" s="1"/>
  <c r="C739" i="1"/>
  <c r="F739" i="1" s="1"/>
  <c r="C740" i="1"/>
  <c r="F740" i="1" s="1"/>
  <c r="C741" i="1"/>
  <c r="C742" i="1"/>
  <c r="F742" i="1" s="1"/>
  <c r="C743" i="1"/>
  <c r="F743" i="1" s="1"/>
  <c r="C744" i="1"/>
  <c r="F744" i="1" s="1"/>
  <c r="C745" i="1"/>
  <c r="F745" i="1" s="1"/>
  <c r="C746" i="1"/>
  <c r="F746" i="1" s="1"/>
  <c r="C747" i="1"/>
  <c r="C748" i="1"/>
  <c r="F748" i="1" s="1"/>
  <c r="C749" i="1"/>
  <c r="C750" i="1"/>
  <c r="F750" i="1" s="1"/>
  <c r="C751" i="1"/>
  <c r="F751" i="1" s="1"/>
  <c r="C752" i="1"/>
  <c r="F752" i="1" s="1"/>
  <c r="C753" i="1"/>
  <c r="F753" i="1" s="1"/>
  <c r="C754" i="1"/>
  <c r="F754" i="1" s="1"/>
  <c r="C755" i="1"/>
  <c r="F755" i="1" s="1"/>
  <c r="C756" i="1"/>
  <c r="F756" i="1" s="1"/>
  <c r="C757" i="1"/>
  <c r="C758" i="1"/>
  <c r="F758" i="1" s="1"/>
  <c r="C759" i="1"/>
  <c r="C760" i="1"/>
  <c r="F760" i="1" s="1"/>
  <c r="C761" i="1"/>
  <c r="F761" i="1" s="1"/>
  <c r="C762" i="1"/>
  <c r="F762" i="1" s="1"/>
  <c r="C763" i="1"/>
  <c r="F763" i="1" s="1"/>
  <c r="C764" i="1"/>
  <c r="F764" i="1" s="1"/>
  <c r="C765" i="1"/>
  <c r="C766" i="1"/>
  <c r="F766" i="1" s="1"/>
  <c r="C767" i="1"/>
  <c r="F767" i="1" s="1"/>
  <c r="C768" i="1"/>
  <c r="F768" i="1" s="1"/>
  <c r="C769" i="1"/>
  <c r="F769" i="1" s="1"/>
  <c r="C770" i="1"/>
  <c r="F770" i="1" s="1"/>
  <c r="C771" i="1"/>
  <c r="C772" i="1"/>
  <c r="F772" i="1" s="1"/>
  <c r="C773" i="1"/>
  <c r="C774" i="1"/>
  <c r="F774" i="1" s="1"/>
  <c r="C775" i="1"/>
  <c r="F775" i="1" s="1"/>
  <c r="C776" i="1"/>
  <c r="F776" i="1" s="1"/>
  <c r="C777" i="1"/>
  <c r="F777" i="1" s="1"/>
  <c r="C778" i="1"/>
  <c r="F778" i="1" s="1"/>
  <c r="C779" i="1"/>
  <c r="F779" i="1" s="1"/>
  <c r="C780" i="1"/>
  <c r="F780" i="1" s="1"/>
  <c r="C781" i="1"/>
  <c r="C782" i="1"/>
  <c r="F782" i="1" s="1"/>
  <c r="C783" i="1"/>
  <c r="C784" i="1"/>
  <c r="F784" i="1" s="1"/>
  <c r="C785" i="1"/>
  <c r="F785" i="1" s="1"/>
  <c r="C786" i="1"/>
  <c r="F786" i="1" s="1"/>
  <c r="C787" i="1"/>
  <c r="F787" i="1" s="1"/>
  <c r="C788" i="1"/>
  <c r="F788" i="1" s="1"/>
  <c r="C789" i="1"/>
  <c r="C790" i="1"/>
  <c r="F790" i="1" s="1"/>
  <c r="C791" i="1"/>
  <c r="C792" i="1"/>
  <c r="F792" i="1" s="1"/>
  <c r="C793" i="1"/>
  <c r="F793" i="1" s="1"/>
  <c r="C794" i="1"/>
  <c r="F794" i="1" s="1"/>
  <c r="C795" i="1"/>
  <c r="C796" i="1"/>
  <c r="F796" i="1" s="1"/>
  <c r="C797" i="1"/>
  <c r="C798" i="1"/>
  <c r="F798" i="1" s="1"/>
  <c r="C799" i="1"/>
  <c r="F799" i="1" s="1"/>
  <c r="C800" i="1"/>
  <c r="F800" i="1" s="1"/>
  <c r="C801" i="1"/>
  <c r="F801" i="1" s="1"/>
  <c r="C802" i="1"/>
  <c r="F802" i="1" s="1"/>
  <c r="C803" i="1"/>
  <c r="F803" i="1" s="1"/>
  <c r="C804" i="1"/>
  <c r="C805" i="1"/>
  <c r="C806" i="1"/>
  <c r="C807" i="1"/>
  <c r="C808" i="1"/>
  <c r="F808" i="1" s="1"/>
  <c r="C809" i="1"/>
  <c r="F809" i="1" s="1"/>
  <c r="C810" i="1"/>
  <c r="F810" i="1" s="1"/>
  <c r="C811" i="1"/>
  <c r="F811" i="1" s="1"/>
  <c r="C812" i="1"/>
  <c r="F812" i="1" s="1"/>
  <c r="C813" i="1"/>
  <c r="C814" i="1"/>
  <c r="F814" i="1" s="1"/>
  <c r="C815" i="1"/>
  <c r="F815" i="1" s="1"/>
  <c r="C816" i="1"/>
  <c r="F816" i="1" s="1"/>
  <c r="C817" i="1"/>
  <c r="F817" i="1" s="1"/>
  <c r="C818" i="1"/>
  <c r="F818" i="1" s="1"/>
  <c r="C819" i="1"/>
  <c r="C820" i="1"/>
  <c r="F820" i="1" s="1"/>
  <c r="C821" i="1"/>
  <c r="C822" i="1"/>
  <c r="F822" i="1" s="1"/>
  <c r="C823" i="1"/>
  <c r="F823" i="1" s="1"/>
  <c r="C824" i="1"/>
  <c r="F824" i="1" s="1"/>
  <c r="C825" i="1"/>
  <c r="F825" i="1" s="1"/>
  <c r="C826" i="1"/>
  <c r="F826" i="1" s="1"/>
  <c r="C827" i="1"/>
  <c r="F827" i="1" s="1"/>
  <c r="C828" i="1"/>
  <c r="F828" i="1" s="1"/>
  <c r="C829" i="1"/>
  <c r="C830" i="1"/>
  <c r="F830" i="1" s="1"/>
  <c r="C831" i="1"/>
  <c r="C832" i="1"/>
  <c r="F832" i="1" s="1"/>
  <c r="C833" i="1"/>
  <c r="F833" i="1" s="1"/>
  <c r="C834" i="1"/>
  <c r="F834" i="1" s="1"/>
  <c r="C835" i="1"/>
  <c r="F835" i="1" s="1"/>
  <c r="C836" i="1"/>
  <c r="F836" i="1" s="1"/>
  <c r="C837" i="1"/>
  <c r="F837" i="1" s="1"/>
  <c r="C838" i="1"/>
  <c r="F838" i="1" s="1"/>
  <c r="C839" i="1"/>
  <c r="C840" i="1"/>
  <c r="F840" i="1" s="1"/>
  <c r="C841" i="1"/>
  <c r="F841" i="1" s="1"/>
  <c r="C842" i="1"/>
  <c r="F842" i="1" s="1"/>
  <c r="C843" i="1"/>
  <c r="C844" i="1"/>
  <c r="F844" i="1" s="1"/>
  <c r="C845" i="1"/>
  <c r="F845" i="1" s="1"/>
  <c r="C846" i="1"/>
  <c r="F846" i="1" s="1"/>
  <c r="C847" i="1"/>
  <c r="F847" i="1" s="1"/>
  <c r="C848" i="1"/>
  <c r="C849" i="1"/>
  <c r="F849" i="1" s="1"/>
  <c r="C850" i="1"/>
  <c r="F850" i="1" s="1"/>
  <c r="C851" i="1"/>
  <c r="F851" i="1" s="1"/>
  <c r="C852" i="1"/>
  <c r="F852" i="1" s="1"/>
  <c r="C853" i="1"/>
  <c r="F853" i="1" s="1"/>
  <c r="C854" i="1"/>
  <c r="C855" i="1"/>
  <c r="C856" i="1"/>
  <c r="F856" i="1" s="1"/>
  <c r="C857" i="1"/>
  <c r="F857" i="1" s="1"/>
  <c r="C858" i="1"/>
  <c r="F858" i="1" s="1"/>
  <c r="C859" i="1"/>
  <c r="F859" i="1" s="1"/>
  <c r="C860" i="1"/>
  <c r="F860" i="1" s="1"/>
  <c r="C861" i="1"/>
  <c r="F861" i="1" s="1"/>
  <c r="C862" i="1"/>
  <c r="F862" i="1" s="1"/>
  <c r="C863" i="1"/>
  <c r="F863" i="1" s="1"/>
  <c r="C864" i="1"/>
  <c r="F864" i="1" s="1"/>
  <c r="C865" i="1"/>
  <c r="F865" i="1" s="1"/>
  <c r="C866" i="1"/>
  <c r="F866" i="1" s="1"/>
  <c r="C867" i="1"/>
  <c r="C868" i="1"/>
  <c r="F868" i="1" s="1"/>
  <c r="C869" i="1"/>
  <c r="F869" i="1" s="1"/>
  <c r="C870" i="1"/>
  <c r="F870" i="1" s="1"/>
  <c r="C871" i="1"/>
  <c r="F871" i="1" s="1"/>
  <c r="C872" i="1"/>
  <c r="F872" i="1" s="1"/>
  <c r="C873" i="1"/>
  <c r="F873" i="1" s="1"/>
  <c r="C874" i="1"/>
  <c r="F874" i="1" s="1"/>
  <c r="C875" i="1"/>
  <c r="F875" i="1" s="1"/>
  <c r="C876" i="1"/>
  <c r="F876" i="1" s="1"/>
  <c r="C877" i="1"/>
  <c r="F877" i="1" s="1"/>
  <c r="C878" i="1"/>
  <c r="F878" i="1" s="1"/>
  <c r="C879" i="1"/>
  <c r="C880" i="1"/>
  <c r="F880" i="1" s="1"/>
  <c r="C881" i="1"/>
  <c r="F881" i="1" s="1"/>
  <c r="C882" i="1"/>
  <c r="F882" i="1" s="1"/>
  <c r="C883" i="1"/>
  <c r="F883" i="1" s="1"/>
  <c r="C884" i="1"/>
  <c r="F884" i="1" s="1"/>
  <c r="C885" i="1"/>
  <c r="F885" i="1" s="1"/>
  <c r="C886" i="1"/>
  <c r="F886" i="1" s="1"/>
  <c r="C887" i="1"/>
  <c r="F887" i="1" s="1"/>
  <c r="C888" i="1"/>
  <c r="F888" i="1" s="1"/>
  <c r="C889" i="1"/>
  <c r="F889" i="1" s="1"/>
  <c r="C890" i="1"/>
  <c r="C891" i="1"/>
  <c r="C892" i="1"/>
  <c r="F892" i="1" s="1"/>
  <c r="C893" i="1"/>
  <c r="F893" i="1" s="1"/>
  <c r="C894" i="1"/>
  <c r="F894" i="1" s="1"/>
  <c r="C895" i="1"/>
  <c r="F895" i="1" s="1"/>
  <c r="C896" i="1"/>
  <c r="F896" i="1" s="1"/>
  <c r="C897" i="1"/>
  <c r="F897" i="1" s="1"/>
  <c r="C898" i="1"/>
  <c r="C899" i="1"/>
  <c r="F899" i="1" s="1"/>
  <c r="C900" i="1"/>
  <c r="F900" i="1" s="1"/>
  <c r="C901" i="1"/>
  <c r="F901" i="1" s="1"/>
  <c r="C902" i="1"/>
  <c r="F902" i="1" s="1"/>
  <c r="C903" i="1"/>
  <c r="C904" i="1"/>
  <c r="F904" i="1" s="1"/>
  <c r="C905" i="1"/>
  <c r="F905" i="1" s="1"/>
  <c r="C906" i="1"/>
  <c r="F906" i="1" s="1"/>
  <c r="C907" i="1"/>
  <c r="F907" i="1" s="1"/>
  <c r="C908" i="1"/>
  <c r="F908" i="1" s="1"/>
  <c r="C909" i="1"/>
  <c r="F909" i="1" s="1"/>
  <c r="C910" i="1"/>
  <c r="F910" i="1" s="1"/>
  <c r="C911" i="1"/>
  <c r="F911" i="1" s="1"/>
  <c r="C912" i="1"/>
  <c r="F912" i="1" s="1"/>
  <c r="C913" i="1"/>
  <c r="F913" i="1" s="1"/>
  <c r="C914" i="1"/>
  <c r="F914" i="1" s="1"/>
  <c r="C915" i="1"/>
  <c r="C916" i="1"/>
  <c r="F916" i="1" s="1"/>
  <c r="C917" i="1"/>
  <c r="F917" i="1" s="1"/>
  <c r="C918" i="1"/>
  <c r="F918" i="1" s="1"/>
  <c r="C919" i="1"/>
  <c r="F919" i="1" s="1"/>
  <c r="C920" i="1"/>
  <c r="F920" i="1" s="1"/>
  <c r="C921" i="1"/>
  <c r="F921" i="1" s="1"/>
  <c r="C922" i="1"/>
  <c r="F922" i="1" s="1"/>
  <c r="C923" i="1"/>
  <c r="F923" i="1" s="1"/>
  <c r="C924" i="1"/>
  <c r="F924" i="1" s="1"/>
  <c r="C925" i="1"/>
  <c r="F925" i="1" s="1"/>
  <c r="C926" i="1"/>
  <c r="F926" i="1" s="1"/>
  <c r="C927" i="1"/>
  <c r="C928" i="1"/>
  <c r="F928" i="1" s="1"/>
  <c r="C929" i="1"/>
  <c r="F929" i="1" s="1"/>
  <c r="C930" i="1"/>
  <c r="F930" i="1" s="1"/>
  <c r="C931" i="1"/>
  <c r="F931" i="1" s="1"/>
  <c r="C932" i="1"/>
  <c r="F932" i="1" s="1"/>
  <c r="C933" i="1"/>
  <c r="F933" i="1" s="1"/>
  <c r="C934" i="1"/>
  <c r="F934" i="1" s="1"/>
  <c r="C935" i="1"/>
  <c r="F935" i="1" s="1"/>
  <c r="C936" i="1"/>
  <c r="F936" i="1" s="1"/>
  <c r="C937" i="1"/>
  <c r="F937" i="1" s="1"/>
  <c r="C938" i="1"/>
  <c r="F938" i="1" s="1"/>
  <c r="C939" i="1"/>
  <c r="C940" i="1"/>
  <c r="F940" i="1" s="1"/>
  <c r="C941" i="1"/>
  <c r="F941" i="1" s="1"/>
  <c r="C942" i="1"/>
  <c r="F942" i="1" s="1"/>
  <c r="C943" i="1"/>
  <c r="F943" i="1" s="1"/>
  <c r="C944" i="1"/>
  <c r="F944" i="1" s="1"/>
  <c r="C945" i="1"/>
  <c r="C946" i="1"/>
  <c r="F946" i="1" s="1"/>
  <c r="C947" i="1"/>
  <c r="C948" i="1"/>
  <c r="F948" i="1" s="1"/>
  <c r="C949" i="1"/>
  <c r="F949" i="1" s="1"/>
  <c r="C950" i="1"/>
  <c r="F950" i="1" s="1"/>
  <c r="C951" i="1"/>
  <c r="C952" i="1"/>
  <c r="F952" i="1" s="1"/>
  <c r="C953" i="1"/>
  <c r="F953" i="1" s="1"/>
  <c r="C954" i="1"/>
  <c r="F954" i="1" s="1"/>
  <c r="C955" i="1"/>
  <c r="F955" i="1" s="1"/>
  <c r="C956" i="1"/>
  <c r="F956" i="1" s="1"/>
  <c r="C957" i="1"/>
  <c r="F957" i="1" s="1"/>
  <c r="C958" i="1"/>
  <c r="F958" i="1" s="1"/>
  <c r="C959" i="1"/>
  <c r="F959" i="1" s="1"/>
  <c r="C960" i="1"/>
  <c r="F960" i="1" s="1"/>
  <c r="C961" i="1"/>
  <c r="F961" i="1" s="1"/>
  <c r="C962" i="1"/>
  <c r="F962" i="1" s="1"/>
  <c r="C963" i="1"/>
  <c r="C964" i="1"/>
  <c r="F964" i="1" s="1"/>
  <c r="C965" i="1"/>
  <c r="F965" i="1" s="1"/>
  <c r="C966" i="1"/>
  <c r="F966" i="1" s="1"/>
  <c r="C967" i="1"/>
  <c r="F967" i="1" s="1"/>
  <c r="C968" i="1"/>
  <c r="F968" i="1" s="1"/>
  <c r="C969" i="1"/>
  <c r="F969" i="1" s="1"/>
  <c r="C970" i="1"/>
  <c r="F970" i="1" s="1"/>
  <c r="C971" i="1"/>
  <c r="F971" i="1" s="1"/>
  <c r="C972" i="1"/>
  <c r="F972" i="1" s="1"/>
  <c r="C973" i="1"/>
  <c r="F973" i="1" s="1"/>
  <c r="C974" i="1"/>
  <c r="F974" i="1" s="1"/>
  <c r="C975" i="1"/>
  <c r="C976" i="1"/>
  <c r="F976" i="1" s="1"/>
  <c r="C977" i="1"/>
  <c r="F977" i="1" s="1"/>
  <c r="C978" i="1"/>
  <c r="F978" i="1" s="1"/>
  <c r="C979" i="1"/>
  <c r="F979" i="1" s="1"/>
  <c r="C980" i="1"/>
  <c r="F980" i="1" s="1"/>
  <c r="C981" i="1"/>
  <c r="F981" i="1" s="1"/>
  <c r="C982" i="1"/>
  <c r="F982" i="1" s="1"/>
  <c r="C983" i="1"/>
  <c r="F983" i="1" s="1"/>
  <c r="C984" i="1"/>
  <c r="F984" i="1" s="1"/>
  <c r="C985" i="1"/>
  <c r="F985" i="1" s="1"/>
  <c r="C986" i="1"/>
  <c r="F986" i="1" s="1"/>
  <c r="C987" i="1"/>
  <c r="C988" i="1"/>
  <c r="F988" i="1" s="1"/>
  <c r="C989" i="1"/>
  <c r="F989" i="1" s="1"/>
  <c r="C990" i="1"/>
  <c r="F990" i="1" s="1"/>
  <c r="C991" i="1"/>
  <c r="F991" i="1" s="1"/>
  <c r="C992" i="1"/>
  <c r="F992" i="1" s="1"/>
  <c r="C993" i="1"/>
  <c r="F993" i="1" s="1"/>
  <c r="C994" i="1"/>
  <c r="F994" i="1" s="1"/>
  <c r="C995" i="1"/>
  <c r="F995" i="1" s="1"/>
  <c r="C996" i="1"/>
  <c r="F996" i="1" s="1"/>
  <c r="C997" i="1"/>
  <c r="F997" i="1" s="1"/>
  <c r="C998" i="1"/>
  <c r="F998" i="1" s="1"/>
  <c r="C999" i="1"/>
  <c r="C1000" i="1"/>
  <c r="F1000" i="1" s="1"/>
  <c r="C1001" i="1"/>
  <c r="F1001" i="1" s="1"/>
  <c r="C1002" i="1"/>
  <c r="F1002" i="1" s="1"/>
  <c r="C1003" i="1"/>
  <c r="F1003" i="1" s="1"/>
  <c r="C1004" i="1"/>
  <c r="F1004" i="1" s="1"/>
  <c r="C1005" i="1"/>
  <c r="F1005" i="1" s="1"/>
  <c r="C1006" i="1"/>
  <c r="F1006" i="1" s="1"/>
  <c r="C1007" i="1"/>
  <c r="F1007" i="1" s="1"/>
  <c r="C1008" i="1"/>
  <c r="F1008" i="1" s="1"/>
  <c r="C1009" i="1"/>
  <c r="F1009" i="1" s="1"/>
  <c r="C1010" i="1"/>
  <c r="F1010" i="1" s="1"/>
  <c r="C1011" i="1"/>
  <c r="C1012" i="1"/>
  <c r="F1012" i="1" s="1"/>
  <c r="C1013" i="1"/>
  <c r="F1013" i="1" s="1"/>
  <c r="C1014" i="1"/>
  <c r="F1014" i="1" s="1"/>
  <c r="C1015" i="1"/>
  <c r="F1015" i="1" s="1"/>
  <c r="C1016" i="1"/>
  <c r="F1016" i="1" s="1"/>
  <c r="C1017" i="1"/>
  <c r="F1017" i="1" s="1"/>
  <c r="C1018" i="1"/>
  <c r="F1018" i="1" s="1"/>
  <c r="C1019" i="1"/>
  <c r="F1019" i="1" s="1"/>
  <c r="C1020" i="1"/>
  <c r="F1020" i="1" s="1"/>
  <c r="C1021" i="1"/>
  <c r="F1021" i="1" s="1"/>
  <c r="C1022" i="1"/>
  <c r="F1022" i="1" s="1"/>
  <c r="C1023" i="1"/>
  <c r="C1024" i="1"/>
  <c r="F1024" i="1" s="1"/>
  <c r="C1025" i="1"/>
  <c r="F1025" i="1" s="1"/>
  <c r="C1026" i="1"/>
  <c r="F1026" i="1" s="1"/>
  <c r="C1027" i="1"/>
  <c r="F1027" i="1" s="1"/>
  <c r="C1028" i="1"/>
  <c r="F1028" i="1" s="1"/>
  <c r="C1029" i="1"/>
  <c r="F1029" i="1" s="1"/>
  <c r="C1030" i="1"/>
  <c r="F1030" i="1" s="1"/>
  <c r="C1031" i="1"/>
  <c r="F1031" i="1" s="1"/>
  <c r="C1032" i="1"/>
  <c r="F1032" i="1" s="1"/>
  <c r="C1033" i="1"/>
  <c r="F1033" i="1" s="1"/>
  <c r="C1034" i="1"/>
  <c r="F1034" i="1" s="1"/>
  <c r="C1035" i="1"/>
  <c r="C1036" i="1"/>
  <c r="F1036" i="1" s="1"/>
  <c r="C1037" i="1"/>
  <c r="F1037" i="1" s="1"/>
  <c r="C1038" i="1"/>
  <c r="F1038" i="1" s="1"/>
  <c r="C1039" i="1"/>
  <c r="F1039" i="1" s="1"/>
  <c r="C1040" i="1"/>
  <c r="F1040" i="1" s="1"/>
  <c r="C1041" i="1"/>
  <c r="F1041" i="1" s="1"/>
  <c r="C1042" i="1"/>
  <c r="F1042" i="1" s="1"/>
  <c r="C1043" i="1"/>
  <c r="F1043" i="1" s="1"/>
  <c r="C1044" i="1"/>
  <c r="C1045" i="1"/>
  <c r="F1045" i="1" s="1"/>
  <c r="C1046" i="1"/>
  <c r="F1046" i="1" s="1"/>
  <c r="C1047" i="1"/>
  <c r="C1048" i="1"/>
  <c r="F1048" i="1" s="1"/>
  <c r="C1049" i="1"/>
  <c r="F1049" i="1" s="1"/>
  <c r="C1050" i="1"/>
  <c r="F1050" i="1" s="1"/>
  <c r="C1051" i="1"/>
  <c r="C1052" i="1"/>
  <c r="F1052" i="1" s="1"/>
  <c r="C1053" i="1"/>
  <c r="F1053" i="1" s="1"/>
  <c r="C1054" i="1"/>
  <c r="F1054" i="1" s="1"/>
  <c r="C1055" i="1"/>
  <c r="C1056" i="1"/>
  <c r="F1056" i="1" s="1"/>
  <c r="C1057" i="1"/>
  <c r="F1057" i="1" s="1"/>
  <c r="C1058" i="1"/>
  <c r="F1058" i="1" s="1"/>
  <c r="C1059" i="1"/>
  <c r="C1060" i="1"/>
  <c r="F1060" i="1" s="1"/>
  <c r="C1061" i="1"/>
  <c r="F1061" i="1" s="1"/>
  <c r="C1062" i="1"/>
  <c r="F1062" i="1" s="1"/>
  <c r="C1063" i="1"/>
  <c r="F1063" i="1" s="1"/>
  <c r="C1064" i="1"/>
  <c r="F1064" i="1" s="1"/>
  <c r="C1065" i="1"/>
  <c r="F1065" i="1" s="1"/>
  <c r="C1066" i="1"/>
  <c r="F1066" i="1" s="1"/>
  <c r="C1067" i="1"/>
  <c r="F1067" i="1" s="1"/>
  <c r="C1068" i="1"/>
  <c r="F1068" i="1" s="1"/>
  <c r="C1069" i="1"/>
  <c r="F1069" i="1" s="1"/>
  <c r="C1070" i="1"/>
  <c r="F1070" i="1" s="1"/>
  <c r="C1071" i="1"/>
  <c r="C1072" i="1"/>
  <c r="F1072" i="1" s="1"/>
  <c r="C1073" i="1"/>
  <c r="F1073" i="1" s="1"/>
  <c r="C1074" i="1"/>
  <c r="F1074" i="1" s="1"/>
  <c r="C1075" i="1"/>
  <c r="F1075" i="1" s="1"/>
  <c r="C1076" i="1"/>
  <c r="F1076" i="1" s="1"/>
  <c r="C1077" i="1"/>
  <c r="F1077" i="1" s="1"/>
  <c r="C1078" i="1"/>
  <c r="F1078" i="1" s="1"/>
  <c r="C1079" i="1"/>
  <c r="F1079" i="1" s="1"/>
  <c r="C1080" i="1"/>
  <c r="F1080" i="1" s="1"/>
  <c r="C1081" i="1"/>
  <c r="C1082" i="1"/>
  <c r="F1082" i="1" s="1"/>
  <c r="C1083" i="1"/>
  <c r="C1084" i="1"/>
  <c r="F1084" i="1" s="1"/>
  <c r="C1085" i="1"/>
  <c r="F1085" i="1" s="1"/>
  <c r="C1086" i="1"/>
  <c r="F1086" i="1" s="1"/>
  <c r="C1087" i="1"/>
  <c r="C1088" i="1"/>
  <c r="F1088" i="1" s="1"/>
  <c r="C1089" i="1"/>
  <c r="F1089" i="1" s="1"/>
  <c r="C1090" i="1"/>
  <c r="F1090" i="1" s="1"/>
  <c r="C1091" i="1"/>
  <c r="F1091" i="1" s="1"/>
  <c r="C1092" i="1"/>
  <c r="F1092" i="1" s="1"/>
  <c r="C1093" i="1"/>
  <c r="F1093" i="1" s="1"/>
  <c r="C1094" i="1"/>
  <c r="C1095" i="1"/>
  <c r="C1096" i="1"/>
  <c r="C1097" i="1"/>
  <c r="C1098" i="1"/>
  <c r="F1098" i="1" s="1"/>
  <c r="C1099" i="1"/>
  <c r="F1099" i="1" s="1"/>
  <c r="C1100" i="1"/>
  <c r="F1100" i="1" s="1"/>
  <c r="C1101" i="1"/>
  <c r="F1101" i="1" s="1"/>
  <c r="C1102" i="1"/>
  <c r="F1102" i="1" s="1"/>
  <c r="C1103" i="1"/>
  <c r="F1103" i="1" s="1"/>
  <c r="C1104" i="1"/>
  <c r="F1104" i="1" s="1"/>
  <c r="C1105" i="1"/>
  <c r="F1105" i="1" s="1"/>
  <c r="C1106" i="1"/>
  <c r="F1106" i="1" s="1"/>
  <c r="C1107" i="1"/>
  <c r="C1108" i="1"/>
  <c r="F1108" i="1" s="1"/>
  <c r="C1109" i="1"/>
  <c r="F1109" i="1" s="1"/>
  <c r="C1110" i="1"/>
  <c r="F1110" i="1" s="1"/>
  <c r="C1111" i="1"/>
  <c r="F1111" i="1" s="1"/>
  <c r="C1112" i="1"/>
  <c r="F1112" i="1" s="1"/>
  <c r="C1113" i="1"/>
  <c r="F1113" i="1" s="1"/>
  <c r="C1114" i="1"/>
  <c r="F1114" i="1" s="1"/>
  <c r="C1115" i="1"/>
  <c r="F1115" i="1" s="1"/>
  <c r="C1116" i="1"/>
  <c r="F1116" i="1" s="1"/>
  <c r="C1117" i="1"/>
  <c r="F1117" i="1" s="1"/>
  <c r="C1118" i="1"/>
  <c r="F1118" i="1" s="1"/>
  <c r="C1119" i="1"/>
  <c r="C1120" i="1"/>
  <c r="F1120" i="1" s="1"/>
  <c r="C1121" i="1"/>
  <c r="F1121" i="1" s="1"/>
  <c r="C1122" i="1"/>
  <c r="F1122" i="1" s="1"/>
  <c r="C1123" i="1"/>
  <c r="F1123" i="1" s="1"/>
  <c r="C1124" i="1"/>
  <c r="F1124" i="1" s="1"/>
  <c r="C1125" i="1"/>
  <c r="F1125" i="1" s="1"/>
  <c r="C1126" i="1"/>
  <c r="F1126" i="1" s="1"/>
  <c r="C1127" i="1"/>
  <c r="F1127" i="1" s="1"/>
  <c r="C1128" i="1"/>
  <c r="F1128" i="1" s="1"/>
  <c r="C1129" i="1"/>
  <c r="F1129" i="1" s="1"/>
  <c r="C1130" i="1"/>
  <c r="F1130" i="1" s="1"/>
  <c r="C1131" i="1"/>
  <c r="C1132" i="1"/>
  <c r="F1132" i="1" s="1"/>
  <c r="C1133" i="1"/>
  <c r="F1133" i="1" s="1"/>
  <c r="C1134" i="1"/>
  <c r="F1134" i="1" s="1"/>
  <c r="C1135" i="1"/>
  <c r="F1135" i="1" s="1"/>
  <c r="C1136" i="1"/>
  <c r="F1136" i="1" s="1"/>
  <c r="C1137" i="1"/>
  <c r="F1137" i="1" s="1"/>
  <c r="C1138" i="1"/>
  <c r="F1138" i="1" s="1"/>
  <c r="C1139" i="1"/>
  <c r="F1139" i="1" s="1"/>
  <c r="C1140" i="1"/>
  <c r="F1140" i="1" s="1"/>
  <c r="C1141" i="1"/>
  <c r="F1141" i="1" s="1"/>
  <c r="C1142" i="1"/>
  <c r="F1142" i="1" s="1"/>
  <c r="C1143" i="1"/>
  <c r="C1144" i="1"/>
  <c r="F1144" i="1" s="1"/>
  <c r="C1145" i="1"/>
  <c r="F1145" i="1" s="1"/>
  <c r="C1146" i="1"/>
  <c r="C1147" i="1"/>
  <c r="F1147" i="1" s="1"/>
  <c r="C1148" i="1"/>
  <c r="F1148" i="1" s="1"/>
  <c r="C1149" i="1"/>
  <c r="F1149" i="1" s="1"/>
  <c r="C1150" i="1"/>
  <c r="F1150" i="1" s="1"/>
  <c r="C1151" i="1"/>
  <c r="C1152" i="1"/>
  <c r="C1153" i="1"/>
  <c r="F1153" i="1" s="1"/>
  <c r="C1154" i="1"/>
  <c r="F1154" i="1" s="1"/>
  <c r="C1155" i="1"/>
  <c r="C1156" i="1"/>
  <c r="F1156" i="1" s="1"/>
  <c r="C1157" i="1"/>
  <c r="F1157" i="1" s="1"/>
  <c r="C1158" i="1"/>
  <c r="F1158" i="1" s="1"/>
  <c r="C1159" i="1"/>
  <c r="F1159" i="1" s="1"/>
  <c r="C1160" i="1"/>
  <c r="C1161" i="1"/>
  <c r="F1161" i="1" s="1"/>
  <c r="C1162" i="1"/>
  <c r="F1162" i="1" s="1"/>
  <c r="C1163" i="1"/>
  <c r="F1163" i="1" s="1"/>
  <c r="C1164" i="1"/>
  <c r="F1164" i="1" s="1"/>
  <c r="C1165" i="1"/>
  <c r="C1166" i="1"/>
  <c r="F1166" i="1" s="1"/>
  <c r="C1167" i="1"/>
  <c r="C1168" i="1"/>
  <c r="F1168" i="1" s="1"/>
  <c r="C1169" i="1"/>
  <c r="F1169" i="1" s="1"/>
  <c r="C1170" i="1"/>
  <c r="C1171" i="1"/>
  <c r="F1171" i="1" s="1"/>
  <c r="C1172" i="1"/>
  <c r="F1172" i="1" s="1"/>
  <c r="C1173" i="1"/>
  <c r="F1173" i="1" s="1"/>
  <c r="C1174" i="1"/>
  <c r="F1174" i="1" s="1"/>
  <c r="C1175" i="1"/>
  <c r="F1175" i="1" s="1"/>
  <c r="C1176" i="1"/>
  <c r="F1176" i="1" s="1"/>
  <c r="C1177" i="1"/>
  <c r="F1177" i="1" s="1"/>
  <c r="C1178" i="1"/>
  <c r="C1179" i="1"/>
  <c r="C1180" i="1"/>
  <c r="F1180" i="1" s="1"/>
  <c r="C1181" i="1"/>
  <c r="F1181" i="1" s="1"/>
  <c r="C1182" i="1"/>
  <c r="F1182" i="1" s="1"/>
  <c r="C1183" i="1"/>
  <c r="F1183" i="1" s="1"/>
  <c r="C1184" i="1"/>
  <c r="F1184" i="1" s="1"/>
  <c r="C1185" i="1"/>
  <c r="F1185" i="1" s="1"/>
  <c r="C1186" i="1"/>
  <c r="F1186" i="1" s="1"/>
  <c r="C1187" i="1"/>
  <c r="F1187" i="1" s="1"/>
  <c r="C1188" i="1"/>
  <c r="F1188" i="1" s="1"/>
  <c r="C1189" i="1"/>
  <c r="C1190" i="1"/>
  <c r="F1190" i="1" s="1"/>
  <c r="C1191" i="1"/>
  <c r="C1192" i="1"/>
  <c r="F1192" i="1" s="1"/>
  <c r="C1193" i="1"/>
  <c r="F1193" i="1" s="1"/>
  <c r="C1194" i="1"/>
  <c r="F1194" i="1" s="1"/>
  <c r="C1195" i="1"/>
  <c r="F1195" i="1" s="1"/>
  <c r="C1196" i="1"/>
  <c r="F1196" i="1" s="1"/>
  <c r="C1197" i="1"/>
  <c r="F1197" i="1" s="1"/>
  <c r="C1198" i="1"/>
  <c r="F1198" i="1" s="1"/>
  <c r="C1199" i="1"/>
  <c r="F1199" i="1" s="1"/>
  <c r="C1200" i="1"/>
  <c r="C1201" i="1"/>
  <c r="F1201" i="1" s="1"/>
  <c r="C1202" i="1"/>
  <c r="F1202" i="1" s="1"/>
  <c r="C1203" i="1"/>
  <c r="C1204" i="1"/>
  <c r="F1204" i="1" s="1"/>
  <c r="C1205" i="1"/>
  <c r="F1205" i="1" s="1"/>
  <c r="C1206" i="1"/>
  <c r="F1206" i="1" s="1"/>
  <c r="C1207" i="1"/>
  <c r="C1208" i="1"/>
  <c r="F1208" i="1" s="1"/>
  <c r="C1209" i="1"/>
  <c r="F1209" i="1" s="1"/>
  <c r="C1210" i="1"/>
  <c r="F1210" i="1" s="1"/>
  <c r="C1211" i="1"/>
  <c r="F1211" i="1" s="1"/>
  <c r="C1212" i="1"/>
  <c r="F1212" i="1" s="1"/>
  <c r="C1213" i="1"/>
  <c r="F1213" i="1" s="1"/>
  <c r="C1214" i="1"/>
  <c r="F1214" i="1" s="1"/>
  <c r="C1215" i="1"/>
  <c r="C1216" i="1"/>
  <c r="C1217" i="1"/>
  <c r="F1217" i="1" s="1"/>
  <c r="C1218" i="1"/>
  <c r="F1218" i="1" s="1"/>
  <c r="C1219" i="1"/>
  <c r="C1220" i="1"/>
  <c r="C1221" i="1"/>
  <c r="C1222" i="1"/>
  <c r="F1222" i="1" s="1"/>
  <c r="C1223" i="1"/>
  <c r="F1223" i="1" s="1"/>
  <c r="C1224" i="1"/>
  <c r="F1224" i="1" s="1"/>
  <c r="C1225" i="1"/>
  <c r="F1225" i="1" s="1"/>
  <c r="C1226" i="1"/>
  <c r="F1226" i="1" s="1"/>
  <c r="C1227" i="1"/>
  <c r="C1228" i="1"/>
  <c r="C1229" i="1"/>
  <c r="F1229" i="1" s="1"/>
  <c r="C1230" i="1"/>
  <c r="F1230" i="1" s="1"/>
  <c r="C1231" i="1"/>
  <c r="C1232" i="1"/>
  <c r="F1232" i="1" s="1"/>
  <c r="C1233" i="1"/>
  <c r="F1233" i="1" s="1"/>
  <c r="C1234" i="1"/>
  <c r="F1234" i="1" s="1"/>
  <c r="C1235" i="1"/>
  <c r="F1235" i="1" s="1"/>
  <c r="C1236" i="1"/>
  <c r="C1237" i="1"/>
  <c r="F1237" i="1" s="1"/>
  <c r="C1238" i="1"/>
  <c r="C1239" i="1"/>
  <c r="C1240" i="1"/>
  <c r="F1240" i="1" s="1"/>
  <c r="C1241" i="1"/>
  <c r="C1242" i="1"/>
  <c r="F1242" i="1" s="1"/>
  <c r="C1243" i="1"/>
  <c r="F1243" i="1" s="1"/>
  <c r="C1244" i="1"/>
  <c r="C1245" i="1"/>
  <c r="F1245" i="1" s="1"/>
  <c r="C1246" i="1"/>
  <c r="F1246" i="1" s="1"/>
  <c r="C1247" i="1"/>
  <c r="F1247" i="1" s="1"/>
  <c r="C1248" i="1"/>
  <c r="F1248" i="1" s="1"/>
  <c r="C1249" i="1"/>
  <c r="F1249" i="1" s="1"/>
  <c r="C1250" i="1"/>
  <c r="F1250" i="1" s="1"/>
  <c r="C1251" i="1"/>
  <c r="C1252" i="1"/>
  <c r="C1253" i="1"/>
  <c r="F1253" i="1" s="1"/>
  <c r="C1254" i="1"/>
  <c r="F1254" i="1" s="1"/>
  <c r="C1255" i="1"/>
  <c r="F1255" i="1" s="1"/>
  <c r="C1256" i="1"/>
  <c r="F1256" i="1" s="1"/>
  <c r="C1257" i="1"/>
  <c r="F1257" i="1" s="1"/>
  <c r="C1258" i="1"/>
  <c r="F1258" i="1" s="1"/>
  <c r="C1259" i="1"/>
  <c r="F1259" i="1" s="1"/>
  <c r="C1260" i="1"/>
  <c r="C1261" i="1"/>
  <c r="F1261" i="1" s="1"/>
  <c r="C1262" i="1"/>
  <c r="F1262" i="1" s="1"/>
  <c r="C1263" i="1"/>
  <c r="C1264" i="1"/>
  <c r="F1264" i="1" s="1"/>
  <c r="C1265" i="1"/>
  <c r="F1265" i="1" s="1"/>
  <c r="C1266" i="1"/>
  <c r="F1266" i="1" s="1"/>
  <c r="C1267" i="1"/>
  <c r="F1267" i="1" s="1"/>
  <c r="C1268" i="1"/>
  <c r="C1269" i="1"/>
  <c r="F1269" i="1" s="1"/>
  <c r="C1270" i="1"/>
  <c r="F1270" i="1" s="1"/>
  <c r="C1271" i="1"/>
  <c r="F1271" i="1" s="1"/>
  <c r="C1272" i="1"/>
  <c r="F1272" i="1" s="1"/>
  <c r="C1273" i="1"/>
  <c r="F1273" i="1" s="1"/>
  <c r="C1274" i="1"/>
  <c r="F1274" i="1" s="1"/>
  <c r="C1275" i="1"/>
  <c r="C1276" i="1"/>
  <c r="C1277" i="1"/>
  <c r="F1277" i="1" s="1"/>
  <c r="C1278" i="1"/>
  <c r="F1278" i="1" s="1"/>
  <c r="C1279" i="1"/>
  <c r="F1279" i="1" s="1"/>
  <c r="C1280" i="1"/>
  <c r="F1280" i="1" s="1"/>
  <c r="C1281" i="1"/>
  <c r="F1281" i="1" s="1"/>
  <c r="C1282" i="1"/>
  <c r="F1282" i="1" s="1"/>
  <c r="C1283" i="1"/>
  <c r="F1283" i="1" s="1"/>
  <c r="C1284" i="1"/>
  <c r="C1285" i="1"/>
  <c r="C1286" i="1"/>
  <c r="F1286" i="1" s="1"/>
  <c r="C1287" i="1"/>
  <c r="C1288" i="1"/>
  <c r="F1288" i="1" s="1"/>
  <c r="C1289" i="1"/>
  <c r="F1289" i="1" s="1"/>
  <c r="C1290" i="1"/>
  <c r="F1290" i="1" s="1"/>
  <c r="C1291" i="1"/>
  <c r="F1291" i="1" s="1"/>
  <c r="C1292" i="1"/>
  <c r="C1293" i="1"/>
  <c r="F1293" i="1" s="1"/>
  <c r="C1294" i="1"/>
  <c r="F1294" i="1" s="1"/>
  <c r="C1295" i="1"/>
  <c r="F1295" i="1" s="1"/>
  <c r="C1296" i="1"/>
  <c r="F1296" i="1" s="1"/>
  <c r="C1297" i="1"/>
  <c r="F1297" i="1" s="1"/>
  <c r="C1298" i="1"/>
  <c r="F1298" i="1" s="1"/>
  <c r="C1299" i="1"/>
  <c r="C1300" i="1"/>
  <c r="C1301" i="1"/>
  <c r="F1301" i="1" s="1"/>
  <c r="C1302" i="1"/>
  <c r="C1303" i="1"/>
  <c r="F1303" i="1" s="1"/>
  <c r="C1304" i="1"/>
  <c r="F1304" i="1" s="1"/>
  <c r="C1305" i="1"/>
  <c r="F1305" i="1" s="1"/>
  <c r="C1306" i="1"/>
  <c r="F1306" i="1" s="1"/>
  <c r="C1307" i="1"/>
  <c r="F1307" i="1" s="1"/>
  <c r="C1308" i="1"/>
  <c r="C1309" i="1"/>
  <c r="F1309" i="1" s="1"/>
  <c r="C1310" i="1"/>
  <c r="C1311" i="1"/>
  <c r="C1312" i="1"/>
  <c r="F1312" i="1" s="1"/>
  <c r="C1313" i="1"/>
  <c r="F1313" i="1" s="1"/>
  <c r="C1314" i="1"/>
  <c r="F1314" i="1" s="1"/>
  <c r="C1315" i="1"/>
  <c r="F1315" i="1" s="1"/>
  <c r="C1316" i="1"/>
  <c r="C1317" i="1"/>
  <c r="F1317" i="1" s="1"/>
  <c r="C1318" i="1"/>
  <c r="F1318" i="1" s="1"/>
  <c r="C1319" i="1"/>
  <c r="F1319" i="1" s="1"/>
  <c r="C1320" i="1"/>
  <c r="F1320" i="1" s="1"/>
  <c r="C1321" i="1"/>
  <c r="F1321" i="1" s="1"/>
  <c r="C1322" i="1"/>
  <c r="F1322" i="1" s="1"/>
  <c r="C1323" i="1"/>
  <c r="C1324" i="1"/>
  <c r="C1325" i="1"/>
  <c r="F1325" i="1" s="1"/>
  <c r="C1326" i="1"/>
  <c r="F1326" i="1" s="1"/>
  <c r="C1327" i="1"/>
  <c r="F1327" i="1" s="1"/>
  <c r="C1328" i="1"/>
  <c r="F1328" i="1" s="1"/>
  <c r="C1329" i="1"/>
  <c r="F1329" i="1" s="1"/>
  <c r="C1330" i="1"/>
  <c r="F1330" i="1" s="1"/>
  <c r="C1331" i="1"/>
  <c r="F1331" i="1" s="1"/>
  <c r="C1332" i="1"/>
  <c r="C1333" i="1"/>
  <c r="F1333" i="1" s="1"/>
  <c r="C1334" i="1"/>
  <c r="F1334" i="1" s="1"/>
  <c r="C1335" i="1"/>
  <c r="F1335" i="1" s="1"/>
  <c r="C1336" i="1"/>
  <c r="F1336" i="1" s="1"/>
  <c r="C1337" i="1"/>
  <c r="F1337" i="1" s="1"/>
  <c r="C1338" i="1"/>
  <c r="F1338" i="1" s="1"/>
  <c r="C1339" i="1"/>
  <c r="F1339" i="1" s="1"/>
  <c r="C1340" i="1"/>
  <c r="C1341" i="1"/>
  <c r="F1341" i="1" s="1"/>
  <c r="C1342" i="1"/>
  <c r="F1342" i="1" s="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F1323" i="1" l="1"/>
  <c r="F1311" i="1"/>
  <c r="F1287" i="1"/>
  <c r="F1275" i="1"/>
  <c r="F1239" i="1"/>
  <c r="F1227" i="1"/>
  <c r="F1215" i="1"/>
  <c r="F1203" i="1"/>
  <c r="F1191" i="1"/>
  <c r="F1179" i="1"/>
  <c r="F1155" i="1"/>
  <c r="F1143" i="1"/>
  <c r="F1131" i="1"/>
  <c r="F1119" i="1"/>
  <c r="F1107" i="1"/>
  <c r="F1095" i="1"/>
  <c r="F1083" i="1"/>
  <c r="F1071" i="1"/>
  <c r="F1035" i="1"/>
  <c r="F1023" i="1"/>
  <c r="F1011" i="1"/>
  <c r="F999" i="1"/>
  <c r="F987" i="1"/>
  <c r="F975" i="1"/>
  <c r="F963" i="1"/>
  <c r="F951" i="1"/>
  <c r="F927" i="1"/>
  <c r="F915" i="1"/>
  <c r="F903" i="1"/>
  <c r="F879" i="1"/>
  <c r="F867" i="1"/>
  <c r="F855" i="1"/>
  <c r="F843" i="1"/>
  <c r="F831" i="1"/>
  <c r="F819" i="1"/>
  <c r="F807" i="1"/>
  <c r="F795" i="1"/>
  <c r="F783" i="1"/>
  <c r="F771" i="1"/>
  <c r="F759" i="1"/>
  <c r="F747" i="1"/>
  <c r="F735" i="1"/>
  <c r="F723" i="1"/>
  <c r="F711" i="1"/>
  <c r="F699" i="1"/>
  <c r="F687" i="1"/>
  <c r="F675" i="1"/>
  <c r="F663" i="1"/>
  <c r="F651" i="1"/>
  <c r="F639" i="1"/>
  <c r="F615" i="1"/>
  <c r="F603" i="1"/>
  <c r="F591" i="1"/>
  <c r="F579" i="1"/>
  <c r="F567" i="1"/>
  <c r="F555" i="1"/>
  <c r="F543" i="1"/>
  <c r="F531" i="1"/>
  <c r="F519" i="1"/>
  <c r="F507" i="1"/>
  <c r="F495" i="1"/>
  <c r="F483" i="1"/>
  <c r="F471" i="1"/>
  <c r="F459" i="1"/>
  <c r="F447" i="1"/>
  <c r="F435" i="1"/>
  <c r="F411" i="1"/>
  <c r="F399" i="1"/>
  <c r="F387" i="1"/>
  <c r="F375" i="1"/>
  <c r="F363" i="1"/>
  <c r="F351" i="1"/>
  <c r="F339" i="1"/>
  <c r="F327" i="1"/>
  <c r="F315" i="1"/>
  <c r="F303" i="1"/>
  <c r="F291" i="1"/>
  <c r="F279" i="1"/>
  <c r="F267" i="1"/>
  <c r="F243" i="1"/>
  <c r="F207" i="1"/>
  <c r="F195" i="1"/>
  <c r="F183" i="1"/>
  <c r="F171" i="1"/>
  <c r="F159" i="1"/>
  <c r="F147" i="1"/>
  <c r="F135" i="1"/>
  <c r="F111" i="1"/>
  <c r="F99" i="1"/>
  <c r="F87" i="1"/>
  <c r="F75" i="1"/>
  <c r="F51" i="1"/>
  <c r="F27" i="1"/>
  <c r="F15" i="1"/>
  <c r="F3" i="1"/>
  <c r="F829" i="1"/>
  <c r="F821" i="1"/>
  <c r="F813" i="1"/>
  <c r="F805" i="1"/>
  <c r="F789" i="1"/>
  <c r="F773" i="1"/>
  <c r="F765" i="1"/>
  <c r="F757" i="1"/>
  <c r="F749" i="1"/>
  <c r="F741" i="1"/>
  <c r="F733" i="1"/>
  <c r="F725" i="1"/>
  <c r="F717" i="1"/>
  <c r="F709" i="1"/>
  <c r="F701" i="1"/>
  <c r="F685" i="1"/>
  <c r="F677" i="1"/>
  <c r="F669" i="1"/>
  <c r="F661" i="1"/>
  <c r="F653" i="1"/>
  <c r="F645" i="1"/>
  <c r="F637" i="1"/>
  <c r="F629" i="1"/>
  <c r="F621" i="1"/>
  <c r="F613" i="1"/>
  <c r="F605" i="1"/>
  <c r="F597" i="1"/>
  <c r="F589" i="1"/>
  <c r="F581" i="1"/>
  <c r="F573" i="1"/>
  <c r="F565" i="1"/>
  <c r="F557" i="1"/>
  <c r="F549" i="1"/>
  <c r="F541" i="1"/>
  <c r="F533" i="1"/>
  <c r="F525" i="1"/>
  <c r="F517" i="1"/>
  <c r="F509" i="1"/>
  <c r="F493" i="1"/>
  <c r="F485" i="1"/>
  <c r="F477" i="1"/>
  <c r="F469" i="1"/>
  <c r="F453" i="1"/>
  <c r="F445" i="1"/>
  <c r="F437" i="1"/>
  <c r="F429" i="1"/>
  <c r="F421" i="1"/>
  <c r="F413" i="1"/>
  <c r="F405" i="1"/>
  <c r="F397" i="1"/>
  <c r="F389" i="1"/>
  <c r="F381" i="1"/>
  <c r="F373" i="1"/>
  <c r="F365" i="1"/>
  <c r="F357" i="1"/>
  <c r="F349" i="1"/>
  <c r="F341" i="1"/>
  <c r="F333" i="1"/>
  <c r="F325" i="1"/>
  <c r="F317" i="1"/>
  <c r="F309" i="1"/>
  <c r="F301" i="1"/>
  <c r="F293" i="1"/>
  <c r="F285" i="1"/>
  <c r="F277" i="1"/>
  <c r="F269" i="1"/>
  <c r="F261" i="1"/>
  <c r="F253" i="1"/>
  <c r="F245" i="1"/>
  <c r="F1332" i="1"/>
  <c r="F1316" i="1"/>
  <c r="F1308" i="1"/>
  <c r="F1300" i="1"/>
  <c r="F1292" i="1"/>
  <c r="F1284" i="1"/>
  <c r="F1276" i="1"/>
  <c r="F1268" i="1"/>
  <c r="F1260" i="1"/>
  <c r="F1252" i="1"/>
  <c r="F1244" i="1"/>
  <c r="F1236" i="1"/>
  <c r="F1228" i="1"/>
  <c r="F1220" i="1"/>
  <c r="F646" i="1"/>
  <c r="F638" i="1"/>
  <c r="F622" i="1"/>
  <c r="F606" i="1"/>
  <c r="F598" i="1"/>
  <c r="F590" i="1"/>
  <c r="F574" i="1"/>
  <c r="F566" i="1"/>
  <c r="F558" i="1"/>
  <c r="F550" i="1"/>
  <c r="F534" i="1"/>
  <c r="F526" i="1"/>
  <c r="F494" i="1"/>
  <c r="F486" i="1"/>
  <c r="F478" i="1"/>
  <c r="F470" i="1"/>
  <c r="F454" i="1"/>
  <c r="F446" i="1"/>
  <c r="F438" i="1"/>
  <c r="F430" i="1"/>
  <c r="F422" i="1"/>
  <c r="F414" i="1"/>
  <c r="F390" i="1"/>
  <c r="F382" i="1"/>
  <c r="F374" i="1"/>
  <c r="F358" i="1"/>
  <c r="F350" i="1"/>
  <c r="F342" i="1"/>
  <c r="F334" i="1"/>
  <c r="F326" i="1"/>
  <c r="F318" i="1"/>
  <c r="F310" i="1"/>
  <c r="F302" i="1"/>
  <c r="F254" i="1"/>
  <c r="F238" i="1"/>
  <c r="F230" i="1"/>
  <c r="F214" i="1"/>
  <c r="F206" i="1"/>
  <c r="F182" i="1"/>
  <c r="F174" i="1"/>
  <c r="F158" i="1"/>
  <c r="F142" i="1"/>
  <c r="F134" i="1"/>
  <c r="F118" i="1"/>
  <c r="F110" i="1"/>
  <c r="F102" i="1"/>
  <c r="F94" i="1"/>
  <c r="F86" i="1"/>
  <c r="F54" i="1"/>
  <c r="F30" i="1"/>
  <c r="F22" i="1"/>
  <c r="F14" i="1"/>
  <c r="F237" i="1"/>
  <c r="F229" i="1"/>
  <c r="F221" i="1"/>
  <c r="F213" i="1"/>
  <c r="F205" i="1"/>
  <c r="F197" i="1"/>
  <c r="F189" i="1"/>
  <c r="F181" i="1"/>
  <c r="F173" i="1"/>
  <c r="F165" i="1"/>
  <c r="F157" i="1"/>
  <c r="F149" i="1"/>
  <c r="F141" i="1"/>
  <c r="F133" i="1"/>
  <c r="F125" i="1"/>
  <c r="F117" i="1"/>
  <c r="F109" i="1"/>
  <c r="F101" i="1"/>
  <c r="F93" i="1"/>
  <c r="F85" i="1"/>
  <c r="F77" i="1"/>
  <c r="F69" i="1"/>
  <c r="F61" i="1"/>
  <c r="F53" i="1"/>
  <c r="F45" i="1"/>
  <c r="F37" i="1"/>
  <c r="F29" i="1"/>
  <c r="F21" i="1"/>
  <c r="F13" i="1"/>
  <c r="F5" i="1"/>
</calcChain>
</file>

<file path=xl/sharedStrings.xml><?xml version="1.0" encoding="utf-8"?>
<sst xmlns="http://schemas.openxmlformats.org/spreadsheetml/2006/main" count="4182" uniqueCount="103">
  <si>
    <t>rpt_mth</t>
  </si>
  <si>
    <t>VZ2_SEGMT_DESC</t>
  </si>
  <si>
    <t>VZ2_AREA_DESC</t>
  </si>
  <si>
    <t>cleu_gross_adds</t>
  </si>
  <si>
    <t>cleu_deacts</t>
  </si>
  <si>
    <t>cleu_subs</t>
  </si>
  <si>
    <t>Large Enterprise Segment</t>
  </si>
  <si>
    <t>Other</t>
  </si>
  <si>
    <t>South</t>
  </si>
  <si>
    <t>Small &amp; Medium Unassigned</t>
  </si>
  <si>
    <t>R2B</t>
  </si>
  <si>
    <t>East</t>
  </si>
  <si>
    <t>B2B</t>
  </si>
  <si>
    <t>undefined</t>
  </si>
  <si>
    <t>I2B</t>
  </si>
  <si>
    <t>West</t>
  </si>
  <si>
    <t>Public Sector Fed</t>
  </si>
  <si>
    <t>Headquarte</t>
  </si>
  <si>
    <t>Small &amp; Medium</t>
  </si>
  <si>
    <t>Public Sector SLED</t>
  </si>
  <si>
    <t>select</t>
  </si>
  <si>
    <t>report_month as rpt_mth</t>
  </si>
  <si>
    <t>,vz2_segmt_desc</t>
  </si>
  <si>
    <t xml:space="preserve">,case when ddf.CHANNEL_TYPE in ('A', 'I', 'R') then 'I2B' </t>
  </si>
  <si>
    <t>when ddf.CHANNEL_TYPE='M' then 'R2B'</t>
  </si>
  <si>
    <t>when ddf.CHANNEL_TYPE='D' then 'B2B'</t>
  </si>
  <si>
    <t>else 'Other' end as channel</t>
  </si>
  <si>
    <t>,ddf.VZ2_AREA_DESC</t>
  </si>
  <si>
    <t>,ddf.SLS_OUTLET_ID</t>
  </si>
  <si>
    <t>,o.sls_outlet_nm</t>
  </si>
  <si>
    <t>,o.ZIP5_CD</t>
  </si>
  <si>
    <t>,o.STATE_CD</t>
  </si>
  <si>
    <t>,sum(ddf.CLEU_GA) as cleu_gross_adds</t>
  </si>
  <si>
    <t>,sum(ddf.CLEU_DEAC) as cleu_deacts</t>
  </si>
  <si>
    <t>,sum(ddf.LIS) as cleu_subs</t>
  </si>
  <si>
    <t>from ntl_prd_qmtbls.dapr_dly_fact ddf</t>
  </si>
  <si>
    <t>join outlet_v o on ddf.SLS_OUTLET_ID = o.SLS_OUTLET_ID</t>
  </si>
  <si>
    <t>where report_month&gt;=1190101</t>
  </si>
  <si>
    <t>and ddf.VZ2_SEGMT_DESC in ('Small &amp; Medium', 'Small &amp; Medium Unassigned', 'Public Sector SLED', 'Public Sector Fed', 'Large Enterprise Segment')</t>
  </si>
  <si>
    <t>group by 1,2,3,4,5,6,7,8</t>
  </si>
  <si>
    <t>Row Labels</t>
  </si>
  <si>
    <t>Grand Total</t>
  </si>
  <si>
    <t>Quarter</t>
  </si>
  <si>
    <t>2019 Q1</t>
  </si>
  <si>
    <t>2019 Q2</t>
  </si>
  <si>
    <t>2019 Q3</t>
  </si>
  <si>
    <t>2019 Q4</t>
  </si>
  <si>
    <t>2020 Q1</t>
  </si>
  <si>
    <t>2020 Q2</t>
  </si>
  <si>
    <t>Clean Date</t>
  </si>
  <si>
    <t>Adds</t>
  </si>
  <si>
    <t>Deacts</t>
  </si>
  <si>
    <t>Subs</t>
  </si>
  <si>
    <t>Sum of Adds</t>
  </si>
  <si>
    <t>Sum of Deacts</t>
  </si>
  <si>
    <t>Sum of Subs</t>
  </si>
  <si>
    <t>Net adds</t>
  </si>
  <si>
    <t>Segment</t>
  </si>
  <si>
    <t>channel2</t>
  </si>
  <si>
    <t>Area</t>
  </si>
  <si>
    <t>Sum of Net adds</t>
  </si>
  <si>
    <t>Total Deactivations</t>
  </si>
  <si>
    <t>Total Activation</t>
  </si>
  <si>
    <t>Net Activation</t>
  </si>
  <si>
    <t>Total Activations</t>
  </si>
  <si>
    <t>Total Subs</t>
  </si>
  <si>
    <t>2019 April</t>
  </si>
  <si>
    <t>2019 August</t>
  </si>
  <si>
    <t>2019 December</t>
  </si>
  <si>
    <t>2019 February</t>
  </si>
  <si>
    <t>2019 January</t>
  </si>
  <si>
    <t>2019 July</t>
  </si>
  <si>
    <t>2019 June</t>
  </si>
  <si>
    <t>2019 March</t>
  </si>
  <si>
    <t>2019 May</t>
  </si>
  <si>
    <t>2019 November</t>
  </si>
  <si>
    <t>2019 October</t>
  </si>
  <si>
    <t>2019 September</t>
  </si>
  <si>
    <t>2020 April</t>
  </si>
  <si>
    <t>2020 February</t>
  </si>
  <si>
    <t>2020 January</t>
  </si>
  <si>
    <t>2020 June</t>
  </si>
  <si>
    <t>2020 March</t>
  </si>
  <si>
    <t>2020 May</t>
  </si>
  <si>
    <t>F5</t>
  </si>
  <si>
    <t>F6</t>
  </si>
  <si>
    <t>F7</t>
  </si>
  <si>
    <t>F8</t>
  </si>
  <si>
    <t>F9</t>
  </si>
  <si>
    <t>F10</t>
  </si>
  <si>
    <t>F11</t>
  </si>
  <si>
    <t>F12</t>
  </si>
  <si>
    <t>F13</t>
  </si>
  <si>
    <t>F14</t>
  </si>
  <si>
    <t>F15</t>
  </si>
  <si>
    <t>F16</t>
  </si>
  <si>
    <t>F17</t>
  </si>
  <si>
    <t>F18</t>
  </si>
  <si>
    <t>F19</t>
  </si>
  <si>
    <t>F20</t>
  </si>
  <si>
    <t>F21</t>
  </si>
  <si>
    <t>F22</t>
  </si>
  <si>
    <t xml:space="preserve">F5, F6, F7, F8, F9, F10, F11, F12, F13, F14, F15, F16, F17, F18, F19, F20, F21, F22,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</si>
</sst>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 \K"/>
    <numFmt numFmtId="165" formatCode="#,##0\ \K"/>
  </numFmts>
  <fonts count="3" x14ac:knownFonts="1">
    <font>
      <sz val="11"/>
      <color theme="1"/>
      <name val="Calibri"/>
      <family val="2"/>
      <scheme val="minor"/>
    </font>
    <font>
      <b/>
      <sz val="11"/>
      <color theme="1"/>
      <name val="Calibri"/>
      <family val="2"/>
      <scheme val="minor"/>
    </font>
    <font>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3" tint="-0.249977111117893"/>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2">
    <xf numFmtId="0" fontId="0" fillId="0" borderId="0" xfId="0"/>
    <xf numFmtId="0" fontId="1" fillId="0" borderId="0" xfId="0" applyFont="1" applyAlignment="1">
      <alignment horizontal="center" vertical="center"/>
    </xf>
    <xf numFmtId="22" fontId="0" fillId="0" borderId="0" xfId="0" applyNumberFormat="1" applyAlignment="1">
      <alignment vertical="center"/>
    </xf>
    <xf numFmtId="0" fontId="0" fillId="0" borderId="0" xfId="0" applyAlignment="1">
      <alignment vertical="center"/>
    </xf>
    <xf numFmtId="0" fontId="0" fillId="0" borderId="0" xfId="0" pivotButton="1"/>
    <xf numFmtId="0" fontId="0" fillId="0" borderId="0" xfId="0" applyAlignment="1">
      <alignment horizontal="left"/>
    </xf>
    <xf numFmtId="0" fontId="0" fillId="0" borderId="0" xfId="0" applyNumberFormat="1"/>
    <xf numFmtId="0" fontId="2" fillId="2" borderId="0" xfId="0" applyFont="1" applyFill="1"/>
    <xf numFmtId="164" fontId="2" fillId="2" borderId="0" xfId="0" applyNumberFormat="1" applyFont="1" applyFill="1"/>
    <xf numFmtId="164" fontId="0" fillId="0" borderId="0" xfId="0" applyNumberFormat="1"/>
    <xf numFmtId="165" fontId="0" fillId="0" borderId="0" xfId="0" applyNumberFormat="1"/>
    <xf numFmtId="0" fontId="0" fillId="3" borderId="0" xfId="0" applyFill="1" applyBorder="1"/>
    <xf numFmtId="0" fontId="0" fillId="3" borderId="0" xfId="0" applyFill="1"/>
    <xf numFmtId="0" fontId="0" fillId="4" borderId="1" xfId="0" applyFill="1" applyBorder="1"/>
    <xf numFmtId="0" fontId="0" fillId="4" borderId="2" xfId="0" applyFill="1" applyBorder="1"/>
    <xf numFmtId="0" fontId="0" fillId="4" borderId="3" xfId="0" applyFill="1" applyBorder="1"/>
    <xf numFmtId="0" fontId="0" fillId="4" borderId="4" xfId="0" applyFill="1" applyBorder="1"/>
    <xf numFmtId="0" fontId="0" fillId="4" borderId="0" xfId="0" applyFill="1" applyBorder="1"/>
    <xf numFmtId="0" fontId="0" fillId="4" borderId="5" xfId="0" applyFill="1" applyBorder="1"/>
    <xf numFmtId="0" fontId="0" fillId="4" borderId="6" xfId="0" applyFill="1" applyBorder="1"/>
    <xf numFmtId="0" fontId="0" fillId="4" borderId="7" xfId="0" applyFill="1" applyBorder="1"/>
    <xf numFmtId="0" fontId="0" fillId="4" borderId="8" xfId="0" applyFill="1" applyBorder="1"/>
  </cellXfs>
  <cellStyles count="1">
    <cellStyle name="Normal" xfId="0" builtinId="0"/>
  </cellStyles>
  <dxfs count="19">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27" formatCode="m/d/yyyy\ h:mm"/>
      <alignment horizontal="general" vertical="center" textRotation="0" wrapText="0" indent="0" justifyLastLine="0" shrinkToFit="0" readingOrder="0"/>
    </dxf>
    <dxf>
      <numFmt numFmtId="165" formatCode="#,##0\ \K"/>
    </dxf>
    <dxf>
      <numFmt numFmtId="165" formatCode="#,##0\ \K"/>
    </dxf>
    <dxf>
      <numFmt numFmtId="165" formatCode="#,##0\ \K"/>
    </dxf>
    <dxf>
      <numFmt numFmtId="165" formatCode="#,##0\ \K"/>
    </dxf>
    <dxf>
      <numFmt numFmtId="164" formatCode="0.00\ \K"/>
    </dxf>
    <dxf>
      <numFmt numFmtId="164" formatCode="0.00\ \K"/>
    </dxf>
    <dxf>
      <numFmt numFmtId="0" formatCode="General"/>
    </dxf>
    <dxf>
      <numFmt numFmtId="0" formatCode="General"/>
    </dxf>
    <dxf>
      <alignment horizontal="general"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i val="0"/>
        <color theme="0"/>
      </font>
      <border>
        <bottom style="medium">
          <color theme="0"/>
        </bottom>
        <vertical/>
        <horizontal/>
      </border>
    </dxf>
    <dxf>
      <font>
        <b val="0"/>
        <i val="0"/>
        <color theme="0"/>
      </font>
      <fill>
        <patternFill>
          <bgColor theme="1" tint="0.24994659260841701"/>
        </patternFill>
      </fill>
      <border>
        <left style="thin">
          <color auto="1"/>
        </left>
        <right style="thin">
          <color auto="1"/>
        </right>
        <top style="thin">
          <color auto="1"/>
        </top>
        <bottom style="thin">
          <color auto="1"/>
        </bottom>
        <vertical/>
        <horizontal/>
      </border>
    </dxf>
  </dxfs>
  <tableStyles count="1" defaultTableStyle="TableStyleMedium2" defaultPivotStyle="PivotStyleLight16">
    <tableStyle name="Custom" pivot="0" table="0" count="10" xr9:uid="{00000000-0011-0000-FFFF-FFFF00000000}">
      <tableStyleElement type="wholeTable" dxfId="18"/>
      <tableStyleElement type="headerRow" dxfId="17"/>
    </tableStyle>
  </tableStyles>
  <colors>
    <mruColors>
      <color rgb="FFFF7C80"/>
    </mruColors>
  </colors>
  <extLst>
    <ext xmlns:x14="http://schemas.microsoft.com/office/spreadsheetml/2009/9/main" uri="{46F421CA-312F-682f-3DD2-61675219B42D}">
      <x14:dxfs count="8">
        <dxf>
          <font>
            <color rgb="FF000000"/>
          </font>
          <fill>
            <patternFill patternType="solid">
              <fgColor auto="1"/>
              <bgColor rgb="FFFF000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FF000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FF000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FF0000"/>
            </patternFill>
          </fill>
          <border>
            <left style="thin">
              <color rgb="FF999999"/>
            </left>
            <right style="thin">
              <color rgb="FF999999"/>
            </right>
            <top style="thin">
              <color rgb="FF999999"/>
            </top>
            <bottom style="thin">
              <color rgb="FF999999"/>
            </bottom>
            <vertical/>
            <horizontal/>
          </border>
        </dxf>
        <dxf>
          <font>
            <b val="0"/>
            <i/>
            <color theme="0"/>
          </font>
          <fill>
            <patternFill patternType="solid">
              <fgColor theme="4" tint="0.79995117038483843"/>
              <bgColor rgb="FFFF7C80"/>
            </patternFill>
          </fill>
          <border>
            <left style="thin">
              <color rgb="FFCCCCCC"/>
            </left>
            <right style="thin">
              <color rgb="FFCCCCCC"/>
            </right>
            <top style="thin">
              <color rgb="FFCCCCCC"/>
            </top>
            <bottom style="thin">
              <color rgb="FFCCCCCC"/>
            </bottom>
            <vertical/>
            <horizontal/>
          </border>
        </dxf>
        <dxf>
          <font>
            <b val="0"/>
            <i val="0"/>
            <color theme="0"/>
          </font>
          <fill>
            <patternFill patternType="solid">
              <fgColor theme="4" tint="0.59999389629810485"/>
              <bgColor rgb="FFC0000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[Dan Bennett's Dashboard For Assignment 2.xlsx]Act, Deact, Sub Summary!ActDeactSubSummary</c:name>
    <c:fmtId val="4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Activations, Deactivations &amp; Total Subscribers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bg2">
              <a:lumMod val="75000"/>
            </a:schemeClr>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bg2">
              <a:lumMod val="75000"/>
            </a:schemeClr>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0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2"/>
          <c:order val="2"/>
          <c:tx>
            <c:strRef>
              <c:f>'Act, Deact, Sub Summary'!$C$1</c:f>
              <c:strCache>
                <c:ptCount val="1"/>
                <c:pt idx="0">
                  <c:v>Total Subs</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'Act, Deact, Sub Summary'!$A$2</c:f>
              <c:strCache>
                <c:ptCount val="1"/>
                <c:pt idx="0">
                  <c:v>Total</c:v>
                </c:pt>
              </c:strCache>
            </c:strRef>
          </c:cat>
          <c:val>
            <c:numRef>
              <c:f>'Act, Deact, Sub Summary'!$C$2</c:f>
              <c:numCache>
                <c:formatCode>#,##0\ \K</c:formatCode>
                <c:ptCount val="1"/>
                <c:pt idx="0">
                  <c:v>447078.44099999923</c:v>
                </c:pt>
              </c:numCache>
            </c:numRef>
          </c:val>
          <c:extLst>
            <c:ext xmlns:c16="http://schemas.microsoft.com/office/drawing/2014/chart" uri="{C3380CC4-5D6E-409C-BE32-E72D297353CC}">
              <c16:uniqueId val="{00000000-001E-413C-9EFB-F9B6E610217C}"/>
            </c:ext>
          </c:extLst>
        </c:ser>
        <c:dLbls>
          <c:showLegendKey val="0"/>
          <c:showVal val="0"/>
          <c:showCatName val="0"/>
          <c:showSerName val="0"/>
          <c:showPercent val="0"/>
          <c:showBubbleSize val="0"/>
        </c:dLbls>
        <c:gapWidth val="219"/>
        <c:axId val="853567824"/>
        <c:axId val="853575984"/>
      </c:barChart>
      <c:barChart>
        <c:barDir val="bar"/>
        <c:grouping val="clustered"/>
        <c:varyColors val="0"/>
        <c:ser>
          <c:idx val="0"/>
          <c:order val="0"/>
          <c:tx>
            <c:strRef>
              <c:f>'Act, Deact, Sub Summary'!$A$1</c:f>
              <c:strCache>
                <c:ptCount val="1"/>
                <c:pt idx="0">
                  <c:v>Total Activations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'Act, Deact, Sub Summary'!$A$2</c:f>
              <c:strCache>
                <c:ptCount val="1"/>
                <c:pt idx="0">
                  <c:v>Total</c:v>
                </c:pt>
              </c:strCache>
            </c:strRef>
          </c:cat>
          <c:val>
            <c:numRef>
              <c:f>'Act, Deact, Sub Summary'!$A$2</c:f>
              <c:numCache>
                <c:formatCode>#,##0\ \K</c:formatCode>
                <c:ptCount val="1"/>
                <c:pt idx="0">
                  <c:v>7310.1090000000113</c:v>
                </c:pt>
              </c:numCache>
            </c:numRef>
          </c:val>
          <c:extLst>
            <c:ext xmlns:c16="http://schemas.microsoft.com/office/drawing/2014/chart" uri="{C3380CC4-5D6E-409C-BE32-E72D297353CC}">
              <c16:uniqueId val="{00000001-001E-413C-9EFB-F9B6E610217C}"/>
            </c:ext>
          </c:extLst>
        </c:ser>
        <c:ser>
          <c:idx val="1"/>
          <c:order val="1"/>
          <c:tx>
            <c:strRef>
              <c:f>'Act, Deact, Sub Summary'!$B$1</c:f>
              <c:strCache>
                <c:ptCount val="1"/>
                <c:pt idx="0">
                  <c:v>Total Deactivations</c:v>
                </c:pt>
              </c:strCache>
            </c:strRef>
          </c:tx>
          <c:spPr>
            <a:solidFill>
              <a:srgbClr val="C0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'Act, Deact, Sub Summary'!$A$2</c:f>
              <c:strCache>
                <c:ptCount val="1"/>
                <c:pt idx="0">
                  <c:v>Total</c:v>
                </c:pt>
              </c:strCache>
            </c:strRef>
          </c:cat>
          <c:val>
            <c:numRef>
              <c:f>'Act, Deact, Sub Summary'!$B$2</c:f>
              <c:numCache>
                <c:formatCode>#,##0\ \K</c:formatCode>
                <c:ptCount val="1"/>
                <c:pt idx="0">
                  <c:v>5198.273000000002</c:v>
                </c:pt>
              </c:numCache>
            </c:numRef>
          </c:val>
          <c:extLst>
            <c:ext xmlns:c16="http://schemas.microsoft.com/office/drawing/2014/chart" uri="{C3380CC4-5D6E-409C-BE32-E72D297353CC}">
              <c16:uniqueId val="{00000002-001E-413C-9EFB-F9B6E610217C}"/>
            </c:ext>
          </c:extLst>
        </c:ser>
        <c:dLbls>
          <c:showLegendKey val="0"/>
          <c:showVal val="0"/>
          <c:showCatName val="0"/>
          <c:showSerName val="0"/>
          <c:showPercent val="0"/>
          <c:showBubbleSize val="0"/>
        </c:dLbls>
        <c:gapWidth val="219"/>
        <c:axId val="853571632"/>
        <c:axId val="853579792"/>
      </c:barChart>
      <c:catAx>
        <c:axId val="8535678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3575984"/>
        <c:crosses val="autoZero"/>
        <c:auto val="1"/>
        <c:lblAlgn val="ctr"/>
        <c:lblOffset val="100"/>
        <c:noMultiLvlLbl val="0"/>
      </c:catAx>
      <c:valAx>
        <c:axId val="853575984"/>
        <c:scaling>
          <c:orientation val="minMax"/>
        </c:scaling>
        <c:delete val="0"/>
        <c:axPos val="b"/>
        <c:majorGridlines>
          <c:spPr>
            <a:ln w="9525" cap="flat" cmpd="sng" algn="ctr">
              <a:solidFill>
                <a:schemeClr val="lt1">
                  <a:lumMod val="95000"/>
                  <a:alpha val="10000"/>
                </a:schemeClr>
              </a:solidFill>
              <a:round/>
            </a:ln>
            <a:effectLst/>
          </c:spPr>
        </c:majorGridlines>
        <c:numFmt formatCode="#,##0\ \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3567824"/>
        <c:crosses val="autoZero"/>
        <c:crossBetween val="between"/>
      </c:valAx>
      <c:valAx>
        <c:axId val="853579792"/>
        <c:scaling>
          <c:orientation val="minMax"/>
        </c:scaling>
        <c:delete val="0"/>
        <c:axPos val="t"/>
        <c:numFmt formatCode="#,##0\ \K"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3571632"/>
        <c:crosses val="max"/>
        <c:crossBetween val="between"/>
      </c:valAx>
      <c:catAx>
        <c:axId val="853571632"/>
        <c:scaling>
          <c:orientation val="minMax"/>
        </c:scaling>
        <c:delete val="1"/>
        <c:axPos val="l"/>
        <c:numFmt formatCode="General" sourceLinked="1"/>
        <c:majorTickMark val="out"/>
        <c:minorTickMark val="none"/>
        <c:tickLblPos val="nextTo"/>
        <c:crossAx val="85357979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[Dan Bennett's Dashboard For Assignment 2.xlsx]Net Activations!NetAdds</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Net Activations By Quarter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C00000"/>
            </a:solidFill>
            <a:round/>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C00000"/>
            </a:solidFill>
            <a:round/>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C00000"/>
            </a:solidFill>
            <a:round/>
          </a:ln>
          <a:effectLst>
            <a:outerShdw blurRad="57150" dist="19050" dir="5400000" algn="ctr" rotWithShape="0">
              <a:srgbClr val="000000">
                <a:alpha val="63000"/>
              </a:srgbClr>
            </a:outerShdw>
          </a:effectLst>
        </c:spPr>
        <c:marker>
          <c:symbol val="none"/>
        </c:marker>
      </c:pivotFmt>
      <c:pivotFmt>
        <c:idx val="18"/>
        <c:spPr>
          <a:ln w="34925" cap="rnd">
            <a:solidFill>
              <a:schemeClr val="accent2"/>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'Net Activations'!$B$3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'Net Activations'!$A$4:$A$9</c:f>
              <c:strCache>
                <c:ptCount val="6"/>
                <c:pt idx="0">
                  <c:v>2019 Q1</c:v>
                </c:pt>
                <c:pt idx="1">
                  <c:v>2019 Q2</c:v>
                </c:pt>
                <c:pt idx="2">
                  <c:v>2019 Q3</c:v>
                </c:pt>
                <c:pt idx="3">
                  <c:v>2019 Q4</c:v>
                </c:pt>
                <c:pt idx="4">
                  <c:v>2020 Q1</c:v>
                </c:pt>
                <c:pt idx="5">
                  <c:v>2020 Q2</c:v>
                </c:pt>
              </c:strCache>
            </c:strRef>
          </c:cat>
          <c:val>
            <c:numRef>
              <c:f>'Net Activations'!$B$4:$B$9</c:f>
              <c:numCache>
                <c:formatCode>#,##0\ \K</c:formatCode>
                <c:ptCount val="6"/>
                <c:pt idx="0">
                  <c:v>265.10200000000009</c:v>
                </c:pt>
                <c:pt idx="1">
                  <c:v>325.80899999999997</c:v>
                </c:pt>
                <c:pt idx="2">
                  <c:v>412.79900000000004</c:v>
                </c:pt>
                <c:pt idx="3">
                  <c:v>411.54900000000015</c:v>
                </c:pt>
                <c:pt idx="4">
                  <c:v>475.6950000000005</c:v>
                </c:pt>
                <c:pt idx="5">
                  <c:v>220.88199999999992</c:v>
                </c:pt>
              </c:numCache>
            </c:numRef>
          </c:val>
          <c:smooth val="0"/>
          <c:extLst>
            <c:ext xmlns:c16="http://schemas.microsoft.com/office/drawing/2014/chart" uri="{C3380CC4-5D6E-409C-BE32-E72D297353CC}">
              <c16:uniqueId val="{00000000-86E8-421D-B012-617DF398208A}"/>
            </c:ext>
          </c:extLst>
        </c:ser>
        <c:dLbls>
          <c:showLegendKey val="0"/>
          <c:showVal val="0"/>
          <c:showCatName val="0"/>
          <c:showSerName val="0"/>
          <c:showPercent val="0"/>
          <c:showBubbleSize val="0"/>
        </c:dLbls>
        <c:smooth val="0"/>
        <c:axId val="853572176"/>
        <c:axId val="853576528"/>
      </c:lineChart>
      <c:catAx>
        <c:axId val="85357217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3576528"/>
        <c:crosses val="autoZero"/>
        <c:auto val="1"/>
        <c:lblAlgn val="ctr"/>
        <c:lblOffset val="100"/>
        <c:noMultiLvlLbl val="0"/>
      </c:catAx>
      <c:valAx>
        <c:axId val="853576528"/>
        <c:scaling>
          <c:orientation val="minMax"/>
        </c:scaling>
        <c:delete val="0"/>
        <c:axPos val="l"/>
        <c:majorGridlines>
          <c:spPr>
            <a:ln w="9525" cap="flat" cmpd="sng" algn="ctr">
              <a:solidFill>
                <a:schemeClr val="lt1">
                  <a:lumMod val="95000"/>
                  <a:alpha val="10000"/>
                </a:schemeClr>
              </a:solidFill>
              <a:round/>
            </a:ln>
            <a:effectLst/>
          </c:spPr>
        </c:majorGridlines>
        <c:numFmt formatCode="#,##0\ \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357217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[Dan Bennett's Dashboard For Assignment 2.xlsx]Deactivations!Deactivations</c:name>
    <c:fmtId val="2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Deactivations By Quarter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C00000"/>
            </a:solidFill>
            <a:round/>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C00000"/>
            </a:solidFill>
            <a:round/>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C00000"/>
            </a:solidFill>
            <a:round/>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C00000"/>
            </a:solidFill>
            <a:round/>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bg2">
                <a:lumMod val="75000"/>
              </a:schemeClr>
            </a:solidFill>
            <a:round/>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C00000"/>
            </a:solidFill>
            <a:round/>
          </a:ln>
          <a:effectLst>
            <a:outerShdw blurRad="57150" dist="19050" dir="5400000" algn="ctr" rotWithShape="0">
              <a:srgbClr val="000000">
                <a:alpha val="63000"/>
              </a:srgbClr>
            </a:outerShdw>
          </a:effectLst>
        </c:spPr>
        <c:marker>
          <c:symbol val="none"/>
        </c:marker>
      </c:pivotFmt>
      <c:pivotFmt>
        <c:idx val="27"/>
        <c:spPr>
          <a:ln w="34925" cap="rnd">
            <a:solidFill>
              <a:srgbClr val="C00000"/>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Deactivations!$B$3</c:f>
              <c:strCache>
                <c:ptCount val="1"/>
                <c:pt idx="0">
                  <c:v>Total</c:v>
                </c:pt>
              </c:strCache>
            </c:strRef>
          </c:tx>
          <c:spPr>
            <a:ln w="34925" cap="rnd">
              <a:solidFill>
                <a:srgbClr val="C00000"/>
              </a:solidFill>
              <a:round/>
            </a:ln>
            <a:effectLst>
              <a:outerShdw blurRad="57150" dist="19050" dir="5400000" algn="ctr" rotWithShape="0">
                <a:srgbClr val="000000">
                  <a:alpha val="63000"/>
                </a:srgbClr>
              </a:outerShdw>
            </a:effectLst>
          </c:spPr>
          <c:marker>
            <c:symbol val="none"/>
          </c:marker>
          <c:cat>
            <c:strRef>
              <c:f>Deactivations!$A$4:$A$9</c:f>
              <c:strCache>
                <c:ptCount val="6"/>
                <c:pt idx="0">
                  <c:v>2019 Q1</c:v>
                </c:pt>
                <c:pt idx="1">
                  <c:v>2019 Q2</c:v>
                </c:pt>
                <c:pt idx="2">
                  <c:v>2019 Q3</c:v>
                </c:pt>
                <c:pt idx="3">
                  <c:v>2019 Q4</c:v>
                </c:pt>
                <c:pt idx="4">
                  <c:v>2020 Q1</c:v>
                </c:pt>
                <c:pt idx="5">
                  <c:v>2020 Q2</c:v>
                </c:pt>
              </c:strCache>
            </c:strRef>
          </c:cat>
          <c:val>
            <c:numRef>
              <c:f>Deactivations!$B$4:$B$9</c:f>
              <c:numCache>
                <c:formatCode>#,##0\ \K</c:formatCode>
                <c:ptCount val="6"/>
                <c:pt idx="0">
                  <c:v>878.7120000000001</c:v>
                </c:pt>
                <c:pt idx="1">
                  <c:v>871.33899999999983</c:v>
                </c:pt>
                <c:pt idx="2">
                  <c:v>888.54600000000039</c:v>
                </c:pt>
                <c:pt idx="3">
                  <c:v>939.08899999999971</c:v>
                </c:pt>
                <c:pt idx="4">
                  <c:v>991.10399999999947</c:v>
                </c:pt>
                <c:pt idx="5">
                  <c:v>629.48300000000006</c:v>
                </c:pt>
              </c:numCache>
            </c:numRef>
          </c:val>
          <c:smooth val="0"/>
          <c:extLst>
            <c:ext xmlns:c16="http://schemas.microsoft.com/office/drawing/2014/chart" uri="{C3380CC4-5D6E-409C-BE32-E72D297353CC}">
              <c16:uniqueId val="{00000000-9B16-4A6E-925A-B0C6465BE07B}"/>
            </c:ext>
          </c:extLst>
        </c:ser>
        <c:dLbls>
          <c:showLegendKey val="0"/>
          <c:showVal val="0"/>
          <c:showCatName val="0"/>
          <c:showSerName val="0"/>
          <c:showPercent val="0"/>
          <c:showBubbleSize val="0"/>
        </c:dLbls>
        <c:smooth val="0"/>
        <c:axId val="853580336"/>
        <c:axId val="853573264"/>
      </c:lineChart>
      <c:catAx>
        <c:axId val="85358033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3573264"/>
        <c:crosses val="autoZero"/>
        <c:auto val="1"/>
        <c:lblAlgn val="ctr"/>
        <c:lblOffset val="100"/>
        <c:noMultiLvlLbl val="0"/>
      </c:catAx>
      <c:valAx>
        <c:axId val="853573264"/>
        <c:scaling>
          <c:orientation val="minMax"/>
        </c:scaling>
        <c:delete val="0"/>
        <c:axPos val="l"/>
        <c:majorGridlines>
          <c:spPr>
            <a:ln w="9525" cap="flat" cmpd="sng" algn="ctr">
              <a:solidFill>
                <a:schemeClr val="lt1">
                  <a:lumMod val="95000"/>
                  <a:alpha val="10000"/>
                </a:schemeClr>
              </a:solidFill>
              <a:round/>
            </a:ln>
            <a:effectLst/>
          </c:spPr>
        </c:majorGridlines>
        <c:numFmt formatCode="#,##0\ \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358033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[Dan Bennett's Dashboard For Assignment 2.xlsx]QoQ Changes!QoQ Changes</c:name>
    <c:fmtId val="5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Activations,</a:t>
            </a:r>
            <a:r>
              <a:rPr lang="en-US" baseline="0"/>
              <a:t> Deactivations &amp; Net Activations per Quarter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lumMod val="75000"/>
            </a:schemeClr>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2">
                <a:lumMod val="50000"/>
                <a:alpha val="4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a:outerShdw blurRad="57150" dist="19050" dir="5400000" algn="ctr" rotWithShape="0">
              <a:srgbClr val="000000">
                <a:alpha val="63000"/>
              </a:srgbClr>
            </a:outerShdw>
          </a:effectLst>
        </c:spPr>
        <c:marker>
          <c:symbol val="none"/>
        </c:marker>
        <c:dLbl>
          <c:idx val="0"/>
          <c:spPr>
            <a:solidFill>
              <a:schemeClr val="bg2">
                <a:lumMod val="50000"/>
                <a:alpha val="4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accent2"/>
            </a:solid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none"/>
        </c:marker>
        <c:dLbl>
          <c:idx val="0"/>
          <c:spPr>
            <a:solidFill>
              <a:schemeClr val="bg2">
                <a:lumMod val="50000"/>
                <a:alpha val="4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solidFill>
              <a:schemeClr val="bg2">
                <a:lumMod val="50000"/>
                <a:alpha val="4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2">
                <a:lumMod val="50000"/>
                <a:alpha val="4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00000"/>
          </a:solidFill>
          <a:ln>
            <a:noFill/>
          </a:ln>
          <a:effectLst>
            <a:outerShdw blurRad="57150" dist="19050" dir="5400000" algn="ctr" rotWithShape="0">
              <a:srgbClr val="000000">
                <a:alpha val="63000"/>
              </a:srgbClr>
            </a:outerShdw>
          </a:effectLst>
        </c:spPr>
        <c:marker>
          <c:symbol val="none"/>
        </c:marker>
        <c:dLbl>
          <c:idx val="0"/>
          <c:spPr>
            <a:solidFill>
              <a:schemeClr val="bg2">
                <a:lumMod val="50000"/>
                <a:alpha val="4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none"/>
        </c:marker>
        <c:dLbl>
          <c:idx val="0"/>
          <c:spPr>
            <a:solidFill>
              <a:schemeClr val="bg2">
                <a:lumMod val="50000"/>
                <a:alpha val="4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solidFill>
              <a:schemeClr val="bg2">
                <a:lumMod val="50000"/>
                <a:alpha val="4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2">
                <a:lumMod val="50000"/>
                <a:alpha val="4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00000"/>
          </a:solidFill>
          <a:ln>
            <a:noFill/>
          </a:ln>
          <a:effectLst>
            <a:outerShdw blurRad="57150" dist="19050" dir="5400000" algn="ctr" rotWithShape="0">
              <a:srgbClr val="000000">
                <a:alpha val="63000"/>
              </a:srgbClr>
            </a:outerShdw>
          </a:effectLst>
        </c:spPr>
        <c:marker>
          <c:symbol val="none"/>
        </c:marker>
        <c:dLbl>
          <c:idx val="0"/>
          <c:spPr>
            <a:solidFill>
              <a:schemeClr val="bg2">
                <a:lumMod val="50000"/>
                <a:alpha val="4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ln w="34925" cap="rnd">
            <a:solidFill>
              <a:schemeClr val="accent2"/>
            </a:solidFill>
            <a:round/>
          </a:ln>
          <a:effectLst>
            <a:outerShdw blurRad="57150" dist="19050" dir="5400000" algn="ctr" rotWithShape="0">
              <a:srgbClr val="000000">
                <a:alpha val="63000"/>
              </a:srgbClr>
            </a:outerShdw>
          </a:effectLst>
        </c:spPr>
        <c:marker>
          <c:symbol val="none"/>
        </c:marker>
        <c:dLbl>
          <c:idx val="0"/>
          <c:spPr>
            <a:solidFill>
              <a:schemeClr val="bg2">
                <a:lumMod val="50000"/>
                <a:alpha val="4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3"/>
        <c:spPr>
          <a:ln w="34925" cap="rnd">
            <a:solidFill>
              <a:schemeClr val="bg2">
                <a:lumMod val="75000"/>
              </a:schemeClr>
            </a:solidFill>
            <a:round/>
          </a:ln>
          <a:effectLst>
            <a:outerShdw blurRad="57150" dist="19050" dir="5400000" algn="ctr" rotWithShape="0">
              <a:srgbClr val="000000">
                <a:alpha val="63000"/>
              </a:srgbClr>
            </a:outerShdw>
          </a:effectLst>
        </c:spPr>
        <c:marker>
          <c:symbol val="none"/>
        </c:marker>
        <c:dLbl>
          <c:idx val="0"/>
          <c:spPr>
            <a:solidFill>
              <a:schemeClr val="bg2">
                <a:lumMod val="50000"/>
                <a:alpha val="4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'QoQ Changes'!$B$1</c:f>
              <c:strCache>
                <c:ptCount val="1"/>
                <c:pt idx="0">
                  <c:v>Total Activation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bg2">
                  <a:lumMod val="50000"/>
                  <a:alpha val="4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'QoQ Changes'!$A$2:$A$8</c:f>
              <c:strCache>
                <c:ptCount val="6"/>
                <c:pt idx="0">
                  <c:v>2019 Q1</c:v>
                </c:pt>
                <c:pt idx="1">
                  <c:v>2019 Q2</c:v>
                </c:pt>
                <c:pt idx="2">
                  <c:v>2019 Q3</c:v>
                </c:pt>
                <c:pt idx="3">
                  <c:v>2019 Q4</c:v>
                </c:pt>
                <c:pt idx="4">
                  <c:v>2020 Q1</c:v>
                </c:pt>
                <c:pt idx="5">
                  <c:v>2020 Q2</c:v>
                </c:pt>
              </c:strCache>
            </c:strRef>
          </c:cat>
          <c:val>
            <c:numRef>
              <c:f>'QoQ Changes'!$B$2:$B$8</c:f>
              <c:numCache>
                <c:formatCode>#,##0\ \K</c:formatCode>
                <c:ptCount val="6"/>
                <c:pt idx="0">
                  <c:v>1143.8140000000001</c:v>
                </c:pt>
                <c:pt idx="1">
                  <c:v>1197.1480000000013</c:v>
                </c:pt>
                <c:pt idx="2">
                  <c:v>1301.3449999999998</c:v>
                </c:pt>
                <c:pt idx="3">
                  <c:v>1350.6379999999997</c:v>
                </c:pt>
                <c:pt idx="4">
                  <c:v>1466.7990000000004</c:v>
                </c:pt>
                <c:pt idx="5">
                  <c:v>850.36499999999955</c:v>
                </c:pt>
              </c:numCache>
            </c:numRef>
          </c:val>
          <c:extLst>
            <c:ext xmlns:c16="http://schemas.microsoft.com/office/drawing/2014/chart" uri="{C3380CC4-5D6E-409C-BE32-E72D297353CC}">
              <c16:uniqueId val="{00000000-10EC-43B0-871F-2B64D8B96930}"/>
            </c:ext>
          </c:extLst>
        </c:ser>
        <c:ser>
          <c:idx val="1"/>
          <c:order val="1"/>
          <c:tx>
            <c:strRef>
              <c:f>'QoQ Changes'!$C$1</c:f>
              <c:strCache>
                <c:ptCount val="1"/>
                <c:pt idx="0">
                  <c:v>Total Deactivations</c:v>
                </c:pt>
              </c:strCache>
            </c:strRef>
          </c:tx>
          <c:spPr>
            <a:solidFill>
              <a:srgbClr val="C00000"/>
            </a:solidFill>
            <a:ln>
              <a:noFill/>
            </a:ln>
            <a:effectLst>
              <a:outerShdw blurRad="57150" dist="19050" dir="5400000" algn="ctr" rotWithShape="0">
                <a:srgbClr val="000000">
                  <a:alpha val="63000"/>
                </a:srgbClr>
              </a:outerShdw>
            </a:effectLst>
          </c:spPr>
          <c:invertIfNegative val="0"/>
          <c:dLbls>
            <c:spPr>
              <a:solidFill>
                <a:schemeClr val="bg2">
                  <a:lumMod val="50000"/>
                  <a:alpha val="4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'QoQ Changes'!$A$2:$A$8</c:f>
              <c:strCache>
                <c:ptCount val="6"/>
                <c:pt idx="0">
                  <c:v>2019 Q1</c:v>
                </c:pt>
                <c:pt idx="1">
                  <c:v>2019 Q2</c:v>
                </c:pt>
                <c:pt idx="2">
                  <c:v>2019 Q3</c:v>
                </c:pt>
                <c:pt idx="3">
                  <c:v>2019 Q4</c:v>
                </c:pt>
                <c:pt idx="4">
                  <c:v>2020 Q1</c:v>
                </c:pt>
                <c:pt idx="5">
                  <c:v>2020 Q2</c:v>
                </c:pt>
              </c:strCache>
            </c:strRef>
          </c:cat>
          <c:val>
            <c:numRef>
              <c:f>'QoQ Changes'!$C$2:$C$8</c:f>
              <c:numCache>
                <c:formatCode>#,##0\ \K</c:formatCode>
                <c:ptCount val="6"/>
                <c:pt idx="0">
                  <c:v>878.7120000000001</c:v>
                </c:pt>
                <c:pt idx="1">
                  <c:v>871.33899999999983</c:v>
                </c:pt>
                <c:pt idx="2">
                  <c:v>888.54600000000039</c:v>
                </c:pt>
                <c:pt idx="3">
                  <c:v>939.08899999999971</c:v>
                </c:pt>
                <c:pt idx="4">
                  <c:v>991.10399999999947</c:v>
                </c:pt>
                <c:pt idx="5">
                  <c:v>629.48300000000006</c:v>
                </c:pt>
              </c:numCache>
            </c:numRef>
          </c:val>
          <c:extLst>
            <c:ext xmlns:c16="http://schemas.microsoft.com/office/drawing/2014/chart" uri="{C3380CC4-5D6E-409C-BE32-E72D297353CC}">
              <c16:uniqueId val="{00000001-10EC-43B0-871F-2B64D8B96930}"/>
            </c:ext>
          </c:extLst>
        </c:ser>
        <c:dLbls>
          <c:showLegendKey val="0"/>
          <c:showVal val="0"/>
          <c:showCatName val="0"/>
          <c:showSerName val="0"/>
          <c:showPercent val="0"/>
          <c:showBubbleSize val="0"/>
        </c:dLbls>
        <c:gapWidth val="219"/>
        <c:axId val="813211952"/>
        <c:axId val="853568912"/>
      </c:barChart>
      <c:lineChart>
        <c:grouping val="standard"/>
        <c:varyColors val="0"/>
        <c:ser>
          <c:idx val="2"/>
          <c:order val="2"/>
          <c:tx>
            <c:strRef>
              <c:f>'QoQ Changes'!$D$1</c:f>
              <c:strCache>
                <c:ptCount val="1"/>
                <c:pt idx="0">
                  <c:v>Net Activation</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solidFill>
                <a:schemeClr val="bg2">
                  <a:lumMod val="50000"/>
                  <a:alpha val="4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'QoQ Changes'!$A$2:$A$8</c:f>
              <c:strCache>
                <c:ptCount val="6"/>
                <c:pt idx="0">
                  <c:v>2019 Q1</c:v>
                </c:pt>
                <c:pt idx="1">
                  <c:v>2019 Q2</c:v>
                </c:pt>
                <c:pt idx="2">
                  <c:v>2019 Q3</c:v>
                </c:pt>
                <c:pt idx="3">
                  <c:v>2019 Q4</c:v>
                </c:pt>
                <c:pt idx="4">
                  <c:v>2020 Q1</c:v>
                </c:pt>
                <c:pt idx="5">
                  <c:v>2020 Q2</c:v>
                </c:pt>
              </c:strCache>
            </c:strRef>
          </c:cat>
          <c:val>
            <c:numRef>
              <c:f>'QoQ Changes'!$D$2:$D$8</c:f>
              <c:numCache>
                <c:formatCode>#,##0\ \K</c:formatCode>
                <c:ptCount val="6"/>
                <c:pt idx="0">
                  <c:v>265.10200000000009</c:v>
                </c:pt>
                <c:pt idx="1">
                  <c:v>325.80899999999997</c:v>
                </c:pt>
                <c:pt idx="2">
                  <c:v>412.79900000000004</c:v>
                </c:pt>
                <c:pt idx="3">
                  <c:v>411.54900000000015</c:v>
                </c:pt>
                <c:pt idx="4">
                  <c:v>475.6950000000005</c:v>
                </c:pt>
                <c:pt idx="5">
                  <c:v>220.88199999999992</c:v>
                </c:pt>
              </c:numCache>
            </c:numRef>
          </c:val>
          <c:smooth val="0"/>
          <c:extLst>
            <c:ext xmlns:c16="http://schemas.microsoft.com/office/drawing/2014/chart" uri="{C3380CC4-5D6E-409C-BE32-E72D297353CC}">
              <c16:uniqueId val="{00000002-10EC-43B0-871F-2B64D8B96930}"/>
            </c:ext>
          </c:extLst>
        </c:ser>
        <c:dLbls>
          <c:showLegendKey val="0"/>
          <c:showVal val="0"/>
          <c:showCatName val="0"/>
          <c:showSerName val="0"/>
          <c:showPercent val="0"/>
          <c:showBubbleSize val="0"/>
        </c:dLbls>
        <c:marker val="1"/>
        <c:smooth val="0"/>
        <c:axId val="813211952"/>
        <c:axId val="853568912"/>
      </c:lineChart>
      <c:lineChart>
        <c:grouping val="standard"/>
        <c:varyColors val="0"/>
        <c:ser>
          <c:idx val="3"/>
          <c:order val="3"/>
          <c:tx>
            <c:strRef>
              <c:f>'QoQ Changes'!$E$1</c:f>
              <c:strCache>
                <c:ptCount val="1"/>
                <c:pt idx="0">
                  <c:v>Total Subs</c:v>
                </c:pt>
              </c:strCache>
            </c:strRef>
          </c:tx>
          <c:spPr>
            <a:ln w="34925" cap="rnd">
              <a:solidFill>
                <a:schemeClr val="bg2">
                  <a:lumMod val="75000"/>
                </a:schemeClr>
              </a:solidFill>
              <a:round/>
            </a:ln>
            <a:effectLst>
              <a:outerShdw blurRad="57150" dist="19050" dir="5400000" algn="ctr" rotWithShape="0">
                <a:srgbClr val="000000">
                  <a:alpha val="63000"/>
                </a:srgbClr>
              </a:outerShdw>
            </a:effectLst>
          </c:spPr>
          <c:marker>
            <c:symbol val="none"/>
          </c:marker>
          <c:dLbls>
            <c:spPr>
              <a:solidFill>
                <a:schemeClr val="bg2">
                  <a:lumMod val="50000"/>
                  <a:alpha val="4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'QoQ Changes'!$A$2:$A$8</c:f>
              <c:strCache>
                <c:ptCount val="6"/>
                <c:pt idx="0">
                  <c:v>2019 Q1</c:v>
                </c:pt>
                <c:pt idx="1">
                  <c:v>2019 Q2</c:v>
                </c:pt>
                <c:pt idx="2">
                  <c:v>2019 Q3</c:v>
                </c:pt>
                <c:pt idx="3">
                  <c:v>2019 Q4</c:v>
                </c:pt>
                <c:pt idx="4">
                  <c:v>2020 Q1</c:v>
                </c:pt>
                <c:pt idx="5">
                  <c:v>2020 Q2</c:v>
                </c:pt>
              </c:strCache>
            </c:strRef>
          </c:cat>
          <c:val>
            <c:numRef>
              <c:f>'QoQ Changes'!$E$2:$E$8</c:f>
              <c:numCache>
                <c:formatCode>#,##0\ \K</c:formatCode>
                <c:ptCount val="6"/>
                <c:pt idx="0">
                  <c:v>71189.078000000038</c:v>
                </c:pt>
                <c:pt idx="1">
                  <c:v>72348.955000000016</c:v>
                </c:pt>
                <c:pt idx="2">
                  <c:v>73805.481999999975</c:v>
                </c:pt>
                <c:pt idx="3">
                  <c:v>75308.486999999979</c:v>
                </c:pt>
                <c:pt idx="4">
                  <c:v>76535.737999999983</c:v>
                </c:pt>
                <c:pt idx="5">
                  <c:v>77890.700999999972</c:v>
                </c:pt>
              </c:numCache>
            </c:numRef>
          </c:val>
          <c:smooth val="0"/>
          <c:extLst>
            <c:ext xmlns:c16="http://schemas.microsoft.com/office/drawing/2014/chart" uri="{C3380CC4-5D6E-409C-BE32-E72D297353CC}">
              <c16:uniqueId val="{00000003-10EC-43B0-871F-2B64D8B96930}"/>
            </c:ext>
          </c:extLst>
        </c:ser>
        <c:dLbls>
          <c:showLegendKey val="0"/>
          <c:showVal val="0"/>
          <c:showCatName val="0"/>
          <c:showSerName val="0"/>
          <c:showPercent val="0"/>
          <c:showBubbleSize val="0"/>
        </c:dLbls>
        <c:marker val="1"/>
        <c:smooth val="0"/>
        <c:axId val="813208144"/>
        <c:axId val="813203248"/>
      </c:lineChart>
      <c:valAx>
        <c:axId val="853568912"/>
        <c:scaling>
          <c:orientation val="minMax"/>
        </c:scaling>
        <c:delete val="0"/>
        <c:axPos val="r"/>
        <c:numFmt formatCode="#,##0\ \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3211952"/>
        <c:crosses val="max"/>
        <c:crossBetween val="between"/>
      </c:valAx>
      <c:catAx>
        <c:axId val="8132119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3568912"/>
        <c:crosses val="autoZero"/>
        <c:auto val="1"/>
        <c:lblAlgn val="ctr"/>
        <c:lblOffset val="100"/>
        <c:noMultiLvlLbl val="0"/>
      </c:catAx>
      <c:valAx>
        <c:axId val="813203248"/>
        <c:scaling>
          <c:orientation val="minMax"/>
        </c:scaling>
        <c:delete val="0"/>
        <c:axPos val="l"/>
        <c:numFmt formatCode="#,##0\ \K"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3208144"/>
        <c:crosses val="autoZero"/>
        <c:crossBetween val="between"/>
      </c:valAx>
      <c:catAx>
        <c:axId val="813208144"/>
        <c:scaling>
          <c:orientation val="minMax"/>
        </c:scaling>
        <c:delete val="1"/>
        <c:axPos val="b"/>
        <c:numFmt formatCode="General" sourceLinked="1"/>
        <c:majorTickMark val="out"/>
        <c:minorTickMark val="none"/>
        <c:tickLblPos val="nextTo"/>
        <c:crossAx val="81320324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[Dan Bennett's Dashboard For Assignment 2.xlsx]Total Adds!TotalAdds</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Activations by Quarter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Adds'!$B$3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'Total Adds'!$A$4:$A$10</c:f>
              <c:strCache>
                <c:ptCount val="6"/>
                <c:pt idx="0">
                  <c:v>2019 Q1</c:v>
                </c:pt>
                <c:pt idx="1">
                  <c:v>2019 Q2</c:v>
                </c:pt>
                <c:pt idx="2">
                  <c:v>2019 Q3</c:v>
                </c:pt>
                <c:pt idx="3">
                  <c:v>2019 Q4</c:v>
                </c:pt>
                <c:pt idx="4">
                  <c:v>2020 Q1</c:v>
                </c:pt>
                <c:pt idx="5">
                  <c:v>2020 Q2</c:v>
                </c:pt>
              </c:strCache>
            </c:strRef>
          </c:cat>
          <c:val>
            <c:numRef>
              <c:f>'Total Adds'!$B$4:$B$10</c:f>
              <c:numCache>
                <c:formatCode>#,##0\ \K</c:formatCode>
                <c:ptCount val="6"/>
                <c:pt idx="0">
                  <c:v>71189.078000000038</c:v>
                </c:pt>
                <c:pt idx="1">
                  <c:v>72348.955000000016</c:v>
                </c:pt>
                <c:pt idx="2">
                  <c:v>73805.481999999975</c:v>
                </c:pt>
                <c:pt idx="3">
                  <c:v>75308.486999999979</c:v>
                </c:pt>
                <c:pt idx="4">
                  <c:v>76535.737999999983</c:v>
                </c:pt>
                <c:pt idx="5">
                  <c:v>77890.700999999972</c:v>
                </c:pt>
              </c:numCache>
            </c:numRef>
          </c:val>
          <c:smooth val="0"/>
          <c:extLst>
            <c:ext xmlns:c16="http://schemas.microsoft.com/office/drawing/2014/chart" uri="{C3380CC4-5D6E-409C-BE32-E72D297353CC}">
              <c16:uniqueId val="{00000000-8A7B-4F72-9381-87CDA9902036}"/>
            </c:ext>
          </c:extLst>
        </c:ser>
        <c:dLbls>
          <c:showLegendKey val="0"/>
          <c:showVal val="0"/>
          <c:showCatName val="0"/>
          <c:showSerName val="0"/>
          <c:showPercent val="0"/>
          <c:showBubbleSize val="0"/>
        </c:dLbls>
        <c:smooth val="0"/>
        <c:axId val="813211408"/>
        <c:axId val="813205968"/>
      </c:lineChart>
      <c:catAx>
        <c:axId val="81321140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3205968"/>
        <c:crosses val="autoZero"/>
        <c:auto val="1"/>
        <c:lblAlgn val="ctr"/>
        <c:lblOffset val="100"/>
        <c:noMultiLvlLbl val="0"/>
      </c:catAx>
      <c:valAx>
        <c:axId val="813205968"/>
        <c:scaling>
          <c:orientation val="minMax"/>
        </c:scaling>
        <c:delete val="0"/>
        <c:axPos val="l"/>
        <c:majorGridlines>
          <c:spPr>
            <a:ln w="9525" cap="flat" cmpd="sng" algn="ctr">
              <a:solidFill>
                <a:schemeClr val="lt1">
                  <a:lumMod val="95000"/>
                  <a:alpha val="10000"/>
                </a:schemeClr>
              </a:solidFill>
              <a:round/>
            </a:ln>
            <a:effectLst/>
          </c:spPr>
        </c:majorGridlines>
        <c:numFmt formatCode="#,##0\ \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32114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[Dan Bennett's Dashboard For Assignment 2.xlsx]Total Adds!TotalAdds</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Subscribers by Quarter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bg2">
                <a:lumMod val="75000"/>
              </a:schemeClr>
            </a:solidFill>
            <a:round/>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bg2">
                <a:lumMod val="75000"/>
              </a:schemeClr>
            </a:solidFill>
            <a:round/>
          </a:ln>
          <a:effectLst>
            <a:outerShdw blurRad="57150" dist="19050" dir="5400000" algn="ctr" rotWithShape="0">
              <a:srgbClr val="000000">
                <a:alpha val="63000"/>
              </a:srgbClr>
            </a:outerShdw>
          </a:effectLst>
        </c:spPr>
        <c:marker>
          <c:symbol val="none"/>
        </c:marker>
      </c:pivotFmt>
      <c:pivotFmt>
        <c:idx val="3"/>
        <c:spPr>
          <a:ln w="34925" cap="rnd">
            <a:solidFill>
              <a:schemeClr val="bg2">
                <a:lumMod val="75000"/>
              </a:schemeClr>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Adds'!$B$3</c:f>
              <c:strCache>
                <c:ptCount val="1"/>
                <c:pt idx="0">
                  <c:v>Total</c:v>
                </c:pt>
              </c:strCache>
            </c:strRef>
          </c:tx>
          <c:spPr>
            <a:ln w="34925" cap="rnd">
              <a:solidFill>
                <a:schemeClr val="bg2">
                  <a:lumMod val="75000"/>
                </a:schemeClr>
              </a:solidFill>
              <a:round/>
            </a:ln>
            <a:effectLst>
              <a:outerShdw blurRad="57150" dist="19050" dir="5400000" algn="ctr" rotWithShape="0">
                <a:srgbClr val="000000">
                  <a:alpha val="63000"/>
                </a:srgbClr>
              </a:outerShdw>
            </a:effectLst>
          </c:spPr>
          <c:marker>
            <c:symbol val="none"/>
          </c:marker>
          <c:cat>
            <c:strRef>
              <c:f>'Total Adds'!$A$4:$A$10</c:f>
              <c:strCache>
                <c:ptCount val="6"/>
                <c:pt idx="0">
                  <c:v>2019 Q1</c:v>
                </c:pt>
                <c:pt idx="1">
                  <c:v>2019 Q2</c:v>
                </c:pt>
                <c:pt idx="2">
                  <c:v>2019 Q3</c:v>
                </c:pt>
                <c:pt idx="3">
                  <c:v>2019 Q4</c:v>
                </c:pt>
                <c:pt idx="4">
                  <c:v>2020 Q1</c:v>
                </c:pt>
                <c:pt idx="5">
                  <c:v>2020 Q2</c:v>
                </c:pt>
              </c:strCache>
            </c:strRef>
          </c:cat>
          <c:val>
            <c:numRef>
              <c:f>'Total Adds'!$B$4:$B$10</c:f>
              <c:numCache>
                <c:formatCode>#,##0\ \K</c:formatCode>
                <c:ptCount val="6"/>
                <c:pt idx="0">
                  <c:v>71189.078000000038</c:v>
                </c:pt>
                <c:pt idx="1">
                  <c:v>72348.955000000016</c:v>
                </c:pt>
                <c:pt idx="2">
                  <c:v>73805.481999999975</c:v>
                </c:pt>
                <c:pt idx="3">
                  <c:v>75308.486999999979</c:v>
                </c:pt>
                <c:pt idx="4">
                  <c:v>76535.737999999983</c:v>
                </c:pt>
                <c:pt idx="5">
                  <c:v>77890.700999999972</c:v>
                </c:pt>
              </c:numCache>
            </c:numRef>
          </c:val>
          <c:smooth val="0"/>
          <c:extLst>
            <c:ext xmlns:c16="http://schemas.microsoft.com/office/drawing/2014/chart" uri="{C3380CC4-5D6E-409C-BE32-E72D297353CC}">
              <c16:uniqueId val="{00000000-D1ED-455A-BAB7-A6E70708396A}"/>
            </c:ext>
          </c:extLst>
        </c:ser>
        <c:dLbls>
          <c:showLegendKey val="0"/>
          <c:showVal val="0"/>
          <c:showCatName val="0"/>
          <c:showSerName val="0"/>
          <c:showPercent val="0"/>
          <c:showBubbleSize val="0"/>
        </c:dLbls>
        <c:smooth val="0"/>
        <c:axId val="813208688"/>
        <c:axId val="813214128"/>
      </c:lineChart>
      <c:catAx>
        <c:axId val="81320868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3214128"/>
        <c:crosses val="autoZero"/>
        <c:auto val="1"/>
        <c:lblAlgn val="ctr"/>
        <c:lblOffset val="100"/>
        <c:noMultiLvlLbl val="0"/>
      </c:catAx>
      <c:valAx>
        <c:axId val="813214128"/>
        <c:scaling>
          <c:orientation val="minMax"/>
        </c:scaling>
        <c:delete val="0"/>
        <c:axPos val="l"/>
        <c:majorGridlines>
          <c:spPr>
            <a:ln w="9525" cap="flat" cmpd="sng" algn="ctr">
              <a:solidFill>
                <a:schemeClr val="lt1">
                  <a:lumMod val="95000"/>
                  <a:alpha val="10000"/>
                </a:schemeClr>
              </a:solidFill>
              <a:round/>
            </a:ln>
            <a:effectLst/>
          </c:spPr>
        </c:majorGridlines>
        <c:numFmt formatCode="#,##0\ \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320868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[Dan Bennett's Dashboard For Assignment 2.xlsx]Total Adds!TotalAdds</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Subscribers by Quarter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
        <c:spPr>
          <a:ln w="34925" cap="rnd">
            <a:solidFill>
              <a:schemeClr val="bg2">
                <a:lumMod val="75000"/>
              </a:schemeClr>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Adds'!$B$3</c:f>
              <c:strCache>
                <c:ptCount val="1"/>
                <c:pt idx="0">
                  <c:v>Total</c:v>
                </c:pt>
              </c:strCache>
            </c:strRef>
          </c:tx>
          <c:spPr>
            <a:ln w="34925" cap="rnd">
              <a:solidFill>
                <a:schemeClr val="bg2">
                  <a:lumMod val="75000"/>
                </a:schemeClr>
              </a:solidFill>
              <a:round/>
            </a:ln>
            <a:effectLst>
              <a:outerShdw blurRad="57150" dist="19050" dir="5400000" algn="ctr" rotWithShape="0">
                <a:srgbClr val="000000">
                  <a:alpha val="63000"/>
                </a:srgbClr>
              </a:outerShdw>
            </a:effectLst>
          </c:spPr>
          <c:marker>
            <c:symbol val="none"/>
          </c:marker>
          <c:cat>
            <c:strRef>
              <c:f>'Total Adds'!$A$4:$A$10</c:f>
              <c:strCache>
                <c:ptCount val="6"/>
                <c:pt idx="0">
                  <c:v>2019 Q1</c:v>
                </c:pt>
                <c:pt idx="1">
                  <c:v>2019 Q2</c:v>
                </c:pt>
                <c:pt idx="2">
                  <c:v>2019 Q3</c:v>
                </c:pt>
                <c:pt idx="3">
                  <c:v>2019 Q4</c:v>
                </c:pt>
                <c:pt idx="4">
                  <c:v>2020 Q1</c:v>
                </c:pt>
                <c:pt idx="5">
                  <c:v>2020 Q2</c:v>
                </c:pt>
              </c:strCache>
            </c:strRef>
          </c:cat>
          <c:val>
            <c:numRef>
              <c:f>'Total Adds'!$B$4:$B$10</c:f>
              <c:numCache>
                <c:formatCode>#,##0\ \K</c:formatCode>
                <c:ptCount val="6"/>
                <c:pt idx="0">
                  <c:v>71189.078000000038</c:v>
                </c:pt>
                <c:pt idx="1">
                  <c:v>72348.955000000016</c:v>
                </c:pt>
                <c:pt idx="2">
                  <c:v>73805.481999999975</c:v>
                </c:pt>
                <c:pt idx="3">
                  <c:v>75308.486999999979</c:v>
                </c:pt>
                <c:pt idx="4">
                  <c:v>76535.737999999983</c:v>
                </c:pt>
                <c:pt idx="5">
                  <c:v>77890.700999999972</c:v>
                </c:pt>
              </c:numCache>
            </c:numRef>
          </c:val>
          <c:smooth val="0"/>
          <c:extLst>
            <c:ext xmlns:c16="http://schemas.microsoft.com/office/drawing/2014/chart" uri="{C3380CC4-5D6E-409C-BE32-E72D297353CC}">
              <c16:uniqueId val="{00000000-842D-47EE-B58D-21A36147927F}"/>
            </c:ext>
          </c:extLst>
        </c:ser>
        <c:dLbls>
          <c:showLegendKey val="0"/>
          <c:showVal val="0"/>
          <c:showCatName val="0"/>
          <c:showSerName val="0"/>
          <c:showPercent val="0"/>
          <c:showBubbleSize val="0"/>
        </c:dLbls>
        <c:smooth val="0"/>
        <c:axId val="935396272"/>
        <c:axId val="935394096"/>
      </c:lineChart>
      <c:catAx>
        <c:axId val="93539627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5394096"/>
        <c:crosses val="autoZero"/>
        <c:auto val="1"/>
        <c:lblAlgn val="ctr"/>
        <c:lblOffset val="100"/>
        <c:noMultiLvlLbl val="0"/>
      </c:catAx>
      <c:valAx>
        <c:axId val="935394096"/>
        <c:scaling>
          <c:orientation val="minMax"/>
        </c:scaling>
        <c:delete val="0"/>
        <c:axPos val="l"/>
        <c:majorGridlines>
          <c:spPr>
            <a:ln w="9525" cap="flat" cmpd="sng" algn="ctr">
              <a:solidFill>
                <a:schemeClr val="lt1">
                  <a:lumMod val="95000"/>
                  <a:alpha val="10000"/>
                </a:schemeClr>
              </a:solidFill>
              <a:round/>
            </a:ln>
            <a:effectLst/>
          </c:spPr>
        </c:majorGridlines>
        <c:numFmt formatCode="#,##0\ \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539627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[Dan Bennett's Dashboard For Assignment 2.xlsx]Total Subs!TotalSubs</c:name>
    <c:fmtId val="7"/>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Subs'!$B$3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'Total Subs'!$A$4:$A$10</c:f>
              <c:strCache>
                <c:ptCount val="6"/>
                <c:pt idx="0">
                  <c:v>2019 Q1</c:v>
                </c:pt>
                <c:pt idx="1">
                  <c:v>2019 Q2</c:v>
                </c:pt>
                <c:pt idx="2">
                  <c:v>2019 Q3</c:v>
                </c:pt>
                <c:pt idx="3">
                  <c:v>2019 Q4</c:v>
                </c:pt>
                <c:pt idx="4">
                  <c:v>2020 Q1</c:v>
                </c:pt>
                <c:pt idx="5">
                  <c:v>2020 Q2</c:v>
                </c:pt>
              </c:strCache>
            </c:strRef>
          </c:cat>
          <c:val>
            <c:numRef>
              <c:f>'Total Subs'!$B$4:$B$10</c:f>
              <c:numCache>
                <c:formatCode>#,##0\ \K</c:formatCode>
                <c:ptCount val="6"/>
                <c:pt idx="0">
                  <c:v>1143.8140000000001</c:v>
                </c:pt>
                <c:pt idx="1">
                  <c:v>1197.1480000000013</c:v>
                </c:pt>
                <c:pt idx="2">
                  <c:v>1301.3449999999998</c:v>
                </c:pt>
                <c:pt idx="3">
                  <c:v>1350.6379999999997</c:v>
                </c:pt>
                <c:pt idx="4">
                  <c:v>1466.7990000000004</c:v>
                </c:pt>
                <c:pt idx="5">
                  <c:v>850.36499999999955</c:v>
                </c:pt>
              </c:numCache>
            </c:numRef>
          </c:val>
          <c:smooth val="0"/>
          <c:extLst>
            <c:ext xmlns:c16="http://schemas.microsoft.com/office/drawing/2014/chart" uri="{C3380CC4-5D6E-409C-BE32-E72D297353CC}">
              <c16:uniqueId val="{00000000-B723-4955-82B8-FA1E87BD561D}"/>
            </c:ext>
          </c:extLst>
        </c:ser>
        <c:dLbls>
          <c:showLegendKey val="0"/>
          <c:showVal val="0"/>
          <c:showCatName val="0"/>
          <c:showSerName val="0"/>
          <c:showPercent val="0"/>
          <c:showBubbleSize val="0"/>
        </c:dLbls>
        <c:smooth val="0"/>
        <c:axId val="935397360"/>
        <c:axId val="935402800"/>
      </c:lineChart>
      <c:catAx>
        <c:axId val="93539736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5402800"/>
        <c:crosses val="autoZero"/>
        <c:auto val="1"/>
        <c:lblAlgn val="ctr"/>
        <c:lblOffset val="100"/>
        <c:noMultiLvlLbl val="0"/>
      </c:catAx>
      <c:valAx>
        <c:axId val="935402800"/>
        <c:scaling>
          <c:orientation val="minMax"/>
        </c:scaling>
        <c:delete val="0"/>
        <c:axPos val="l"/>
        <c:majorGridlines>
          <c:spPr>
            <a:ln w="9525" cap="flat" cmpd="sng" algn="ctr">
              <a:solidFill>
                <a:schemeClr val="lt1">
                  <a:lumMod val="95000"/>
                  <a:alpha val="10000"/>
                </a:schemeClr>
              </a:solidFill>
              <a:round/>
            </a:ln>
            <a:effectLst/>
          </c:spPr>
        </c:majorGridlines>
        <c:numFmt formatCode="#,##0\ \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539736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0</xdr:colOff>
      <xdr:row>9</xdr:row>
      <xdr:rowOff>47625</xdr:rowOff>
    </xdr:from>
    <xdr:to>
      <xdr:col>14</xdr:col>
      <xdr:colOff>0</xdr:colOff>
      <xdr:row>29</xdr:row>
      <xdr:rowOff>47625</xdr:rowOff>
    </xdr:to>
    <xdr:sp macro="" textlink="">
      <xdr:nvSpPr>
        <xdr:cNvPr id="2" name="TextBox 1">
          <a:extLst>
            <a:ext uri="{FF2B5EF4-FFF2-40B4-BE49-F238E27FC236}">
              <a16:creationId xmlns:a16="http://schemas.microsoft.com/office/drawing/2014/main" id="{1BC756C7-33F8-40BB-9E3B-B81929398F65}"/>
            </a:ext>
          </a:extLst>
        </xdr:cNvPr>
        <xdr:cNvSpPr txBox="1"/>
      </xdr:nvSpPr>
      <xdr:spPr>
        <a:xfrm>
          <a:off x="1219200" y="1762125"/>
          <a:ext cx="7315200" cy="381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a:t>Subscriber</a:t>
          </a:r>
          <a:r>
            <a:rPr lang="en-US" sz="3200" baseline="0"/>
            <a:t> Dashboard</a:t>
          </a:r>
        </a:p>
        <a:p>
          <a:pPr algn="ctr"/>
          <a:endParaRPr lang="en-US" sz="3200" baseline="0"/>
        </a:p>
        <a:p>
          <a:pPr algn="ctr"/>
          <a:endParaRPr lang="en-US" sz="3200" baseline="0"/>
        </a:p>
        <a:p>
          <a:pPr algn="l"/>
          <a:r>
            <a:rPr lang="en-US" sz="2000"/>
            <a:t>The</a:t>
          </a:r>
          <a:r>
            <a:rPr lang="en-US" sz="2000" baseline="0"/>
            <a:t> objective of this dashboard excercise was to create a dashboard that would compare net adds, deactivations, and total subscriber count for a major wireless carrier. This was made as an excercise to create interactive dashboards.</a:t>
          </a:r>
          <a:endParaRPr lang="en-US" sz="20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23775</xdr:colOff>
      <xdr:row>2</xdr:row>
      <xdr:rowOff>4577</xdr:rowOff>
    </xdr:from>
    <xdr:to>
      <xdr:col>51</xdr:col>
      <xdr:colOff>303597</xdr:colOff>
      <xdr:row>58</xdr:row>
      <xdr:rowOff>132211</xdr:rowOff>
    </xdr:to>
    <xdr:grpSp>
      <xdr:nvGrpSpPr>
        <xdr:cNvPr id="21" name="Group 20">
          <a:extLst>
            <a:ext uri="{FF2B5EF4-FFF2-40B4-BE49-F238E27FC236}">
              <a16:creationId xmlns:a16="http://schemas.microsoft.com/office/drawing/2014/main" id="{00000000-0008-0000-0000-000015000000}"/>
            </a:ext>
          </a:extLst>
        </xdr:cNvPr>
        <xdr:cNvGrpSpPr/>
      </xdr:nvGrpSpPr>
      <xdr:grpSpPr>
        <a:xfrm>
          <a:off x="3085382" y="385577"/>
          <a:ext cx="28446608" cy="10795634"/>
          <a:chOff x="2188547" y="281668"/>
          <a:chExt cx="28162099" cy="10795634"/>
        </a:xfrm>
      </xdr:grpSpPr>
      <xdr:graphicFrame macro="">
        <xdr:nvGraphicFramePr>
          <xdr:cNvPr id="11" name="Chart 10">
            <a:extLst>
              <a:ext uri="{FF2B5EF4-FFF2-40B4-BE49-F238E27FC236}">
                <a16:creationId xmlns:a16="http://schemas.microsoft.com/office/drawing/2014/main" id="{00000000-0008-0000-0000-00000B000000}"/>
              </a:ext>
            </a:extLst>
          </xdr:cNvPr>
          <xdr:cNvGraphicFramePr>
            <a:graphicFrameLocks/>
          </xdr:cNvGraphicFramePr>
        </xdr:nvGraphicFramePr>
        <xdr:xfrm>
          <a:off x="2188547" y="5682342"/>
          <a:ext cx="9408622" cy="539496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3" name="Chart 12">
            <a:extLst>
              <a:ext uri="{FF2B5EF4-FFF2-40B4-BE49-F238E27FC236}">
                <a16:creationId xmlns:a16="http://schemas.microsoft.com/office/drawing/2014/main" id="{00000000-0008-0000-0000-00000D000000}"/>
              </a:ext>
            </a:extLst>
          </xdr:cNvPr>
          <xdr:cNvGraphicFramePr>
            <a:graphicFrameLocks/>
          </xdr:cNvGraphicFramePr>
        </xdr:nvGraphicFramePr>
        <xdr:xfrm>
          <a:off x="20985458" y="281668"/>
          <a:ext cx="9365188" cy="539496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5" name="Chart 14">
            <a:extLst>
              <a:ext uri="{FF2B5EF4-FFF2-40B4-BE49-F238E27FC236}">
                <a16:creationId xmlns:a16="http://schemas.microsoft.com/office/drawing/2014/main" id="{00000000-0008-0000-0000-00000F000000}"/>
              </a:ext>
            </a:extLst>
          </xdr:cNvPr>
          <xdr:cNvGraphicFramePr>
            <a:graphicFrameLocks/>
          </xdr:cNvGraphicFramePr>
        </xdr:nvGraphicFramePr>
        <xdr:xfrm>
          <a:off x="11599618" y="5682342"/>
          <a:ext cx="9378736" cy="539496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7" name="Chart 16">
            <a:extLst>
              <a:ext uri="{FF2B5EF4-FFF2-40B4-BE49-F238E27FC236}">
                <a16:creationId xmlns:a16="http://schemas.microsoft.com/office/drawing/2014/main" id="{00000000-0008-0000-0000-000011000000}"/>
              </a:ext>
            </a:extLst>
          </xdr:cNvPr>
          <xdr:cNvGraphicFramePr>
            <a:graphicFrameLocks/>
          </xdr:cNvGraphicFramePr>
        </xdr:nvGraphicFramePr>
        <xdr:xfrm>
          <a:off x="2188547" y="281668"/>
          <a:ext cx="9408622" cy="539496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8" name="Chart 17">
            <a:extLst>
              <a:ext uri="{FF2B5EF4-FFF2-40B4-BE49-F238E27FC236}">
                <a16:creationId xmlns:a16="http://schemas.microsoft.com/office/drawing/2014/main" id="{00000000-0008-0000-0000-000012000000}"/>
              </a:ext>
            </a:extLst>
          </xdr:cNvPr>
          <xdr:cNvGraphicFramePr>
            <a:graphicFrameLocks/>
          </xdr:cNvGraphicFramePr>
        </xdr:nvGraphicFramePr>
        <xdr:xfrm>
          <a:off x="11599618" y="281668"/>
          <a:ext cx="9378736" cy="539496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9" name="Chart 18">
            <a:extLst>
              <a:ext uri="{FF2B5EF4-FFF2-40B4-BE49-F238E27FC236}">
                <a16:creationId xmlns:a16="http://schemas.microsoft.com/office/drawing/2014/main" id="{00000000-0008-0000-0000-000013000000}"/>
              </a:ext>
            </a:extLst>
          </xdr:cNvPr>
          <xdr:cNvGraphicFramePr>
            <a:graphicFrameLocks/>
          </xdr:cNvGraphicFramePr>
        </xdr:nvGraphicFramePr>
        <xdr:xfrm>
          <a:off x="20985457" y="5682342"/>
          <a:ext cx="9363456" cy="5394960"/>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1</xdr:col>
      <xdr:colOff>528204</xdr:colOff>
      <xdr:row>2</xdr:row>
      <xdr:rowOff>4577</xdr:rowOff>
    </xdr:from>
    <xdr:to>
      <xdr:col>4</xdr:col>
      <xdr:colOff>538596</xdr:colOff>
      <xdr:row>58</xdr:row>
      <xdr:rowOff>139757</xdr:rowOff>
    </xdr:to>
    <xdr:grpSp>
      <xdr:nvGrpSpPr>
        <xdr:cNvPr id="2" name="Group 1">
          <a:extLst>
            <a:ext uri="{FF2B5EF4-FFF2-40B4-BE49-F238E27FC236}">
              <a16:creationId xmlns:a16="http://schemas.microsoft.com/office/drawing/2014/main" id="{00000000-0008-0000-0000-000002000000}"/>
            </a:ext>
          </a:extLst>
        </xdr:cNvPr>
        <xdr:cNvGrpSpPr/>
      </xdr:nvGrpSpPr>
      <xdr:grpSpPr>
        <a:xfrm>
          <a:off x="1140525" y="385577"/>
          <a:ext cx="1847357" cy="10803180"/>
          <a:chOff x="528204" y="385577"/>
          <a:chExt cx="1847356" cy="10803180"/>
        </a:xfrm>
      </xdr:grpSpPr>
      <mc:AlternateContent xmlns:mc="http://schemas.openxmlformats.org/markup-compatibility/2006" xmlns:a14="http://schemas.microsoft.com/office/drawing/2010/main">
        <mc:Choice Requires="a14">
          <xdr:graphicFrame macro="">
            <xdr:nvGraphicFramePr>
              <xdr:cNvPr id="16" name="Quarter 1">
                <a:extLst>
                  <a:ext uri="{FF2B5EF4-FFF2-40B4-BE49-F238E27FC236}">
                    <a16:creationId xmlns:a16="http://schemas.microsoft.com/office/drawing/2014/main" id="{00000000-0008-0000-0000-000010000000}"/>
                  </a:ext>
                </a:extLst>
              </xdr:cNvPr>
              <xdr:cNvGraphicFramePr/>
            </xdr:nvGraphicFramePr>
            <xdr:xfrm>
              <a:off x="528205" y="385577"/>
              <a:ext cx="1847355" cy="2524125"/>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1135424" y="385577"/>
                <a:ext cx="1832047"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0" name="Clean Date 1">
                <a:extLst>
                  <a:ext uri="{FF2B5EF4-FFF2-40B4-BE49-F238E27FC236}">
                    <a16:creationId xmlns:a16="http://schemas.microsoft.com/office/drawing/2014/main" id="{00000000-0008-0000-0000-000014000000}"/>
                  </a:ext>
                </a:extLst>
              </xdr:cNvPr>
              <xdr:cNvGraphicFramePr/>
            </xdr:nvGraphicFramePr>
            <xdr:xfrm>
              <a:off x="528204" y="3088821"/>
              <a:ext cx="1847356" cy="2524125"/>
            </xdr:xfrm>
            <a:graphic>
              <a:graphicData uri="http://schemas.microsoft.com/office/drawing/2010/slicer">
                <sle:slicer xmlns:sle="http://schemas.microsoft.com/office/drawing/2010/slicer" name="Clean Date 1"/>
              </a:graphicData>
            </a:graphic>
          </xdr:graphicFrame>
        </mc:Choice>
        <mc:Fallback xmlns="">
          <xdr:sp macro="" textlink="">
            <xdr:nvSpPr>
              <xdr:cNvPr id="0" name=""/>
              <xdr:cNvSpPr>
                <a:spLocks noTextEdit="1"/>
              </xdr:cNvSpPr>
            </xdr:nvSpPr>
            <xdr:spPr>
              <a:xfrm>
                <a:off x="1135423" y="3088821"/>
                <a:ext cx="1832048"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2" name="Segment 1">
                <a:extLst>
                  <a:ext uri="{FF2B5EF4-FFF2-40B4-BE49-F238E27FC236}">
                    <a16:creationId xmlns:a16="http://schemas.microsoft.com/office/drawing/2014/main" id="{00000000-0008-0000-0000-000016000000}"/>
                  </a:ext>
                </a:extLst>
              </xdr:cNvPr>
              <xdr:cNvGraphicFramePr/>
            </xdr:nvGraphicFramePr>
            <xdr:xfrm>
              <a:off x="528204" y="9404861"/>
              <a:ext cx="1847356" cy="1783896"/>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1135423" y="9404861"/>
                <a:ext cx="1832048" cy="17838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3" name="Area 1">
                <a:extLst>
                  <a:ext uri="{FF2B5EF4-FFF2-40B4-BE49-F238E27FC236}">
                    <a16:creationId xmlns:a16="http://schemas.microsoft.com/office/drawing/2014/main" id="{00000000-0008-0000-0000-000017000000}"/>
                  </a:ext>
                </a:extLst>
              </xdr:cNvPr>
              <xdr:cNvGraphicFramePr/>
            </xdr:nvGraphicFramePr>
            <xdr:xfrm>
              <a:off x="528204" y="7483930"/>
              <a:ext cx="1847356" cy="1755322"/>
            </xdr:xfrm>
            <a:graphic>
              <a:graphicData uri="http://schemas.microsoft.com/office/drawing/2010/slicer">
                <sle:slicer xmlns:sle="http://schemas.microsoft.com/office/drawing/2010/slicer" name="Area 1"/>
              </a:graphicData>
            </a:graphic>
          </xdr:graphicFrame>
        </mc:Choice>
        <mc:Fallback xmlns="">
          <xdr:sp macro="" textlink="">
            <xdr:nvSpPr>
              <xdr:cNvPr id="0" name=""/>
              <xdr:cNvSpPr>
                <a:spLocks noTextEdit="1"/>
              </xdr:cNvSpPr>
            </xdr:nvSpPr>
            <xdr:spPr>
              <a:xfrm>
                <a:off x="1135423" y="7483930"/>
                <a:ext cx="1832048" cy="17553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4" name="channel2 1">
                <a:extLst>
                  <a:ext uri="{FF2B5EF4-FFF2-40B4-BE49-F238E27FC236}">
                    <a16:creationId xmlns:a16="http://schemas.microsoft.com/office/drawing/2014/main" id="{00000000-0008-0000-0000-000018000000}"/>
                  </a:ext>
                </a:extLst>
              </xdr:cNvPr>
              <xdr:cNvGraphicFramePr/>
            </xdr:nvGraphicFramePr>
            <xdr:xfrm>
              <a:off x="528204" y="5837463"/>
              <a:ext cx="1847356" cy="1496787"/>
            </xdr:xfrm>
            <a:graphic>
              <a:graphicData uri="http://schemas.microsoft.com/office/drawing/2010/slicer">
                <sle:slicer xmlns:sle="http://schemas.microsoft.com/office/drawing/2010/slicer" name="channel2 1"/>
              </a:graphicData>
            </a:graphic>
          </xdr:graphicFrame>
        </mc:Choice>
        <mc:Fallback xmlns="">
          <xdr:sp macro="" textlink="">
            <xdr:nvSpPr>
              <xdr:cNvPr id="0" name=""/>
              <xdr:cNvSpPr>
                <a:spLocks noTextEdit="1"/>
              </xdr:cNvSpPr>
            </xdr:nvSpPr>
            <xdr:spPr>
              <a:xfrm>
                <a:off x="1135423" y="5837463"/>
                <a:ext cx="1832048" cy="14967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142875</xdr:colOff>
      <xdr:row>2</xdr:row>
      <xdr:rowOff>4577</xdr:rowOff>
    </xdr:from>
    <xdr:to>
      <xdr:col>1</xdr:col>
      <xdr:colOff>321468</xdr:colOff>
      <xdr:row>25</xdr:row>
      <xdr:rowOff>123643</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rot="16200000">
          <a:off x="-1714502" y="2242954"/>
          <a:ext cx="4500566" cy="785812"/>
        </a:xfrm>
        <a:prstGeom prst="rect">
          <a:avLst/>
        </a:prstGeom>
        <a:solidFill>
          <a:srgbClr val="C0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a:solidFill>
                <a:schemeClr val="bg1"/>
              </a:solidFill>
            </a:rPr>
            <a:t>Subscriber</a:t>
          </a:r>
          <a:r>
            <a:rPr lang="en-US" sz="3600" b="1" baseline="0">
              <a:solidFill>
                <a:schemeClr val="bg1"/>
              </a:solidFill>
            </a:rPr>
            <a:t> Dashboard</a:t>
          </a:r>
          <a:endParaRPr lang="en-US" sz="3600" b="1">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309562</xdr:colOff>
      <xdr:row>8</xdr:row>
      <xdr:rowOff>119062</xdr:rowOff>
    </xdr:from>
    <xdr:to>
      <xdr:col>12</xdr:col>
      <xdr:colOff>4762</xdr:colOff>
      <xdr:row>23</xdr:row>
      <xdr:rowOff>4762</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357187</xdr:colOff>
      <xdr:row>12</xdr:row>
      <xdr:rowOff>100012</xdr:rowOff>
    </xdr:from>
    <xdr:to>
      <xdr:col>16</xdr:col>
      <xdr:colOff>52387</xdr:colOff>
      <xdr:row>26</xdr:row>
      <xdr:rowOff>176212</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nnett, Daniel D" refreshedDate="43992.974177546297" missingItemsLimit="0" createdVersion="5" refreshedVersion="5" minRefreshableVersion="3" recordCount="1341" xr:uid="{00000000-000A-0000-FFFF-FFFF08000000}">
  <cacheSource type="worksheet">
    <worksheetSource name="Table1"/>
  </cacheSource>
  <cacheFields count="15">
    <cacheField name="Quarter" numFmtId="0">
      <sharedItems count="7">
        <s v="2019 Q1"/>
        <s v="2019 Q2"/>
        <s v=""/>
        <s v="2019 Q4"/>
        <s v="2020 Q1"/>
        <s v="2020 Q2"/>
        <s v="2019 Q3"/>
      </sharedItems>
    </cacheField>
    <cacheField name="Clean Date" numFmtId="0">
      <sharedItems count="19">
        <s v="2019 February"/>
        <s v="2019 May"/>
        <s v=""/>
        <s v="2019 December"/>
        <s v="2019 January"/>
        <s v="2020 January"/>
        <s v="2019 October"/>
        <s v="2020 May"/>
        <s v="2019 April"/>
        <s v="2020 June"/>
        <s v="2019 July"/>
        <s v="2019 August"/>
        <s v="2020 April"/>
        <s v="2019 March"/>
        <s v="2019 November"/>
        <s v="2020 March"/>
        <s v="2019 June"/>
        <s v="2019 September"/>
        <s v="2020 February"/>
      </sharedItems>
    </cacheField>
    <cacheField name="Adds" numFmtId="164">
      <sharedItems containsMixedTypes="1" containsNumber="1" minValue="-1E-3" maxValue="114.892"/>
    </cacheField>
    <cacheField name="Deacts" numFmtId="164">
      <sharedItems containsMixedTypes="1" containsNumber="1" minValue="0" maxValue="51.783000000000001"/>
    </cacheField>
    <cacheField name="Subs" numFmtId="165">
      <sharedItems containsMixedTypes="1" containsNumber="1" minValue="0" maxValue="3364.1619999999998"/>
    </cacheField>
    <cacheField name="Net adds" numFmtId="165">
      <sharedItems containsMixedTypes="1" containsNumber="1" minValue="-17.721" maxValue="98.449999999999989"/>
    </cacheField>
    <cacheField name="Segment" numFmtId="165">
      <sharedItems count="5">
        <s v="Large Enterprise Segment"/>
        <s v="Small &amp; Medium"/>
        <s v=""/>
        <s v="Public Sector Fed"/>
        <s v="Public Sector SLED"/>
      </sharedItems>
    </cacheField>
    <cacheField name="Area" numFmtId="165">
      <sharedItems count="5">
        <s v="South"/>
        <s v="East"/>
        <s v=""/>
        <s v="West"/>
        <s v="HQ"/>
      </sharedItems>
    </cacheField>
    <cacheField name="rpt_mth" numFmtId="22">
      <sharedItems containsSemiMixedTypes="0" containsNonDate="0" containsDate="1" containsString="0" minDate="2019-01-01T00:00:00" maxDate="2020-06-02T00:00:00"/>
    </cacheField>
    <cacheField name="VZ2_SEGMT_DESC" numFmtId="0">
      <sharedItems/>
    </cacheField>
    <cacheField name="channel2" numFmtId="0">
      <sharedItems count="4">
        <s v="Other"/>
        <s v="R2B"/>
        <s v="B2B"/>
        <s v="I2B"/>
      </sharedItems>
    </cacheField>
    <cacheField name="VZ2_AREA_DESC" numFmtId="0">
      <sharedItems/>
    </cacheField>
    <cacheField name="cleu_gross_adds" numFmtId="0">
      <sharedItems containsSemiMixedTypes="0" containsString="0" containsNumber="1" containsInteger="1" minValue="-1" maxValue="114892"/>
    </cacheField>
    <cacheField name="cleu_deacts" numFmtId="0">
      <sharedItems containsSemiMixedTypes="0" containsString="0" containsNumber="1" containsInteger="1" minValue="0" maxValue="51783"/>
    </cacheField>
    <cacheField name="cleu_subs" numFmtId="0">
      <sharedItems containsSemiMixedTypes="0" containsString="0" containsNumber="1" containsInteger="1" minValue="0" maxValue="3364162"/>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341">
  <r>
    <x v="0"/>
    <x v="0"/>
    <n v="6.6000000000000003E-2"/>
    <n v="0.33200000000000002"/>
    <n v="29.341000000000001"/>
    <n v="-0.26600000000000001"/>
    <x v="0"/>
    <x v="0"/>
    <d v="2019-02-01T00:00:00"/>
    <s v="Large Enterprise Segment"/>
    <x v="0"/>
    <s v="South"/>
    <n v="66"/>
    <n v="332"/>
    <n v="29341"/>
  </r>
  <r>
    <x v="1"/>
    <x v="1"/>
    <n v="0.55300000000000005"/>
    <n v="5.0000000000000001E-3"/>
    <n v="0.85799999999999998"/>
    <n v="0.54800000000000004"/>
    <x v="1"/>
    <x v="1"/>
    <d v="2019-05-01T00:00:00"/>
    <s v="Small &amp; Medium Unassigned"/>
    <x v="1"/>
    <s v="East"/>
    <n v="553"/>
    <n v="5"/>
    <n v="858"/>
  </r>
  <r>
    <x v="2"/>
    <x v="2"/>
    <s v=""/>
    <s v=""/>
    <s v=""/>
    <s v=""/>
    <x v="2"/>
    <x v="2"/>
    <d v="2020-04-01T00:00:00"/>
    <s v="Large Enterprise Segment"/>
    <x v="2"/>
    <s v="undefined"/>
    <n v="0"/>
    <n v="0"/>
    <n v="0"/>
  </r>
  <r>
    <x v="3"/>
    <x v="3"/>
    <n v="3.0000000000000001E-3"/>
    <n v="0"/>
    <n v="3.0000000000000001E-3"/>
    <n v="3.0000000000000001E-3"/>
    <x v="1"/>
    <x v="3"/>
    <d v="2019-12-01T00:00:00"/>
    <s v="Small &amp; Medium Unassigned"/>
    <x v="3"/>
    <s v="West"/>
    <n v="3"/>
    <n v="0"/>
    <n v="3"/>
  </r>
  <r>
    <x v="2"/>
    <x v="2"/>
    <s v=""/>
    <s v=""/>
    <s v=""/>
    <s v=""/>
    <x v="2"/>
    <x v="2"/>
    <d v="2019-06-01T00:00:00"/>
    <s v="Public Sector Fed"/>
    <x v="2"/>
    <s v="undefined"/>
    <n v="0"/>
    <n v="0"/>
    <n v="0"/>
  </r>
  <r>
    <x v="1"/>
    <x v="1"/>
    <n v="0"/>
    <n v="4.0000000000000001E-3"/>
    <n v="0.71399999999999997"/>
    <n v="-4.0000000000000001E-3"/>
    <x v="3"/>
    <x v="3"/>
    <d v="2019-05-01T00:00:00"/>
    <s v="Public Sector Fed"/>
    <x v="1"/>
    <s v="West"/>
    <n v="0"/>
    <n v="4"/>
    <n v="714"/>
  </r>
  <r>
    <x v="0"/>
    <x v="4"/>
    <n v="0"/>
    <n v="0"/>
    <n v="0"/>
    <n v="0"/>
    <x v="0"/>
    <x v="4"/>
    <d v="2019-01-01T00:00:00"/>
    <s v="Large Enterprise Segment"/>
    <x v="3"/>
    <s v="Headquarte"/>
    <n v="0"/>
    <n v="0"/>
    <n v="0"/>
  </r>
  <r>
    <x v="4"/>
    <x v="5"/>
    <n v="0"/>
    <n v="0"/>
    <n v="0"/>
    <n v="0"/>
    <x v="1"/>
    <x v="4"/>
    <d v="2020-01-01T00:00:00"/>
    <s v="Small &amp; Medium"/>
    <x v="0"/>
    <s v="Headquarte"/>
    <n v="0"/>
    <n v="0"/>
    <n v="0"/>
  </r>
  <r>
    <x v="0"/>
    <x v="0"/>
    <n v="5.1999999999999998E-2"/>
    <n v="0"/>
    <n v="5.8999999999999997E-2"/>
    <n v="5.1999999999999998E-2"/>
    <x v="1"/>
    <x v="0"/>
    <d v="2019-02-01T00:00:00"/>
    <s v="Small &amp; Medium Unassigned"/>
    <x v="1"/>
    <s v="South"/>
    <n v="52"/>
    <n v="0"/>
    <n v="59"/>
  </r>
  <r>
    <x v="3"/>
    <x v="6"/>
    <n v="2.1680000000000001"/>
    <n v="2.4590000000000001"/>
    <n v="217.93199999999999"/>
    <n v="-0.29099999999999993"/>
    <x v="1"/>
    <x v="0"/>
    <d v="2019-10-01T00:00:00"/>
    <s v="Small &amp; Medium"/>
    <x v="0"/>
    <s v="South"/>
    <n v="2168"/>
    <n v="2459"/>
    <n v="217932"/>
  </r>
  <r>
    <x v="5"/>
    <x v="7"/>
    <n v="3.0000000000000001E-3"/>
    <n v="0"/>
    <n v="6.0000000000000001E-3"/>
    <n v="3.0000000000000001E-3"/>
    <x v="1"/>
    <x v="0"/>
    <d v="2020-05-01T00:00:00"/>
    <s v="Small &amp; Medium Unassigned"/>
    <x v="3"/>
    <s v="South"/>
    <n v="3"/>
    <n v="0"/>
    <n v="6"/>
  </r>
  <r>
    <x v="1"/>
    <x v="8"/>
    <n v="0"/>
    <n v="3.0000000000000001E-3"/>
    <n v="0.72099999999999997"/>
    <n v="-3.0000000000000001E-3"/>
    <x v="3"/>
    <x v="3"/>
    <d v="2019-04-01T00:00:00"/>
    <s v="Public Sector Fed"/>
    <x v="1"/>
    <s v="West"/>
    <n v="0"/>
    <n v="3"/>
    <n v="721"/>
  </r>
  <r>
    <x v="5"/>
    <x v="9"/>
    <n v="6.9729999999999999"/>
    <n v="8.1259999999999994"/>
    <n v="2901.1979999999999"/>
    <n v="-1.1529999999999996"/>
    <x v="0"/>
    <x v="1"/>
    <d v="2020-06-01T00:00:00"/>
    <s v="Large Enterprise Segment"/>
    <x v="2"/>
    <s v="East"/>
    <n v="6973"/>
    <n v="8126"/>
    <n v="2901198"/>
  </r>
  <r>
    <x v="3"/>
    <x v="6"/>
    <n v="0.02"/>
    <n v="0"/>
    <n v="0.108"/>
    <n v="0.02"/>
    <x v="1"/>
    <x v="1"/>
    <d v="2019-10-01T00:00:00"/>
    <s v="Small &amp; Medium Unassigned"/>
    <x v="0"/>
    <s v="East"/>
    <n v="20"/>
    <n v="0"/>
    <n v="108"/>
  </r>
  <r>
    <x v="6"/>
    <x v="10"/>
    <n v="16.106000000000002"/>
    <n v="11.138999999999999"/>
    <n v="1045.3040000000001"/>
    <n v="4.9670000000000023"/>
    <x v="4"/>
    <x v="3"/>
    <d v="2019-07-01T00:00:00"/>
    <s v="Public Sector SLED"/>
    <x v="2"/>
    <s v="West"/>
    <n v="16106"/>
    <n v="11139"/>
    <n v="1045304"/>
  </r>
  <r>
    <x v="6"/>
    <x v="11"/>
    <n v="0.18099999999999999"/>
    <n v="0.51"/>
    <n v="49.585999999999999"/>
    <n v="-0.32900000000000001"/>
    <x v="0"/>
    <x v="1"/>
    <d v="2019-08-01T00:00:00"/>
    <s v="Large Enterprise Segment"/>
    <x v="0"/>
    <s v="East"/>
    <n v="181"/>
    <n v="510"/>
    <n v="49586"/>
  </r>
  <r>
    <x v="5"/>
    <x v="12"/>
    <n v="0.223"/>
    <n v="0.19500000000000001"/>
    <n v="30.029"/>
    <n v="2.7999999999999997E-2"/>
    <x v="4"/>
    <x v="1"/>
    <d v="2020-04-01T00:00:00"/>
    <s v="Public Sector SLED"/>
    <x v="0"/>
    <s v="East"/>
    <n v="223"/>
    <n v="195"/>
    <n v="30029"/>
  </r>
  <r>
    <x v="4"/>
    <x v="5"/>
    <n v="7.0999999999999994E-2"/>
    <n v="0.17599999999999999"/>
    <n v="21.651"/>
    <n v="-0.105"/>
    <x v="4"/>
    <x v="1"/>
    <d v="2020-01-01T00:00:00"/>
    <s v="Public Sector SLED"/>
    <x v="3"/>
    <s v="East"/>
    <n v="71"/>
    <n v="176"/>
    <n v="21651"/>
  </r>
  <r>
    <x v="0"/>
    <x v="13"/>
    <n v="4.9059999999999997"/>
    <n v="2.7330000000000001"/>
    <n v="253.304"/>
    <n v="2.1729999999999996"/>
    <x v="1"/>
    <x v="0"/>
    <d v="2019-03-01T00:00:00"/>
    <s v="Small &amp; Medium"/>
    <x v="3"/>
    <s v="South"/>
    <n v="4906"/>
    <n v="2733"/>
    <n v="253304"/>
  </r>
  <r>
    <x v="5"/>
    <x v="9"/>
    <n v="0.112"/>
    <n v="0.05"/>
    <n v="43.116999999999997"/>
    <n v="6.2E-2"/>
    <x v="0"/>
    <x v="3"/>
    <d v="2020-06-01T00:00:00"/>
    <s v="Large Enterprise Segment"/>
    <x v="3"/>
    <s v="West"/>
    <n v="112"/>
    <n v="50"/>
    <n v="43117"/>
  </r>
  <r>
    <x v="1"/>
    <x v="1"/>
    <n v="6.9000000000000006E-2"/>
    <n v="2E-3"/>
    <n v="0.191"/>
    <n v="6.7000000000000004E-2"/>
    <x v="1"/>
    <x v="1"/>
    <d v="2019-05-01T00:00:00"/>
    <s v="Small &amp; Medium Unassigned"/>
    <x v="3"/>
    <s v="East"/>
    <n v="69"/>
    <n v="2"/>
    <n v="191"/>
  </r>
  <r>
    <x v="3"/>
    <x v="14"/>
    <n v="0"/>
    <n v="4.0000000000000001E-3"/>
    <n v="0.67200000000000004"/>
    <n v="-4.0000000000000001E-3"/>
    <x v="3"/>
    <x v="0"/>
    <d v="2019-11-01T00:00:00"/>
    <s v="Public Sector Fed"/>
    <x v="0"/>
    <s v="South"/>
    <n v="0"/>
    <n v="4"/>
    <n v="672"/>
  </r>
  <r>
    <x v="4"/>
    <x v="15"/>
    <n v="0.99399999999999999"/>
    <n v="0.5"/>
    <n v="54.82"/>
    <n v="0.49399999999999999"/>
    <x v="0"/>
    <x v="1"/>
    <d v="2020-03-01T00:00:00"/>
    <s v="Large Enterprise Segment"/>
    <x v="1"/>
    <s v="East"/>
    <n v="994"/>
    <n v="500"/>
    <n v="54820"/>
  </r>
  <r>
    <x v="4"/>
    <x v="5"/>
    <n v="4.9800000000000004"/>
    <n v="5.3970000000000002"/>
    <n v="513.50300000000004"/>
    <n v="-0.41699999999999982"/>
    <x v="3"/>
    <x v="1"/>
    <d v="2020-01-01T00:00:00"/>
    <s v="Public Sector Fed"/>
    <x v="2"/>
    <s v="East"/>
    <n v="4980"/>
    <n v="5397"/>
    <n v="513503"/>
  </r>
  <r>
    <x v="2"/>
    <x v="2"/>
    <s v=""/>
    <s v=""/>
    <s v=""/>
    <s v=""/>
    <x v="2"/>
    <x v="2"/>
    <d v="2019-10-01T00:00:00"/>
    <s v="Large Enterprise Segment"/>
    <x v="2"/>
    <s v="undefined"/>
    <n v="0"/>
    <n v="0"/>
    <n v="0"/>
  </r>
  <r>
    <x v="5"/>
    <x v="9"/>
    <n v="0"/>
    <n v="0"/>
    <n v="0"/>
    <n v="0"/>
    <x v="1"/>
    <x v="4"/>
    <d v="2020-06-01T00:00:00"/>
    <s v="Small &amp; Medium"/>
    <x v="0"/>
    <s v="Headquarte"/>
    <n v="0"/>
    <n v="0"/>
    <n v="0"/>
  </r>
  <r>
    <x v="1"/>
    <x v="16"/>
    <n v="3.2000000000000001E-2"/>
    <n v="2E-3"/>
    <n v="0.223"/>
    <n v="0.03"/>
    <x v="3"/>
    <x v="0"/>
    <d v="2019-06-01T00:00:00"/>
    <s v="Public Sector Fed"/>
    <x v="3"/>
    <s v="South"/>
    <n v="32"/>
    <n v="2"/>
    <n v="223"/>
  </r>
  <r>
    <x v="0"/>
    <x v="0"/>
    <n v="8.0000000000000002E-3"/>
    <n v="0.124"/>
    <n v="13.680999999999999"/>
    <n v="-0.11599999999999999"/>
    <x v="4"/>
    <x v="0"/>
    <d v="2019-02-01T00:00:00"/>
    <s v="Public Sector SLED"/>
    <x v="1"/>
    <s v="South"/>
    <n v="8"/>
    <n v="124"/>
    <n v="13681"/>
  </r>
  <r>
    <x v="1"/>
    <x v="1"/>
    <n v="5.1459999999999999"/>
    <n v="2.5619999999999998"/>
    <n v="259.23399999999998"/>
    <n v="2.5840000000000001"/>
    <x v="1"/>
    <x v="0"/>
    <d v="2019-05-01T00:00:00"/>
    <s v="Small &amp; Medium"/>
    <x v="3"/>
    <s v="South"/>
    <n v="5146"/>
    <n v="2562"/>
    <n v="259234"/>
  </r>
  <r>
    <x v="2"/>
    <x v="2"/>
    <s v=""/>
    <s v=""/>
    <s v=""/>
    <s v=""/>
    <x v="2"/>
    <x v="2"/>
    <d v="2019-03-01T00:00:00"/>
    <s v="Public Sector SLED"/>
    <x v="2"/>
    <s v="undefined"/>
    <n v="0"/>
    <n v="0"/>
    <n v="0"/>
  </r>
  <r>
    <x v="5"/>
    <x v="7"/>
    <n v="16.658999999999999"/>
    <n v="26.062000000000001"/>
    <n v="1590.7429999999999"/>
    <n v="-9.4030000000000022"/>
    <x v="0"/>
    <x v="0"/>
    <d v="2020-05-01T00:00:00"/>
    <s v="Large Enterprise Segment"/>
    <x v="2"/>
    <s v="South"/>
    <n v="16659"/>
    <n v="26062"/>
    <n v="1590743"/>
  </r>
  <r>
    <x v="3"/>
    <x v="6"/>
    <n v="0"/>
    <n v="0"/>
    <n v="1E-3"/>
    <n v="0"/>
    <x v="0"/>
    <x v="4"/>
    <d v="2019-10-01T00:00:00"/>
    <s v="Large Enterprise Segment"/>
    <x v="2"/>
    <s v="Headquarte"/>
    <n v="0"/>
    <n v="0"/>
    <n v="1"/>
  </r>
  <r>
    <x v="1"/>
    <x v="16"/>
    <n v="0"/>
    <n v="2.3E-2"/>
    <n v="2.4140000000000001"/>
    <n v="-2.3E-2"/>
    <x v="3"/>
    <x v="1"/>
    <d v="2019-06-01T00:00:00"/>
    <s v="Public Sector Fed"/>
    <x v="0"/>
    <s v="East"/>
    <n v="0"/>
    <n v="23"/>
    <n v="2414"/>
  </r>
  <r>
    <x v="2"/>
    <x v="2"/>
    <s v=""/>
    <s v=""/>
    <s v=""/>
    <s v=""/>
    <x v="2"/>
    <x v="2"/>
    <d v="2019-06-01T00:00:00"/>
    <s v="Public Sector SLED"/>
    <x v="0"/>
    <s v="undefined"/>
    <n v="0"/>
    <n v="0"/>
    <n v="0"/>
  </r>
  <r>
    <x v="0"/>
    <x v="4"/>
    <n v="0"/>
    <n v="0"/>
    <n v="0"/>
    <n v="0"/>
    <x v="1"/>
    <x v="4"/>
    <d v="2019-01-01T00:00:00"/>
    <s v="Small &amp; Medium"/>
    <x v="1"/>
    <s v="Headquarte"/>
    <n v="0"/>
    <n v="0"/>
    <n v="0"/>
  </r>
  <r>
    <x v="3"/>
    <x v="6"/>
    <n v="0"/>
    <n v="0"/>
    <n v="0.20799999999999999"/>
    <n v="0"/>
    <x v="3"/>
    <x v="0"/>
    <d v="2019-10-01T00:00:00"/>
    <s v="Public Sector Fed"/>
    <x v="3"/>
    <s v="South"/>
    <n v="0"/>
    <n v="0"/>
    <n v="208"/>
  </r>
  <r>
    <x v="0"/>
    <x v="13"/>
    <n v="30.420999999999999"/>
    <n v="20.661999999999999"/>
    <n v="1764.9970000000001"/>
    <n v="9.7590000000000003"/>
    <x v="1"/>
    <x v="3"/>
    <d v="2019-03-01T00:00:00"/>
    <s v="Small &amp; Medium"/>
    <x v="2"/>
    <s v="West"/>
    <n v="30421"/>
    <n v="20662"/>
    <n v="1764997"/>
  </r>
  <r>
    <x v="2"/>
    <x v="2"/>
    <s v=""/>
    <s v=""/>
    <s v=""/>
    <s v=""/>
    <x v="2"/>
    <x v="2"/>
    <d v="2020-04-01T00:00:00"/>
    <s v="Public Sector SLED"/>
    <x v="0"/>
    <s v="undefined"/>
    <n v="0"/>
    <n v="0"/>
    <n v="0"/>
  </r>
  <r>
    <x v="4"/>
    <x v="15"/>
    <n v="40.030999999999999"/>
    <n v="24.657"/>
    <n v="1947.2159999999999"/>
    <n v="15.373999999999999"/>
    <x v="1"/>
    <x v="3"/>
    <d v="2020-03-01T00:00:00"/>
    <s v="Small &amp; Medium"/>
    <x v="2"/>
    <s v="West"/>
    <n v="40031"/>
    <n v="24657"/>
    <n v="1947216"/>
  </r>
  <r>
    <x v="5"/>
    <x v="9"/>
    <n v="6.6580000000000004"/>
    <n v="2.9279999999999999"/>
    <n v="1312.1780000000001"/>
    <n v="3.7300000000000004"/>
    <x v="4"/>
    <x v="0"/>
    <d v="2020-06-01T00:00:00"/>
    <s v="Public Sector SLED"/>
    <x v="2"/>
    <s v="South"/>
    <n v="6658"/>
    <n v="2928"/>
    <n v="1312178"/>
  </r>
  <r>
    <x v="0"/>
    <x v="0"/>
    <n v="0.20100000000000001"/>
    <n v="0.33"/>
    <n v="25.681999999999999"/>
    <n v="-0.129"/>
    <x v="0"/>
    <x v="3"/>
    <d v="2019-02-01T00:00:00"/>
    <s v="Large Enterprise Segment"/>
    <x v="1"/>
    <s v="West"/>
    <n v="201"/>
    <n v="330"/>
    <n v="25682"/>
  </r>
  <r>
    <x v="6"/>
    <x v="10"/>
    <n v="0"/>
    <n v="0"/>
    <n v="0"/>
    <n v="0"/>
    <x v="3"/>
    <x v="4"/>
    <d v="2019-07-01T00:00:00"/>
    <s v="Public Sector Fed"/>
    <x v="2"/>
    <s v="Headquarte"/>
    <n v="0"/>
    <n v="0"/>
    <n v="0"/>
  </r>
  <r>
    <x v="6"/>
    <x v="10"/>
    <n v="28.059000000000001"/>
    <n v="17.652000000000001"/>
    <n v="1291.413"/>
    <n v="10.407"/>
    <x v="1"/>
    <x v="0"/>
    <d v="2019-07-01T00:00:00"/>
    <s v="Small &amp; Medium"/>
    <x v="1"/>
    <s v="South"/>
    <n v="28059"/>
    <n v="17652"/>
    <n v="1291413"/>
  </r>
  <r>
    <x v="6"/>
    <x v="17"/>
    <n v="0"/>
    <n v="5.0000000000000001E-3"/>
    <n v="0.754"/>
    <n v="-5.0000000000000001E-3"/>
    <x v="3"/>
    <x v="0"/>
    <d v="2019-09-01T00:00:00"/>
    <s v="Public Sector Fed"/>
    <x v="0"/>
    <s v="South"/>
    <n v="0"/>
    <n v="5"/>
    <n v="754"/>
  </r>
  <r>
    <x v="0"/>
    <x v="13"/>
    <n v="0.123"/>
    <n v="3.0000000000000001E-3"/>
    <n v="0.52700000000000002"/>
    <n v="0.12"/>
    <x v="1"/>
    <x v="0"/>
    <d v="2019-03-01T00:00:00"/>
    <s v="Small &amp; Medium Unassigned"/>
    <x v="0"/>
    <s v="South"/>
    <n v="123"/>
    <n v="3"/>
    <n v="527"/>
  </r>
  <r>
    <x v="1"/>
    <x v="1"/>
    <n v="5.7000000000000002E-2"/>
    <n v="2E-3"/>
    <n v="0.13400000000000001"/>
    <n v="5.5E-2"/>
    <x v="1"/>
    <x v="0"/>
    <d v="2019-05-01T00:00:00"/>
    <s v="Small &amp; Medium Unassigned"/>
    <x v="3"/>
    <s v="South"/>
    <n v="57"/>
    <n v="2"/>
    <n v="134"/>
  </r>
  <r>
    <x v="6"/>
    <x v="10"/>
    <n v="2.637"/>
    <n v="3.492"/>
    <n v="455.471"/>
    <n v="-0.85499999999999998"/>
    <x v="1"/>
    <x v="1"/>
    <d v="2019-07-01T00:00:00"/>
    <s v="Small &amp; Medium"/>
    <x v="0"/>
    <s v="East"/>
    <n v="2637"/>
    <n v="3492"/>
    <n v="455471"/>
  </r>
  <r>
    <x v="3"/>
    <x v="14"/>
    <n v="25.995000000000001"/>
    <n v="15.81"/>
    <n v="1358.3"/>
    <n v="10.185"/>
    <x v="0"/>
    <x v="3"/>
    <d v="2019-11-01T00:00:00"/>
    <s v="Large Enterprise Segment"/>
    <x v="2"/>
    <s v="West"/>
    <n v="25995"/>
    <n v="15810"/>
    <n v="1358300"/>
  </r>
  <r>
    <x v="3"/>
    <x v="14"/>
    <n v="1.5149999999999999"/>
    <n v="0.433"/>
    <n v="53.42"/>
    <n v="1.0819999999999999"/>
    <x v="0"/>
    <x v="1"/>
    <d v="2019-11-01T00:00:00"/>
    <s v="Large Enterprise Segment"/>
    <x v="3"/>
    <s v="East"/>
    <n v="1515"/>
    <n v="433"/>
    <n v="53420"/>
  </r>
  <r>
    <x v="1"/>
    <x v="16"/>
    <n v="0.26100000000000001"/>
    <n v="0.33200000000000002"/>
    <n v="24.876000000000001"/>
    <n v="-7.1000000000000008E-2"/>
    <x v="0"/>
    <x v="3"/>
    <d v="2019-06-01T00:00:00"/>
    <s v="Large Enterprise Segment"/>
    <x v="1"/>
    <s v="West"/>
    <n v="261"/>
    <n v="332"/>
    <n v="24876"/>
  </r>
  <r>
    <x v="0"/>
    <x v="13"/>
    <n v="0"/>
    <n v="5.0000000000000001E-3"/>
    <n v="0.73099999999999998"/>
    <n v="-5.0000000000000001E-3"/>
    <x v="3"/>
    <x v="3"/>
    <d v="2019-03-01T00:00:00"/>
    <s v="Public Sector Fed"/>
    <x v="1"/>
    <s v="West"/>
    <n v="0"/>
    <n v="5"/>
    <n v="731"/>
  </r>
  <r>
    <x v="4"/>
    <x v="5"/>
    <n v="3.5000000000000003E-2"/>
    <n v="5.5E-2"/>
    <n v="5.4290000000000003"/>
    <n v="-1.9999999999999997E-2"/>
    <x v="4"/>
    <x v="0"/>
    <d v="2020-01-01T00:00:00"/>
    <s v="Public Sector SLED"/>
    <x v="3"/>
    <s v="South"/>
    <n v="35"/>
    <n v="55"/>
    <n v="5429"/>
  </r>
  <r>
    <x v="4"/>
    <x v="15"/>
    <n v="0"/>
    <n v="0"/>
    <n v="0"/>
    <n v="0"/>
    <x v="4"/>
    <x v="4"/>
    <d v="2020-03-01T00:00:00"/>
    <s v="Public Sector SLED"/>
    <x v="2"/>
    <s v="Headquarte"/>
    <n v="0"/>
    <n v="0"/>
    <n v="0"/>
  </r>
  <r>
    <x v="1"/>
    <x v="16"/>
    <n v="6.0000000000000001E-3"/>
    <n v="0"/>
    <n v="2.1000000000000001E-2"/>
    <n v="6.0000000000000001E-3"/>
    <x v="1"/>
    <x v="1"/>
    <d v="2019-06-01T00:00:00"/>
    <s v="Small &amp; Medium Unassigned"/>
    <x v="2"/>
    <s v="East"/>
    <n v="6"/>
    <n v="0"/>
    <n v="21"/>
  </r>
  <r>
    <x v="1"/>
    <x v="1"/>
    <n v="1.2999999999999999E-2"/>
    <n v="0.122"/>
    <n v="12.891999999999999"/>
    <n v="-0.109"/>
    <x v="4"/>
    <x v="3"/>
    <d v="2019-05-01T00:00:00"/>
    <s v="Public Sector SLED"/>
    <x v="0"/>
    <s v="West"/>
    <n v="13"/>
    <n v="122"/>
    <n v="12892"/>
  </r>
  <r>
    <x v="1"/>
    <x v="16"/>
    <n v="0"/>
    <n v="0"/>
    <n v="0"/>
    <n v="0"/>
    <x v="1"/>
    <x v="4"/>
    <d v="2019-06-01T00:00:00"/>
    <s v="Small &amp; Medium"/>
    <x v="1"/>
    <s v="Headquarte"/>
    <n v="0"/>
    <n v="0"/>
    <n v="0"/>
  </r>
  <r>
    <x v="3"/>
    <x v="3"/>
    <n v="0"/>
    <n v="0"/>
    <n v="0"/>
    <n v="0"/>
    <x v="3"/>
    <x v="4"/>
    <d v="2019-12-01T00:00:00"/>
    <s v="Public Sector Fed"/>
    <x v="2"/>
    <s v="Headquarte"/>
    <n v="0"/>
    <n v="0"/>
    <n v="0"/>
  </r>
  <r>
    <x v="2"/>
    <x v="2"/>
    <s v=""/>
    <s v=""/>
    <s v=""/>
    <s v=""/>
    <x v="2"/>
    <x v="2"/>
    <d v="2019-08-01T00:00:00"/>
    <s v="Public Sector SLED"/>
    <x v="2"/>
    <s v="undefined"/>
    <n v="0"/>
    <n v="0"/>
    <n v="0"/>
  </r>
  <r>
    <x v="5"/>
    <x v="9"/>
    <n v="1.0999999999999999E-2"/>
    <n v="1.2999999999999999E-2"/>
    <n v="8.0969999999999995"/>
    <n v="-2E-3"/>
    <x v="4"/>
    <x v="3"/>
    <d v="2020-06-01T00:00:00"/>
    <s v="Public Sector SLED"/>
    <x v="3"/>
    <s v="West"/>
    <n v="11"/>
    <n v="13"/>
    <n v="8097"/>
  </r>
  <r>
    <x v="1"/>
    <x v="8"/>
    <n v="0"/>
    <n v="1.4E-2"/>
    <n v="0.80100000000000005"/>
    <n v="-1.4E-2"/>
    <x v="3"/>
    <x v="1"/>
    <d v="2019-04-01T00:00:00"/>
    <s v="Public Sector Fed"/>
    <x v="3"/>
    <s v="East"/>
    <n v="0"/>
    <n v="14"/>
    <n v="801"/>
  </r>
  <r>
    <x v="6"/>
    <x v="11"/>
    <n v="1.4999999999999999E-2"/>
    <n v="1E-3"/>
    <n v="0.109"/>
    <n v="1.3999999999999999E-2"/>
    <x v="1"/>
    <x v="0"/>
    <d v="2019-08-01T00:00:00"/>
    <s v="Small &amp; Medium Unassigned"/>
    <x v="0"/>
    <s v="South"/>
    <n v="15"/>
    <n v="1"/>
    <n v="109"/>
  </r>
  <r>
    <x v="2"/>
    <x v="2"/>
    <s v=""/>
    <s v=""/>
    <s v=""/>
    <s v=""/>
    <x v="2"/>
    <x v="2"/>
    <d v="2019-02-01T00:00:00"/>
    <s v="Large Enterprise Segment"/>
    <x v="2"/>
    <s v="undefined"/>
    <n v="0"/>
    <n v="0"/>
    <n v="0"/>
  </r>
  <r>
    <x v="0"/>
    <x v="13"/>
    <n v="0"/>
    <n v="1.0999999999999999E-2"/>
    <n v="0.81499999999999995"/>
    <n v="-1.0999999999999999E-2"/>
    <x v="3"/>
    <x v="1"/>
    <d v="2019-03-01T00:00:00"/>
    <s v="Public Sector Fed"/>
    <x v="3"/>
    <s v="East"/>
    <n v="0"/>
    <n v="11"/>
    <n v="815"/>
  </r>
  <r>
    <x v="4"/>
    <x v="18"/>
    <n v="19.356999999999999"/>
    <n v="12.161"/>
    <n v="1202.338"/>
    <n v="7.1959999999999997"/>
    <x v="4"/>
    <x v="0"/>
    <d v="2020-02-01T00:00:00"/>
    <s v="Public Sector SLED"/>
    <x v="2"/>
    <s v="South"/>
    <n v="19357"/>
    <n v="12161"/>
    <n v="1202338"/>
  </r>
  <r>
    <x v="5"/>
    <x v="7"/>
    <n v="4.4749999999999996"/>
    <n v="2.2370000000000001"/>
    <n v="240.87700000000001"/>
    <n v="2.2379999999999995"/>
    <x v="3"/>
    <x v="3"/>
    <d v="2020-05-01T00:00:00"/>
    <s v="Public Sector Fed"/>
    <x v="2"/>
    <s v="West"/>
    <n v="4475"/>
    <n v="2237"/>
    <n v="240877"/>
  </r>
  <r>
    <x v="3"/>
    <x v="14"/>
    <n v="41.447000000000003"/>
    <n v="23.271000000000001"/>
    <n v="2061.3980000000001"/>
    <n v="18.176000000000002"/>
    <x v="1"/>
    <x v="1"/>
    <d v="2019-11-01T00:00:00"/>
    <s v="Small &amp; Medium"/>
    <x v="1"/>
    <s v="East"/>
    <n v="41447"/>
    <n v="23271"/>
    <n v="2061398"/>
  </r>
  <r>
    <x v="1"/>
    <x v="16"/>
    <n v="2.859"/>
    <n v="2.2850000000000001"/>
    <n v="219.745"/>
    <n v="0.57399999999999984"/>
    <x v="3"/>
    <x v="3"/>
    <d v="2019-06-01T00:00:00"/>
    <s v="Public Sector Fed"/>
    <x v="2"/>
    <s v="West"/>
    <n v="2859"/>
    <n v="2285"/>
    <n v="219745"/>
  </r>
  <r>
    <x v="6"/>
    <x v="17"/>
    <n v="0"/>
    <n v="4.0000000000000001E-3"/>
    <n v="0.72299999999999998"/>
    <n v="-4.0000000000000001E-3"/>
    <x v="3"/>
    <x v="1"/>
    <d v="2019-09-01T00:00:00"/>
    <s v="Public Sector Fed"/>
    <x v="3"/>
    <s v="East"/>
    <n v="0"/>
    <n v="4"/>
    <n v="723"/>
  </r>
  <r>
    <x v="0"/>
    <x v="13"/>
    <n v="0.35299999999999998"/>
    <n v="1.2999999999999999E-2"/>
    <n v="1.1180000000000001"/>
    <n v="0.33999999999999997"/>
    <x v="1"/>
    <x v="1"/>
    <d v="2019-03-01T00:00:00"/>
    <s v="Small &amp; Medium Unassigned"/>
    <x v="3"/>
    <s v="East"/>
    <n v="353"/>
    <n v="13"/>
    <n v="1118"/>
  </r>
  <r>
    <x v="5"/>
    <x v="12"/>
    <n v="0"/>
    <n v="0"/>
    <n v="1E-3"/>
    <n v="0"/>
    <x v="1"/>
    <x v="0"/>
    <d v="2020-04-01T00:00:00"/>
    <s v="Small &amp; Medium Unassigned"/>
    <x v="3"/>
    <s v="South"/>
    <n v="0"/>
    <n v="0"/>
    <n v="1"/>
  </r>
  <r>
    <x v="1"/>
    <x v="1"/>
    <n v="8.8999999999999996E-2"/>
    <n v="0.3"/>
    <n v="27.776"/>
    <n v="-0.21099999999999999"/>
    <x v="0"/>
    <x v="0"/>
    <d v="2019-05-01T00:00:00"/>
    <s v="Large Enterprise Segment"/>
    <x v="0"/>
    <s v="South"/>
    <n v="89"/>
    <n v="300"/>
    <n v="27776"/>
  </r>
  <r>
    <x v="6"/>
    <x v="17"/>
    <n v="15.75"/>
    <n v="9.5350000000000001"/>
    <n v="1057.828"/>
    <n v="6.2149999999999999"/>
    <x v="4"/>
    <x v="3"/>
    <d v="2019-09-01T00:00:00"/>
    <s v="Public Sector SLED"/>
    <x v="2"/>
    <s v="West"/>
    <n v="15750"/>
    <n v="9535"/>
    <n v="1057828"/>
  </r>
  <r>
    <x v="0"/>
    <x v="4"/>
    <n v="0"/>
    <n v="0"/>
    <n v="3.0000000000000001E-3"/>
    <n v="0"/>
    <x v="1"/>
    <x v="1"/>
    <d v="2019-01-01T00:00:00"/>
    <s v="Small &amp; Medium Unassigned"/>
    <x v="3"/>
    <s v="East"/>
    <n v="0"/>
    <n v="0"/>
    <n v="3"/>
  </r>
  <r>
    <x v="6"/>
    <x v="10"/>
    <n v="6.3E-2"/>
    <n v="1E-3"/>
    <n v="0.122"/>
    <n v="6.2E-2"/>
    <x v="1"/>
    <x v="1"/>
    <d v="2019-07-01T00:00:00"/>
    <s v="Small &amp; Medium Unassigned"/>
    <x v="3"/>
    <s v="East"/>
    <n v="63"/>
    <n v="1"/>
    <n v="122"/>
  </r>
  <r>
    <x v="0"/>
    <x v="4"/>
    <n v="2.6309999999999998"/>
    <n v="4.4400000000000004"/>
    <n v="447.25400000000002"/>
    <n v="-1.8090000000000006"/>
    <x v="1"/>
    <x v="1"/>
    <d v="2019-01-01T00:00:00"/>
    <s v="Small &amp; Medium"/>
    <x v="0"/>
    <s v="East"/>
    <n v="2631"/>
    <n v="4440"/>
    <n v="447254"/>
  </r>
  <r>
    <x v="1"/>
    <x v="8"/>
    <n v="0"/>
    <n v="1.7999999999999999E-2"/>
    <n v="2.4609999999999999"/>
    <n v="-1.7999999999999999E-2"/>
    <x v="3"/>
    <x v="1"/>
    <d v="2019-04-01T00:00:00"/>
    <s v="Public Sector Fed"/>
    <x v="0"/>
    <s v="East"/>
    <n v="0"/>
    <n v="18"/>
    <n v="2461"/>
  </r>
  <r>
    <x v="2"/>
    <x v="2"/>
    <s v=""/>
    <s v=""/>
    <s v=""/>
    <s v=""/>
    <x v="2"/>
    <x v="2"/>
    <d v="2019-09-01T00:00:00"/>
    <s v="Public Sector SLED"/>
    <x v="2"/>
    <s v="undefined"/>
    <n v="0"/>
    <n v="0"/>
    <n v="0"/>
  </r>
  <r>
    <x v="6"/>
    <x v="17"/>
    <n v="30.574000000000002"/>
    <n v="19.431000000000001"/>
    <n v="1764.768"/>
    <n v="11.143000000000001"/>
    <x v="4"/>
    <x v="1"/>
    <d v="2019-09-01T00:00:00"/>
    <s v="Public Sector SLED"/>
    <x v="2"/>
    <s v="East"/>
    <n v="30574"/>
    <n v="19431"/>
    <n v="1764768"/>
  </r>
  <r>
    <x v="6"/>
    <x v="10"/>
    <n v="5.0000000000000001E-3"/>
    <n v="0"/>
    <n v="0.20899999999999999"/>
    <n v="5.0000000000000001E-3"/>
    <x v="1"/>
    <x v="0"/>
    <d v="2019-07-01T00:00:00"/>
    <s v="Small &amp; Medium Unassigned"/>
    <x v="2"/>
    <s v="South"/>
    <n v="5"/>
    <n v="0"/>
    <n v="209"/>
  </r>
  <r>
    <x v="4"/>
    <x v="15"/>
    <n v="3.0000000000000001E-3"/>
    <n v="3.0000000000000001E-3"/>
    <n v="0.60199999999999998"/>
    <n v="0"/>
    <x v="3"/>
    <x v="3"/>
    <d v="2020-03-01T00:00:00"/>
    <s v="Public Sector Fed"/>
    <x v="3"/>
    <s v="West"/>
    <n v="3"/>
    <n v="3"/>
    <n v="602"/>
  </r>
  <r>
    <x v="5"/>
    <x v="7"/>
    <n v="0"/>
    <n v="0"/>
    <n v="0"/>
    <n v="0"/>
    <x v="1"/>
    <x v="0"/>
    <d v="2020-05-01T00:00:00"/>
    <s v="Small &amp; Medium Unassigned"/>
    <x v="0"/>
    <s v="South"/>
    <n v="0"/>
    <n v="0"/>
    <n v="0"/>
  </r>
  <r>
    <x v="4"/>
    <x v="15"/>
    <n v="0"/>
    <n v="0"/>
    <n v="0"/>
    <n v="0"/>
    <x v="0"/>
    <x v="4"/>
    <d v="2020-03-01T00:00:00"/>
    <s v="Large Enterprise Segment"/>
    <x v="0"/>
    <s v="Headquarte"/>
    <n v="0"/>
    <n v="0"/>
    <n v="0"/>
  </r>
  <r>
    <x v="1"/>
    <x v="16"/>
    <n v="11.29"/>
    <n v="5.3879999999999999"/>
    <n v="650.17899999999997"/>
    <n v="5.9019999999999992"/>
    <x v="1"/>
    <x v="1"/>
    <d v="2019-06-01T00:00:00"/>
    <s v="Small &amp; Medium"/>
    <x v="3"/>
    <s v="East"/>
    <n v="11290"/>
    <n v="5388"/>
    <n v="650179"/>
  </r>
  <r>
    <x v="0"/>
    <x v="13"/>
    <n v="2.9000000000000001E-2"/>
    <n v="6.9000000000000006E-2"/>
    <n v="9.4269999999999996"/>
    <n v="-4.0000000000000008E-2"/>
    <x v="4"/>
    <x v="3"/>
    <d v="2019-03-01T00:00:00"/>
    <s v="Public Sector SLED"/>
    <x v="1"/>
    <s v="West"/>
    <n v="29"/>
    <n v="69"/>
    <n v="9427"/>
  </r>
  <r>
    <x v="4"/>
    <x v="18"/>
    <n v="0"/>
    <n v="8.9999999999999993E-3"/>
    <n v="0.95599999999999996"/>
    <n v="-8.9999999999999993E-3"/>
    <x v="3"/>
    <x v="1"/>
    <d v="2020-02-01T00:00:00"/>
    <s v="Public Sector Fed"/>
    <x v="1"/>
    <s v="East"/>
    <n v="0"/>
    <n v="9"/>
    <n v="956"/>
  </r>
  <r>
    <x v="4"/>
    <x v="18"/>
    <n v="8.7999999999999995E-2"/>
    <n v="0.17299999999999999"/>
    <n v="21.506"/>
    <n v="-8.4999999999999992E-2"/>
    <x v="4"/>
    <x v="1"/>
    <d v="2020-02-01T00:00:00"/>
    <s v="Public Sector SLED"/>
    <x v="3"/>
    <s v="East"/>
    <n v="88"/>
    <n v="173"/>
    <n v="21506"/>
  </r>
  <r>
    <x v="6"/>
    <x v="17"/>
    <n v="0"/>
    <n v="0"/>
    <n v="0"/>
    <n v="0"/>
    <x v="3"/>
    <x v="4"/>
    <d v="2019-09-01T00:00:00"/>
    <s v="Public Sector Fed"/>
    <x v="2"/>
    <s v="Headquarte"/>
    <n v="0"/>
    <n v="0"/>
    <n v="0"/>
  </r>
  <r>
    <x v="1"/>
    <x v="8"/>
    <n v="0.23400000000000001"/>
    <n v="0.27300000000000002"/>
    <n v="25.259"/>
    <n v="-3.9000000000000007E-2"/>
    <x v="0"/>
    <x v="3"/>
    <d v="2019-04-01T00:00:00"/>
    <s v="Large Enterprise Segment"/>
    <x v="1"/>
    <s v="West"/>
    <n v="234"/>
    <n v="273"/>
    <n v="25259"/>
  </r>
  <r>
    <x v="4"/>
    <x v="5"/>
    <n v="0.05"/>
    <n v="0.214"/>
    <n v="20.405999999999999"/>
    <n v="-0.16399999999999998"/>
    <x v="0"/>
    <x v="3"/>
    <d v="2020-01-01T00:00:00"/>
    <s v="Large Enterprise Segment"/>
    <x v="0"/>
    <s v="West"/>
    <n v="50"/>
    <n v="214"/>
    <n v="20406"/>
  </r>
  <r>
    <x v="2"/>
    <x v="2"/>
    <s v=""/>
    <s v=""/>
    <s v=""/>
    <s v=""/>
    <x v="2"/>
    <x v="2"/>
    <d v="2019-09-01T00:00:00"/>
    <s v="Large Enterprise Segment"/>
    <x v="2"/>
    <s v="undefined"/>
    <n v="0"/>
    <n v="0"/>
    <n v="0"/>
  </r>
  <r>
    <x v="3"/>
    <x v="3"/>
    <n v="8.0649999999999995"/>
    <n v="3.5720000000000001"/>
    <n v="286.13499999999999"/>
    <n v="4.4929999999999994"/>
    <x v="1"/>
    <x v="0"/>
    <d v="2019-12-01T00:00:00"/>
    <s v="Small &amp; Medium"/>
    <x v="3"/>
    <s v="South"/>
    <n v="8065"/>
    <n v="3572"/>
    <n v="286135"/>
  </r>
  <r>
    <x v="6"/>
    <x v="11"/>
    <n v="0"/>
    <n v="4.0000000000000001E-3"/>
    <n v="0.80900000000000005"/>
    <n v="-4.0000000000000001E-3"/>
    <x v="3"/>
    <x v="0"/>
    <d v="2019-08-01T00:00:00"/>
    <s v="Public Sector Fed"/>
    <x v="0"/>
    <s v="South"/>
    <n v="0"/>
    <n v="4"/>
    <n v="809"/>
  </r>
  <r>
    <x v="4"/>
    <x v="15"/>
    <n v="0"/>
    <n v="2E-3"/>
    <n v="0.628"/>
    <n v="-2E-3"/>
    <x v="3"/>
    <x v="3"/>
    <d v="2020-03-01T00:00:00"/>
    <s v="Public Sector Fed"/>
    <x v="1"/>
    <s v="West"/>
    <n v="0"/>
    <n v="2"/>
    <n v="628"/>
  </r>
  <r>
    <x v="1"/>
    <x v="16"/>
    <n v="0"/>
    <n v="8.9999999999999993E-3"/>
    <n v="0.77400000000000002"/>
    <n v="-8.9999999999999993E-3"/>
    <x v="3"/>
    <x v="1"/>
    <d v="2019-06-01T00:00:00"/>
    <s v="Public Sector Fed"/>
    <x v="3"/>
    <s v="East"/>
    <n v="0"/>
    <n v="9"/>
    <n v="774"/>
  </r>
  <r>
    <x v="4"/>
    <x v="5"/>
    <n v="0"/>
    <n v="0"/>
    <n v="0"/>
    <n v="0"/>
    <x v="4"/>
    <x v="4"/>
    <d v="2020-01-01T00:00:00"/>
    <s v="Public Sector SLED"/>
    <x v="2"/>
    <s v="Headquarte"/>
    <n v="0"/>
    <n v="0"/>
    <n v="0"/>
  </r>
  <r>
    <x v="5"/>
    <x v="12"/>
    <n v="0"/>
    <n v="3.0000000000000001E-3"/>
    <n v="0.59199999999999997"/>
    <n v="-3.0000000000000001E-3"/>
    <x v="3"/>
    <x v="3"/>
    <d v="2020-04-01T00:00:00"/>
    <s v="Public Sector Fed"/>
    <x v="3"/>
    <s v="West"/>
    <n v="0"/>
    <n v="3"/>
    <n v="592"/>
  </r>
  <r>
    <x v="1"/>
    <x v="8"/>
    <n v="0.34200000000000003"/>
    <n v="0.247"/>
    <n v="33.65"/>
    <n v="9.5000000000000029E-2"/>
    <x v="0"/>
    <x v="0"/>
    <d v="2019-04-01T00:00:00"/>
    <s v="Large Enterprise Segment"/>
    <x v="3"/>
    <s v="South"/>
    <n v="342"/>
    <n v="247"/>
    <n v="33650"/>
  </r>
  <r>
    <x v="1"/>
    <x v="16"/>
    <n v="0"/>
    <n v="0"/>
    <n v="2E-3"/>
    <n v="0"/>
    <x v="1"/>
    <x v="4"/>
    <d v="2019-06-01T00:00:00"/>
    <s v="Small &amp; Medium"/>
    <x v="2"/>
    <s v="Headquarte"/>
    <n v="0"/>
    <n v="0"/>
    <n v="2"/>
  </r>
  <r>
    <x v="5"/>
    <x v="12"/>
    <n v="36.744999999999997"/>
    <n v="37.296999999999997"/>
    <n v="2922.2939999999999"/>
    <n v="-0.5519999999999996"/>
    <x v="0"/>
    <x v="1"/>
    <d v="2020-04-01T00:00:00"/>
    <s v="Large Enterprise Segment"/>
    <x v="2"/>
    <s v="East"/>
    <n v="36745"/>
    <n v="37297"/>
    <n v="2922294"/>
  </r>
  <r>
    <x v="4"/>
    <x v="15"/>
    <n v="0.19700000000000001"/>
    <n v="0.14499999999999999"/>
    <n v="26.651"/>
    <n v="5.2000000000000018E-2"/>
    <x v="4"/>
    <x v="1"/>
    <d v="2020-03-01T00:00:00"/>
    <s v="Public Sector SLED"/>
    <x v="1"/>
    <s v="East"/>
    <n v="197"/>
    <n v="145"/>
    <n v="26651"/>
  </r>
  <r>
    <x v="1"/>
    <x v="8"/>
    <n v="1.7000000000000001E-2"/>
    <n v="0.06"/>
    <n v="8.2330000000000005"/>
    <n v="-4.2999999999999997E-2"/>
    <x v="4"/>
    <x v="3"/>
    <d v="2019-04-01T00:00:00"/>
    <s v="Public Sector SLED"/>
    <x v="3"/>
    <s v="West"/>
    <n v="17"/>
    <n v="60"/>
    <n v="8233"/>
  </r>
  <r>
    <x v="5"/>
    <x v="12"/>
    <n v="0.01"/>
    <n v="9.9000000000000005E-2"/>
    <n v="9.4090000000000007"/>
    <n v="-8.900000000000001E-2"/>
    <x v="4"/>
    <x v="0"/>
    <d v="2020-04-01T00:00:00"/>
    <s v="Public Sector SLED"/>
    <x v="0"/>
    <s v="South"/>
    <n v="10"/>
    <n v="99"/>
    <n v="9409"/>
  </r>
  <r>
    <x v="5"/>
    <x v="7"/>
    <n v="0"/>
    <n v="7.0000000000000001E-3"/>
    <n v="1.619"/>
    <n v="-7.0000000000000001E-3"/>
    <x v="3"/>
    <x v="3"/>
    <d v="2020-05-01T00:00:00"/>
    <s v="Public Sector Fed"/>
    <x v="0"/>
    <s v="West"/>
    <n v="0"/>
    <n v="7"/>
    <n v="1619"/>
  </r>
  <r>
    <x v="3"/>
    <x v="6"/>
    <n v="0.91100000000000003"/>
    <n v="0.48099999999999998"/>
    <n v="52.456000000000003"/>
    <n v="0.43000000000000005"/>
    <x v="0"/>
    <x v="1"/>
    <d v="2019-10-01T00:00:00"/>
    <s v="Large Enterprise Segment"/>
    <x v="3"/>
    <s v="East"/>
    <n v="911"/>
    <n v="481"/>
    <n v="52456"/>
  </r>
  <r>
    <x v="5"/>
    <x v="12"/>
    <n v="23.379000000000001"/>
    <n v="24.111000000000001"/>
    <n v="1600.5640000000001"/>
    <n v="-0.73199999999999932"/>
    <x v="0"/>
    <x v="0"/>
    <d v="2020-04-01T00:00:00"/>
    <s v="Large Enterprise Segment"/>
    <x v="2"/>
    <s v="South"/>
    <n v="23379"/>
    <n v="24111"/>
    <n v="1600564"/>
  </r>
  <r>
    <x v="5"/>
    <x v="12"/>
    <n v="0"/>
    <n v="0"/>
    <n v="0"/>
    <n v="0"/>
    <x v="1"/>
    <x v="4"/>
    <d v="2020-04-01T00:00:00"/>
    <s v="Small &amp; Medium"/>
    <x v="0"/>
    <s v="Headquarte"/>
    <n v="0"/>
    <n v="0"/>
    <n v="0"/>
  </r>
  <r>
    <x v="6"/>
    <x v="17"/>
    <n v="0.01"/>
    <n v="0"/>
    <n v="2.5999999999999999E-2"/>
    <n v="0.01"/>
    <x v="1"/>
    <x v="3"/>
    <d v="2019-09-01T00:00:00"/>
    <s v="Small &amp; Medium Unassigned"/>
    <x v="3"/>
    <s v="West"/>
    <n v="10"/>
    <n v="0"/>
    <n v="26"/>
  </r>
  <r>
    <x v="0"/>
    <x v="4"/>
    <n v="2E-3"/>
    <n v="0.113"/>
    <n v="13.811999999999999"/>
    <n v="-0.111"/>
    <x v="4"/>
    <x v="0"/>
    <d v="2019-01-01T00:00:00"/>
    <s v="Public Sector SLED"/>
    <x v="1"/>
    <s v="South"/>
    <n v="2"/>
    <n v="113"/>
    <n v="13812"/>
  </r>
  <r>
    <x v="6"/>
    <x v="10"/>
    <n v="0.183"/>
    <n v="0.73699999999999999"/>
    <n v="50.156999999999996"/>
    <n v="-0.55400000000000005"/>
    <x v="0"/>
    <x v="1"/>
    <d v="2019-07-01T00:00:00"/>
    <s v="Large Enterprise Segment"/>
    <x v="0"/>
    <s v="East"/>
    <n v="183"/>
    <n v="737"/>
    <n v="50157"/>
  </r>
  <r>
    <x v="6"/>
    <x v="11"/>
    <n v="2.8000000000000001E-2"/>
    <n v="1E-3"/>
    <n v="0.19800000000000001"/>
    <n v="2.7E-2"/>
    <x v="1"/>
    <x v="1"/>
    <d v="2019-08-01T00:00:00"/>
    <s v="Small &amp; Medium Unassigned"/>
    <x v="0"/>
    <s v="East"/>
    <n v="28"/>
    <n v="1"/>
    <n v="198"/>
  </r>
  <r>
    <x v="1"/>
    <x v="8"/>
    <n v="0.16500000000000001"/>
    <n v="1E-3"/>
    <n v="0.69799999999999995"/>
    <n v="0.16400000000000001"/>
    <x v="1"/>
    <x v="0"/>
    <d v="2019-04-01T00:00:00"/>
    <s v="Small &amp; Medium Unassigned"/>
    <x v="3"/>
    <s v="South"/>
    <n v="165"/>
    <n v="1"/>
    <n v="698"/>
  </r>
  <r>
    <x v="2"/>
    <x v="2"/>
    <s v=""/>
    <s v=""/>
    <s v=""/>
    <s v=""/>
    <x v="2"/>
    <x v="2"/>
    <d v="2019-12-01T00:00:00"/>
    <s v="Small &amp; Medium"/>
    <x v="0"/>
    <s v="undefined"/>
    <n v="0"/>
    <n v="0"/>
    <n v="0"/>
  </r>
  <r>
    <x v="2"/>
    <x v="2"/>
    <s v=""/>
    <s v=""/>
    <s v=""/>
    <s v=""/>
    <x v="2"/>
    <x v="2"/>
    <d v="2020-06-01T00:00:00"/>
    <s v="Small &amp; Medium"/>
    <x v="2"/>
    <s v="undefined"/>
    <n v="0"/>
    <n v="0"/>
    <n v="0"/>
  </r>
  <r>
    <x v="6"/>
    <x v="17"/>
    <n v="0"/>
    <n v="0"/>
    <n v="0"/>
    <n v="0"/>
    <x v="4"/>
    <x v="4"/>
    <d v="2019-09-01T00:00:00"/>
    <s v="Public Sector SLED"/>
    <x v="0"/>
    <s v="Headquarte"/>
    <n v="0"/>
    <n v="0"/>
    <n v="0"/>
  </r>
  <r>
    <x v="1"/>
    <x v="8"/>
    <n v="0.06"/>
    <n v="0.217"/>
    <n v="28.280999999999999"/>
    <n v="-0.157"/>
    <x v="4"/>
    <x v="1"/>
    <d v="2019-04-01T00:00:00"/>
    <s v="Public Sector SLED"/>
    <x v="1"/>
    <s v="East"/>
    <n v="60"/>
    <n v="217"/>
    <n v="28281"/>
  </r>
  <r>
    <x v="4"/>
    <x v="18"/>
    <n v="-1E-3"/>
    <n v="7.2999999999999995E-2"/>
    <n v="9.1110000000000007"/>
    <n v="-7.3999999999999996E-2"/>
    <x v="4"/>
    <x v="0"/>
    <d v="2020-02-01T00:00:00"/>
    <s v="Public Sector SLED"/>
    <x v="0"/>
    <s v="South"/>
    <n v="-1"/>
    <n v="73"/>
    <n v="9111"/>
  </r>
  <r>
    <x v="0"/>
    <x v="13"/>
    <n v="27.602"/>
    <n v="18.41"/>
    <n v="1715.7360000000001"/>
    <n v="9.1920000000000002"/>
    <x v="4"/>
    <x v="1"/>
    <d v="2019-03-01T00:00:00"/>
    <s v="Public Sector SLED"/>
    <x v="2"/>
    <s v="East"/>
    <n v="27602"/>
    <n v="18410"/>
    <n v="1715736"/>
  </r>
  <r>
    <x v="0"/>
    <x v="4"/>
    <n v="0"/>
    <n v="0"/>
    <n v="0"/>
    <n v="0"/>
    <x v="1"/>
    <x v="0"/>
    <d v="2019-01-01T00:00:00"/>
    <s v="Small &amp; Medium Unassigned"/>
    <x v="0"/>
    <s v="South"/>
    <n v="0"/>
    <n v="0"/>
    <n v="0"/>
  </r>
  <r>
    <x v="2"/>
    <x v="2"/>
    <s v=""/>
    <s v=""/>
    <s v=""/>
    <s v=""/>
    <x v="2"/>
    <x v="2"/>
    <d v="2019-03-01T00:00:00"/>
    <s v="Public Sector SLED"/>
    <x v="0"/>
    <s v="undefined"/>
    <n v="0"/>
    <n v="0"/>
    <n v="0"/>
  </r>
  <r>
    <x v="2"/>
    <x v="2"/>
    <s v=""/>
    <s v=""/>
    <s v=""/>
    <s v=""/>
    <x v="2"/>
    <x v="2"/>
    <d v="2019-01-01T00:00:00"/>
    <s v="Large Enterprise Segment"/>
    <x v="2"/>
    <s v="undefined"/>
    <n v="0"/>
    <n v="0"/>
    <n v="0"/>
  </r>
  <r>
    <x v="0"/>
    <x v="4"/>
    <n v="0.01"/>
    <n v="0"/>
    <n v="1.4E-2"/>
    <n v="0.01"/>
    <x v="1"/>
    <x v="1"/>
    <d v="2019-01-01T00:00:00"/>
    <s v="Small &amp; Medium Unassigned"/>
    <x v="1"/>
    <s v="East"/>
    <n v="10"/>
    <n v="0"/>
    <n v="14"/>
  </r>
  <r>
    <x v="2"/>
    <x v="2"/>
    <s v=""/>
    <s v=""/>
    <s v=""/>
    <s v=""/>
    <x v="2"/>
    <x v="2"/>
    <d v="2019-04-01T00:00:00"/>
    <s v="Public Sector SLED"/>
    <x v="0"/>
    <s v="undefined"/>
    <n v="0"/>
    <n v="0"/>
    <n v="0"/>
  </r>
  <r>
    <x v="6"/>
    <x v="11"/>
    <n v="1.867"/>
    <n v="2.13"/>
    <n v="214.881"/>
    <n v="-0.2629999999999999"/>
    <x v="1"/>
    <x v="0"/>
    <d v="2019-08-01T00:00:00"/>
    <s v="Small &amp; Medium"/>
    <x v="0"/>
    <s v="South"/>
    <n v="1867"/>
    <n v="2130"/>
    <n v="214881"/>
  </r>
  <r>
    <x v="3"/>
    <x v="6"/>
    <n v="0"/>
    <n v="0"/>
    <n v="2E-3"/>
    <n v="0"/>
    <x v="1"/>
    <x v="4"/>
    <d v="2019-10-01T00:00:00"/>
    <s v="Small &amp; Medium"/>
    <x v="2"/>
    <s v="Headquarte"/>
    <n v="0"/>
    <n v="0"/>
    <n v="2"/>
  </r>
  <r>
    <x v="2"/>
    <x v="2"/>
    <s v=""/>
    <s v=""/>
    <s v=""/>
    <s v=""/>
    <x v="2"/>
    <x v="2"/>
    <d v="2020-01-01T00:00:00"/>
    <s v="Public Sector Fed"/>
    <x v="2"/>
    <s v="undefined"/>
    <n v="0"/>
    <n v="0"/>
    <n v="0"/>
  </r>
  <r>
    <x v="4"/>
    <x v="15"/>
    <n v="7.6999999999999999E-2"/>
    <n v="7.8E-2"/>
    <n v="11.988"/>
    <n v="-1.0000000000000009E-3"/>
    <x v="4"/>
    <x v="3"/>
    <d v="2020-03-01T00:00:00"/>
    <s v="Public Sector SLED"/>
    <x v="0"/>
    <s v="West"/>
    <n v="77"/>
    <n v="78"/>
    <n v="11988"/>
  </r>
  <r>
    <x v="0"/>
    <x v="4"/>
    <n v="24.276"/>
    <n v="19.417000000000002"/>
    <n v="1288.576"/>
    <n v="4.8589999999999982"/>
    <x v="0"/>
    <x v="3"/>
    <d v="2019-01-01T00:00:00"/>
    <s v="Large Enterprise Segment"/>
    <x v="2"/>
    <s v="West"/>
    <n v="24276"/>
    <n v="19417"/>
    <n v="1288576"/>
  </r>
  <r>
    <x v="5"/>
    <x v="12"/>
    <n v="0"/>
    <n v="0"/>
    <n v="0"/>
    <n v="0"/>
    <x v="1"/>
    <x v="3"/>
    <d v="2020-04-01T00:00:00"/>
    <s v="Small &amp; Medium Unassigned"/>
    <x v="2"/>
    <s v="West"/>
    <n v="0"/>
    <n v="0"/>
    <n v="0"/>
  </r>
  <r>
    <x v="6"/>
    <x v="17"/>
    <n v="1.2E-2"/>
    <n v="0.16"/>
    <n v="12.477"/>
    <n v="-0.14799999999999999"/>
    <x v="4"/>
    <x v="3"/>
    <d v="2019-09-01T00:00:00"/>
    <s v="Public Sector SLED"/>
    <x v="0"/>
    <s v="West"/>
    <n v="12"/>
    <n v="160"/>
    <n v="12477"/>
  </r>
  <r>
    <x v="0"/>
    <x v="13"/>
    <n v="0"/>
    <n v="0"/>
    <n v="0"/>
    <n v="0"/>
    <x v="0"/>
    <x v="4"/>
    <d v="2019-03-01T00:00:00"/>
    <s v="Large Enterprise Segment"/>
    <x v="0"/>
    <s v="Headquarte"/>
    <n v="0"/>
    <n v="0"/>
    <n v="0"/>
  </r>
  <r>
    <x v="4"/>
    <x v="18"/>
    <n v="32.774999999999999"/>
    <n v="21.765999999999998"/>
    <n v="1928.433"/>
    <n v="11.009"/>
    <x v="1"/>
    <x v="3"/>
    <d v="2020-02-01T00:00:00"/>
    <s v="Small &amp; Medium"/>
    <x v="2"/>
    <s v="West"/>
    <n v="32775"/>
    <n v="21766"/>
    <n v="1928433"/>
  </r>
  <r>
    <x v="0"/>
    <x v="0"/>
    <n v="0"/>
    <n v="0.14299999999999999"/>
    <n v="13.237"/>
    <n v="-0.14299999999999999"/>
    <x v="4"/>
    <x v="3"/>
    <d v="2019-02-01T00:00:00"/>
    <s v="Public Sector SLED"/>
    <x v="0"/>
    <s v="West"/>
    <n v="0"/>
    <n v="143"/>
    <n v="13237"/>
  </r>
  <r>
    <x v="6"/>
    <x v="11"/>
    <n v="0.18"/>
    <n v="0.40400000000000003"/>
    <n v="26.597000000000001"/>
    <n v="-0.22400000000000003"/>
    <x v="0"/>
    <x v="0"/>
    <d v="2019-08-01T00:00:00"/>
    <s v="Large Enterprise Segment"/>
    <x v="0"/>
    <s v="South"/>
    <n v="180"/>
    <n v="404"/>
    <n v="26597"/>
  </r>
  <r>
    <x v="6"/>
    <x v="10"/>
    <n v="3.5000000000000003E-2"/>
    <n v="4.0000000000000001E-3"/>
    <n v="0.39400000000000002"/>
    <n v="3.1000000000000003E-2"/>
    <x v="1"/>
    <x v="1"/>
    <d v="2019-07-01T00:00:00"/>
    <s v="Small &amp; Medium Unassigned"/>
    <x v="2"/>
    <s v="East"/>
    <n v="35"/>
    <n v="4"/>
    <n v="394"/>
  </r>
  <r>
    <x v="0"/>
    <x v="0"/>
    <n v="0"/>
    <n v="0"/>
    <n v="1E-3"/>
    <n v="0"/>
    <x v="1"/>
    <x v="4"/>
    <d v="2019-02-01T00:00:00"/>
    <s v="Small &amp; Medium"/>
    <x v="2"/>
    <s v="Headquarte"/>
    <n v="0"/>
    <n v="0"/>
    <n v="1"/>
  </r>
  <r>
    <x v="4"/>
    <x v="15"/>
    <n v="114.892"/>
    <n v="16.442"/>
    <n v="1900.7080000000001"/>
    <n v="98.449999999999989"/>
    <x v="4"/>
    <x v="1"/>
    <d v="2020-03-01T00:00:00"/>
    <s v="Public Sector SLED"/>
    <x v="2"/>
    <s v="East"/>
    <n v="114892"/>
    <n v="16442"/>
    <n v="1900708"/>
  </r>
  <r>
    <x v="6"/>
    <x v="17"/>
    <n v="4.8000000000000001E-2"/>
    <n v="0"/>
    <n v="7.3999999999999996E-2"/>
    <n v="4.8000000000000001E-2"/>
    <x v="1"/>
    <x v="0"/>
    <d v="2019-09-01T00:00:00"/>
    <s v="Small &amp; Medium Unassigned"/>
    <x v="1"/>
    <s v="South"/>
    <n v="48"/>
    <n v="0"/>
    <n v="74"/>
  </r>
  <r>
    <x v="5"/>
    <x v="7"/>
    <n v="9.1310000000000002"/>
    <n v="4.7770000000000001"/>
    <n v="541.09"/>
    <n v="4.3540000000000001"/>
    <x v="3"/>
    <x v="1"/>
    <d v="2020-05-01T00:00:00"/>
    <s v="Public Sector Fed"/>
    <x v="2"/>
    <s v="East"/>
    <n v="9131"/>
    <n v="4777"/>
    <n v="541090"/>
  </r>
  <r>
    <x v="3"/>
    <x v="3"/>
    <n v="1.0999999999999999E-2"/>
    <n v="0"/>
    <n v="1.0999999999999999E-2"/>
    <n v="1.0999999999999999E-2"/>
    <x v="1"/>
    <x v="1"/>
    <d v="2019-12-01T00:00:00"/>
    <s v="Small &amp; Medium Unassigned"/>
    <x v="1"/>
    <s v="East"/>
    <n v="11"/>
    <n v="0"/>
    <n v="11"/>
  </r>
  <r>
    <x v="4"/>
    <x v="18"/>
    <n v="0"/>
    <n v="0"/>
    <n v="0"/>
    <n v="0"/>
    <x v="1"/>
    <x v="0"/>
    <d v="2020-02-01T00:00:00"/>
    <s v="Small &amp; Medium Unassigned"/>
    <x v="0"/>
    <s v="South"/>
    <n v="0"/>
    <n v="0"/>
    <n v="0"/>
  </r>
  <r>
    <x v="3"/>
    <x v="14"/>
    <n v="2.4910000000000001"/>
    <n v="1.635"/>
    <n v="225.40700000000001"/>
    <n v="0.85600000000000009"/>
    <x v="3"/>
    <x v="3"/>
    <d v="2019-11-01T00:00:00"/>
    <s v="Public Sector Fed"/>
    <x v="2"/>
    <s v="West"/>
    <n v="2491"/>
    <n v="1635"/>
    <n v="225407"/>
  </r>
  <r>
    <x v="6"/>
    <x v="17"/>
    <n v="20.11"/>
    <n v="13.765000000000001"/>
    <n v="1171.135"/>
    <n v="6.3449999999999989"/>
    <x v="4"/>
    <x v="0"/>
    <d v="2019-09-01T00:00:00"/>
    <s v="Public Sector SLED"/>
    <x v="2"/>
    <s v="South"/>
    <n v="20110"/>
    <n v="13765"/>
    <n v="1171135"/>
  </r>
  <r>
    <x v="4"/>
    <x v="15"/>
    <n v="1.4E-2"/>
    <n v="5.7000000000000002E-2"/>
    <n v="9.0670000000000002"/>
    <n v="-4.3000000000000003E-2"/>
    <x v="4"/>
    <x v="0"/>
    <d v="2020-03-01T00:00:00"/>
    <s v="Public Sector SLED"/>
    <x v="0"/>
    <s v="South"/>
    <n v="14"/>
    <n v="57"/>
    <n v="9067"/>
  </r>
  <r>
    <x v="5"/>
    <x v="12"/>
    <n v="1E-3"/>
    <n v="0.02"/>
    <n v="1.631"/>
    <n v="-1.9E-2"/>
    <x v="3"/>
    <x v="3"/>
    <d v="2020-04-01T00:00:00"/>
    <s v="Public Sector Fed"/>
    <x v="0"/>
    <s v="West"/>
    <n v="1"/>
    <n v="20"/>
    <n v="1631"/>
  </r>
  <r>
    <x v="0"/>
    <x v="0"/>
    <n v="2.2690000000000001"/>
    <n v="4.6520000000000001"/>
    <n v="446.73399999999998"/>
    <n v="-2.383"/>
    <x v="1"/>
    <x v="1"/>
    <d v="2019-02-01T00:00:00"/>
    <s v="Small &amp; Medium"/>
    <x v="0"/>
    <s v="East"/>
    <n v="2269"/>
    <n v="4652"/>
    <n v="446734"/>
  </r>
  <r>
    <x v="1"/>
    <x v="1"/>
    <n v="0"/>
    <n v="0"/>
    <n v="0"/>
    <n v="0"/>
    <x v="1"/>
    <x v="4"/>
    <d v="2019-05-01T00:00:00"/>
    <s v="Small &amp; Medium"/>
    <x v="1"/>
    <s v="Headquarte"/>
    <n v="0"/>
    <n v="0"/>
    <n v="0"/>
  </r>
  <r>
    <x v="0"/>
    <x v="4"/>
    <n v="0"/>
    <n v="0"/>
    <n v="0"/>
    <n v="0"/>
    <x v="0"/>
    <x v="4"/>
    <d v="2019-01-01T00:00:00"/>
    <s v="Large Enterprise Segment"/>
    <x v="0"/>
    <s v="Headquarte"/>
    <n v="0"/>
    <n v="0"/>
    <n v="0"/>
  </r>
  <r>
    <x v="4"/>
    <x v="15"/>
    <n v="4.226"/>
    <n v="2.48"/>
    <n v="204.72"/>
    <n v="1.746"/>
    <x v="3"/>
    <x v="0"/>
    <d v="2020-03-01T00:00:00"/>
    <s v="Public Sector Fed"/>
    <x v="2"/>
    <s v="South"/>
    <n v="4226"/>
    <n v="2480"/>
    <n v="204720"/>
  </r>
  <r>
    <x v="5"/>
    <x v="7"/>
    <n v="7.0000000000000001E-3"/>
    <n v="0"/>
    <n v="7.0000000000000001E-3"/>
    <n v="7.0000000000000001E-3"/>
    <x v="1"/>
    <x v="1"/>
    <d v="2020-05-01T00:00:00"/>
    <s v="Small &amp; Medium Unassigned"/>
    <x v="3"/>
    <s v="East"/>
    <n v="7"/>
    <n v="0"/>
    <n v="7"/>
  </r>
  <r>
    <x v="1"/>
    <x v="1"/>
    <n v="0"/>
    <n v="2E-3"/>
    <n v="0.193"/>
    <n v="-2E-3"/>
    <x v="3"/>
    <x v="0"/>
    <d v="2019-05-01T00:00:00"/>
    <s v="Public Sector Fed"/>
    <x v="3"/>
    <s v="South"/>
    <n v="0"/>
    <n v="2"/>
    <n v="193"/>
  </r>
  <r>
    <x v="4"/>
    <x v="18"/>
    <n v="0"/>
    <n v="0"/>
    <n v="0"/>
    <n v="0"/>
    <x v="1"/>
    <x v="4"/>
    <d v="2020-02-01T00:00:00"/>
    <s v="Small &amp; Medium"/>
    <x v="1"/>
    <s v="Headquarte"/>
    <n v="0"/>
    <n v="0"/>
    <n v="0"/>
  </r>
  <r>
    <x v="0"/>
    <x v="13"/>
    <n v="0.06"/>
    <n v="0.40899999999999997"/>
    <n v="28.718"/>
    <n v="-0.34899999999999998"/>
    <x v="0"/>
    <x v="0"/>
    <d v="2019-03-01T00:00:00"/>
    <s v="Large Enterprise Segment"/>
    <x v="0"/>
    <s v="South"/>
    <n v="60"/>
    <n v="409"/>
    <n v="28718"/>
  </r>
  <r>
    <x v="0"/>
    <x v="13"/>
    <n v="0.5"/>
    <n v="0.56299999999999994"/>
    <n v="51.281999999999996"/>
    <n v="-6.2999999999999945E-2"/>
    <x v="0"/>
    <x v="1"/>
    <d v="2019-03-01T00:00:00"/>
    <s v="Large Enterprise Segment"/>
    <x v="3"/>
    <s v="East"/>
    <n v="500"/>
    <n v="563"/>
    <n v="51282"/>
  </r>
  <r>
    <x v="0"/>
    <x v="4"/>
    <n v="25.431999999999999"/>
    <n v="21.454999999999998"/>
    <n v="1703.223"/>
    <n v="3.9770000000000003"/>
    <x v="4"/>
    <x v="1"/>
    <d v="2019-01-01T00:00:00"/>
    <s v="Public Sector SLED"/>
    <x v="2"/>
    <s v="East"/>
    <n v="25432"/>
    <n v="21455"/>
    <n v="1703223"/>
  </r>
  <r>
    <x v="1"/>
    <x v="8"/>
    <n v="15.51"/>
    <n v="11.8"/>
    <n v="1141.817"/>
    <n v="3.7099999999999991"/>
    <x v="4"/>
    <x v="0"/>
    <d v="2019-04-01T00:00:00"/>
    <s v="Public Sector SLED"/>
    <x v="2"/>
    <s v="South"/>
    <n v="15510"/>
    <n v="11800"/>
    <n v="1141817"/>
  </r>
  <r>
    <x v="3"/>
    <x v="3"/>
    <n v="2.3039999999999998"/>
    <n v="2.2679999999999998"/>
    <n v="221.18100000000001"/>
    <n v="3.6000000000000032E-2"/>
    <x v="1"/>
    <x v="0"/>
    <d v="2019-12-01T00:00:00"/>
    <s v="Small &amp; Medium"/>
    <x v="0"/>
    <s v="South"/>
    <n v="2304"/>
    <n v="2268"/>
    <n v="221181"/>
  </r>
  <r>
    <x v="1"/>
    <x v="8"/>
    <n v="2.5819999999999999"/>
    <n v="3.7669999999999999"/>
    <n v="448.26600000000002"/>
    <n v="-1.1850000000000001"/>
    <x v="1"/>
    <x v="1"/>
    <d v="2019-04-01T00:00:00"/>
    <s v="Small &amp; Medium"/>
    <x v="0"/>
    <s v="East"/>
    <n v="2582"/>
    <n v="3767"/>
    <n v="448266"/>
  </r>
  <r>
    <x v="5"/>
    <x v="9"/>
    <n v="1.6910000000000001"/>
    <n v="1.3819999999999999"/>
    <n v="541.38599999999997"/>
    <n v="0.30900000000000016"/>
    <x v="3"/>
    <x v="1"/>
    <d v="2020-06-01T00:00:00"/>
    <s v="Public Sector Fed"/>
    <x v="2"/>
    <s v="East"/>
    <n v="1691"/>
    <n v="1382"/>
    <n v="541386"/>
  </r>
  <r>
    <x v="2"/>
    <x v="2"/>
    <s v=""/>
    <s v=""/>
    <s v=""/>
    <s v=""/>
    <x v="2"/>
    <x v="2"/>
    <d v="2019-07-01T00:00:00"/>
    <s v="Public Sector Fed"/>
    <x v="2"/>
    <s v="undefined"/>
    <n v="0"/>
    <n v="0"/>
    <n v="0"/>
  </r>
  <r>
    <x v="6"/>
    <x v="10"/>
    <n v="0"/>
    <n v="5.0000000000000001E-3"/>
    <n v="0.81599999999999995"/>
    <n v="-5.0000000000000001E-3"/>
    <x v="3"/>
    <x v="0"/>
    <d v="2019-07-01T00:00:00"/>
    <s v="Public Sector Fed"/>
    <x v="0"/>
    <s v="South"/>
    <n v="0"/>
    <n v="5"/>
    <n v="816"/>
  </r>
  <r>
    <x v="4"/>
    <x v="15"/>
    <n v="0"/>
    <n v="0"/>
    <n v="1E-3"/>
    <n v="0"/>
    <x v="1"/>
    <x v="1"/>
    <d v="2020-03-01T00:00:00"/>
    <s v="Small &amp; Medium Unassigned"/>
    <x v="0"/>
    <s v="East"/>
    <n v="0"/>
    <n v="0"/>
    <n v="1"/>
  </r>
  <r>
    <x v="1"/>
    <x v="8"/>
    <n v="0.57599999999999996"/>
    <n v="9.6000000000000002E-2"/>
    <n v="7.5119999999999996"/>
    <n v="0.48"/>
    <x v="1"/>
    <x v="0"/>
    <d v="2019-04-01T00:00:00"/>
    <s v="Small &amp; Medium Unassigned"/>
    <x v="2"/>
    <s v="South"/>
    <n v="576"/>
    <n v="96"/>
    <n v="7512"/>
  </r>
  <r>
    <x v="4"/>
    <x v="5"/>
    <n v="1E-3"/>
    <n v="8.9999999999999993E-3"/>
    <n v="0.64300000000000002"/>
    <n v="-8.0000000000000002E-3"/>
    <x v="3"/>
    <x v="3"/>
    <d v="2020-01-01T00:00:00"/>
    <s v="Public Sector Fed"/>
    <x v="1"/>
    <s v="West"/>
    <n v="1"/>
    <n v="9"/>
    <n v="643"/>
  </r>
  <r>
    <x v="0"/>
    <x v="13"/>
    <n v="23.009"/>
    <n v="19.859000000000002"/>
    <n v="1293.3050000000001"/>
    <n v="3.1499999999999986"/>
    <x v="0"/>
    <x v="3"/>
    <d v="2019-03-01T00:00:00"/>
    <s v="Large Enterprise Segment"/>
    <x v="2"/>
    <s v="West"/>
    <n v="23009"/>
    <n v="19859"/>
    <n v="1293305"/>
  </r>
  <r>
    <x v="4"/>
    <x v="15"/>
    <n v="0.04"/>
    <n v="6.8000000000000005E-2"/>
    <n v="13.106999999999999"/>
    <n v="-2.8000000000000004E-2"/>
    <x v="4"/>
    <x v="0"/>
    <d v="2020-03-01T00:00:00"/>
    <s v="Public Sector SLED"/>
    <x v="1"/>
    <s v="South"/>
    <n v="40"/>
    <n v="68"/>
    <n v="13107"/>
  </r>
  <r>
    <x v="5"/>
    <x v="7"/>
    <n v="0"/>
    <n v="0"/>
    <n v="0"/>
    <n v="0"/>
    <x v="1"/>
    <x v="4"/>
    <d v="2020-05-01T00:00:00"/>
    <s v="Small &amp; Medium"/>
    <x v="3"/>
    <s v="Headquarte"/>
    <n v="0"/>
    <n v="0"/>
    <n v="0"/>
  </r>
  <r>
    <x v="5"/>
    <x v="7"/>
    <n v="25.413"/>
    <n v="43.134"/>
    <n v="2903.2550000000001"/>
    <n v="-17.721"/>
    <x v="0"/>
    <x v="1"/>
    <d v="2020-05-01T00:00:00"/>
    <s v="Large Enterprise Segment"/>
    <x v="2"/>
    <s v="East"/>
    <n v="25413"/>
    <n v="43134"/>
    <n v="2903255"/>
  </r>
  <r>
    <x v="6"/>
    <x v="11"/>
    <n v="11.189"/>
    <n v="6.2729999999999997"/>
    <n v="664.38"/>
    <n v="4.9160000000000004"/>
    <x v="1"/>
    <x v="1"/>
    <d v="2019-08-01T00:00:00"/>
    <s v="Small &amp; Medium"/>
    <x v="3"/>
    <s v="East"/>
    <n v="11189"/>
    <n v="6273"/>
    <n v="664380"/>
  </r>
  <r>
    <x v="3"/>
    <x v="14"/>
    <n v="0"/>
    <n v="2E-3"/>
    <n v="0.20399999999999999"/>
    <n v="-2E-3"/>
    <x v="3"/>
    <x v="0"/>
    <d v="2019-11-01T00:00:00"/>
    <s v="Public Sector Fed"/>
    <x v="3"/>
    <s v="South"/>
    <n v="0"/>
    <n v="2"/>
    <n v="204"/>
  </r>
  <r>
    <x v="0"/>
    <x v="0"/>
    <n v="0.19500000000000001"/>
    <n v="0"/>
    <n v="0.21"/>
    <n v="0.19500000000000001"/>
    <x v="1"/>
    <x v="1"/>
    <d v="2019-02-01T00:00:00"/>
    <s v="Small &amp; Medium Unassigned"/>
    <x v="1"/>
    <s v="East"/>
    <n v="195"/>
    <n v="0"/>
    <n v="210"/>
  </r>
  <r>
    <x v="0"/>
    <x v="4"/>
    <n v="1.137"/>
    <n v="0.27600000000000002"/>
    <n v="33.799999999999997"/>
    <n v="0.86099999999999999"/>
    <x v="0"/>
    <x v="0"/>
    <d v="2019-01-01T00:00:00"/>
    <s v="Large Enterprise Segment"/>
    <x v="3"/>
    <s v="South"/>
    <n v="1137"/>
    <n v="276"/>
    <n v="33800"/>
  </r>
  <r>
    <x v="0"/>
    <x v="4"/>
    <n v="9.5000000000000001E-2"/>
    <n v="0.76100000000000001"/>
    <n v="29.728999999999999"/>
    <n v="-0.66600000000000004"/>
    <x v="0"/>
    <x v="0"/>
    <d v="2019-01-01T00:00:00"/>
    <s v="Large Enterprise Segment"/>
    <x v="0"/>
    <s v="South"/>
    <n v="95"/>
    <n v="761"/>
    <n v="29729"/>
  </r>
  <r>
    <x v="4"/>
    <x v="18"/>
    <n v="2.4E-2"/>
    <n v="0.28899999999999998"/>
    <n v="30.181999999999999"/>
    <n v="-0.26499999999999996"/>
    <x v="4"/>
    <x v="1"/>
    <d v="2020-02-01T00:00:00"/>
    <s v="Public Sector SLED"/>
    <x v="0"/>
    <s v="East"/>
    <n v="24"/>
    <n v="289"/>
    <n v="30182"/>
  </r>
  <r>
    <x v="0"/>
    <x v="4"/>
    <n v="0"/>
    <n v="0"/>
    <n v="1E-3"/>
    <n v="0"/>
    <x v="1"/>
    <x v="0"/>
    <d v="2019-01-01T00:00:00"/>
    <s v="Small &amp; Medium Unassigned"/>
    <x v="3"/>
    <s v="South"/>
    <n v="0"/>
    <n v="0"/>
    <n v="1"/>
  </r>
  <r>
    <x v="0"/>
    <x v="0"/>
    <n v="0"/>
    <n v="0"/>
    <n v="2E-3"/>
    <n v="0"/>
    <x v="1"/>
    <x v="0"/>
    <d v="2019-02-01T00:00:00"/>
    <s v="Small &amp; Medium Unassigned"/>
    <x v="3"/>
    <s v="South"/>
    <n v="0"/>
    <n v="0"/>
    <n v="2"/>
  </r>
  <r>
    <x v="5"/>
    <x v="7"/>
    <n v="0"/>
    <n v="0"/>
    <n v="0"/>
    <n v="0"/>
    <x v="1"/>
    <x v="4"/>
    <d v="2020-05-01T00:00:00"/>
    <s v="Small &amp; Medium"/>
    <x v="0"/>
    <s v="Headquarte"/>
    <n v="0"/>
    <n v="0"/>
    <n v="0"/>
  </r>
  <r>
    <x v="0"/>
    <x v="0"/>
    <n v="0"/>
    <n v="0"/>
    <n v="0"/>
    <n v="0"/>
    <x v="4"/>
    <x v="4"/>
    <d v="2019-02-01T00:00:00"/>
    <s v="Public Sector SLED"/>
    <x v="0"/>
    <s v="Headquarte"/>
    <n v="0"/>
    <n v="0"/>
    <n v="0"/>
  </r>
  <r>
    <x v="5"/>
    <x v="9"/>
    <n v="4.0000000000000001E-3"/>
    <n v="5.0999999999999997E-2"/>
    <n v="22.120999999999999"/>
    <n v="-4.7E-2"/>
    <x v="0"/>
    <x v="3"/>
    <d v="2020-06-01T00:00:00"/>
    <s v="Large Enterprise Segment"/>
    <x v="1"/>
    <s v="West"/>
    <n v="4"/>
    <n v="51"/>
    <n v="22121"/>
  </r>
  <r>
    <x v="2"/>
    <x v="2"/>
    <s v=""/>
    <s v=""/>
    <s v=""/>
    <s v=""/>
    <x v="2"/>
    <x v="2"/>
    <d v="2019-08-01T00:00:00"/>
    <s v="Large Enterprise Segment"/>
    <x v="2"/>
    <s v="undefined"/>
    <n v="0"/>
    <n v="0"/>
    <n v="0"/>
  </r>
  <r>
    <x v="4"/>
    <x v="18"/>
    <n v="1E-3"/>
    <n v="1.2E-2"/>
    <n v="1.7170000000000001"/>
    <n v="-1.0999999999999999E-2"/>
    <x v="3"/>
    <x v="3"/>
    <d v="2020-02-01T00:00:00"/>
    <s v="Public Sector Fed"/>
    <x v="0"/>
    <s v="West"/>
    <n v="1"/>
    <n v="12"/>
    <n v="1717"/>
  </r>
  <r>
    <x v="3"/>
    <x v="3"/>
    <n v="22.050999999999998"/>
    <n v="17.387"/>
    <n v="1362.845"/>
    <n v="4.6639999999999979"/>
    <x v="0"/>
    <x v="3"/>
    <d v="2019-12-01T00:00:00"/>
    <s v="Large Enterprise Segment"/>
    <x v="2"/>
    <s v="West"/>
    <n v="22051"/>
    <n v="17387"/>
    <n v="1362845"/>
  </r>
  <r>
    <x v="5"/>
    <x v="7"/>
    <n v="4.1000000000000002E-2"/>
    <n v="0.122"/>
    <n v="26.305"/>
    <n v="-8.0999999999999989E-2"/>
    <x v="4"/>
    <x v="1"/>
    <d v="2020-05-01T00:00:00"/>
    <s v="Public Sector SLED"/>
    <x v="1"/>
    <s v="East"/>
    <n v="41"/>
    <n v="122"/>
    <n v="26305"/>
  </r>
  <r>
    <x v="6"/>
    <x v="17"/>
    <n v="24.649000000000001"/>
    <n v="19.573"/>
    <n v="1333.431"/>
    <n v="5.0760000000000005"/>
    <x v="0"/>
    <x v="3"/>
    <d v="2019-09-01T00:00:00"/>
    <s v="Large Enterprise Segment"/>
    <x v="2"/>
    <s v="West"/>
    <n v="24649"/>
    <n v="19573"/>
    <n v="1333431"/>
  </r>
  <r>
    <x v="3"/>
    <x v="6"/>
    <n v="35.402999999999999"/>
    <n v="21.645"/>
    <n v="1348.297"/>
    <n v="13.757999999999999"/>
    <x v="0"/>
    <x v="3"/>
    <d v="2019-10-01T00:00:00"/>
    <s v="Large Enterprise Segment"/>
    <x v="2"/>
    <s v="West"/>
    <n v="35403"/>
    <n v="21645"/>
    <n v="1348297"/>
  </r>
  <r>
    <x v="1"/>
    <x v="1"/>
    <n v="0"/>
    <n v="1.2999999999999999E-2"/>
    <n v="0.78300000000000003"/>
    <n v="-1.2999999999999999E-2"/>
    <x v="3"/>
    <x v="1"/>
    <d v="2019-05-01T00:00:00"/>
    <s v="Public Sector Fed"/>
    <x v="3"/>
    <s v="East"/>
    <n v="0"/>
    <n v="13"/>
    <n v="783"/>
  </r>
  <r>
    <x v="6"/>
    <x v="10"/>
    <n v="0"/>
    <n v="0"/>
    <n v="0"/>
    <n v="0"/>
    <x v="1"/>
    <x v="4"/>
    <d v="2019-07-01T00:00:00"/>
    <s v="Small &amp; Medium"/>
    <x v="1"/>
    <s v="Headquarte"/>
    <n v="0"/>
    <n v="0"/>
    <n v="0"/>
  </r>
  <r>
    <x v="2"/>
    <x v="2"/>
    <s v=""/>
    <s v=""/>
    <s v=""/>
    <s v=""/>
    <x v="2"/>
    <x v="2"/>
    <d v="2019-07-01T00:00:00"/>
    <s v="Large Enterprise Segment"/>
    <x v="2"/>
    <s v="undefined"/>
    <n v="0"/>
    <n v="0"/>
    <n v="0"/>
  </r>
  <r>
    <x v="0"/>
    <x v="13"/>
    <n v="0.25700000000000001"/>
    <n v="0.377"/>
    <n v="25.414000000000001"/>
    <n v="-0.12"/>
    <x v="0"/>
    <x v="3"/>
    <d v="2019-03-01T00:00:00"/>
    <s v="Large Enterprise Segment"/>
    <x v="1"/>
    <s v="West"/>
    <n v="257"/>
    <n v="377"/>
    <n v="25414"/>
  </r>
  <r>
    <x v="4"/>
    <x v="5"/>
    <n v="1E-3"/>
    <n v="2.3E-2"/>
    <n v="1.744"/>
    <n v="-2.1999999999999999E-2"/>
    <x v="3"/>
    <x v="3"/>
    <d v="2020-01-01T00:00:00"/>
    <s v="Public Sector Fed"/>
    <x v="0"/>
    <s v="West"/>
    <n v="1"/>
    <n v="23"/>
    <n v="1744"/>
  </r>
  <r>
    <x v="6"/>
    <x v="17"/>
    <n v="0.13400000000000001"/>
    <n v="0.63900000000000001"/>
    <n v="49.061"/>
    <n v="-0.505"/>
    <x v="0"/>
    <x v="1"/>
    <d v="2019-09-01T00:00:00"/>
    <s v="Large Enterprise Segment"/>
    <x v="0"/>
    <s v="East"/>
    <n v="134"/>
    <n v="639"/>
    <n v="49061"/>
  </r>
  <r>
    <x v="0"/>
    <x v="0"/>
    <n v="2.1999999999999999E-2"/>
    <n v="0"/>
    <n v="3.5999999999999997E-2"/>
    <n v="2.1999999999999999E-2"/>
    <x v="1"/>
    <x v="0"/>
    <d v="2019-02-01T00:00:00"/>
    <s v="Small &amp; Medium Unassigned"/>
    <x v="0"/>
    <s v="South"/>
    <n v="22"/>
    <n v="0"/>
    <n v="36"/>
  </r>
  <r>
    <x v="0"/>
    <x v="4"/>
    <n v="0"/>
    <n v="0"/>
    <n v="1E-3"/>
    <n v="0"/>
    <x v="1"/>
    <x v="1"/>
    <d v="2019-01-01T00:00:00"/>
    <s v="Small &amp; Medium Unassigned"/>
    <x v="0"/>
    <s v="East"/>
    <n v="0"/>
    <n v="0"/>
    <n v="1"/>
  </r>
  <r>
    <x v="3"/>
    <x v="6"/>
    <n v="0.28799999999999998"/>
    <n v="4.0000000000000001E-3"/>
    <n v="0.48399999999999999"/>
    <n v="0.28399999999999997"/>
    <x v="1"/>
    <x v="1"/>
    <d v="2019-10-01T00:00:00"/>
    <s v="Small &amp; Medium Unassigned"/>
    <x v="1"/>
    <s v="East"/>
    <n v="288"/>
    <n v="4"/>
    <n v="484"/>
  </r>
  <r>
    <x v="6"/>
    <x v="17"/>
    <n v="1E-3"/>
    <n v="1.6E-2"/>
    <n v="2.3490000000000002"/>
    <n v="-1.4999999999999999E-2"/>
    <x v="3"/>
    <x v="1"/>
    <d v="2019-09-01T00:00:00"/>
    <s v="Public Sector Fed"/>
    <x v="0"/>
    <s v="East"/>
    <n v="1"/>
    <n v="16"/>
    <n v="2349"/>
  </r>
  <r>
    <x v="2"/>
    <x v="2"/>
    <s v=""/>
    <s v=""/>
    <s v=""/>
    <s v=""/>
    <x v="2"/>
    <x v="2"/>
    <d v="2019-05-01T00:00:00"/>
    <s v="Large Enterprise Segment"/>
    <x v="2"/>
    <s v="undefined"/>
    <n v="0"/>
    <n v="0"/>
    <n v="0"/>
  </r>
  <r>
    <x v="6"/>
    <x v="11"/>
    <n v="26.242999999999999"/>
    <n v="18.137"/>
    <n v="1329.2850000000001"/>
    <n v="8.1059999999999981"/>
    <x v="0"/>
    <x v="3"/>
    <d v="2019-08-01T00:00:00"/>
    <s v="Large Enterprise Segment"/>
    <x v="2"/>
    <s v="West"/>
    <n v="26243"/>
    <n v="18137"/>
    <n v="1329285"/>
  </r>
  <r>
    <x v="6"/>
    <x v="10"/>
    <n v="0.502"/>
    <n v="0.27100000000000002"/>
    <n v="33.621000000000002"/>
    <n v="0.23099999999999998"/>
    <x v="0"/>
    <x v="0"/>
    <d v="2019-07-01T00:00:00"/>
    <s v="Large Enterprise Segment"/>
    <x v="3"/>
    <s v="South"/>
    <n v="502"/>
    <n v="271"/>
    <n v="33621"/>
  </r>
  <r>
    <x v="6"/>
    <x v="17"/>
    <n v="0.53300000000000003"/>
    <n v="0.217"/>
    <n v="34.201999999999998"/>
    <n v="0.31600000000000006"/>
    <x v="0"/>
    <x v="0"/>
    <d v="2019-09-01T00:00:00"/>
    <s v="Large Enterprise Segment"/>
    <x v="3"/>
    <s v="South"/>
    <n v="533"/>
    <n v="217"/>
    <n v="34202"/>
  </r>
  <r>
    <x v="1"/>
    <x v="8"/>
    <n v="0.14000000000000001"/>
    <n v="0.01"/>
    <n v="1.468"/>
    <n v="0.13"/>
    <x v="1"/>
    <x v="1"/>
    <d v="2019-04-01T00:00:00"/>
    <s v="Small &amp; Medium Unassigned"/>
    <x v="3"/>
    <s v="East"/>
    <n v="140"/>
    <n v="10"/>
    <n v="1468"/>
  </r>
  <r>
    <x v="3"/>
    <x v="14"/>
    <n v="32.237000000000002"/>
    <n v="17.056999999999999"/>
    <n v="1344.0609999999999"/>
    <n v="15.180000000000003"/>
    <x v="1"/>
    <x v="0"/>
    <d v="2019-11-01T00:00:00"/>
    <s v="Small &amp; Medium"/>
    <x v="1"/>
    <s v="South"/>
    <n v="32237"/>
    <n v="17057"/>
    <n v="1344061"/>
  </r>
  <r>
    <x v="3"/>
    <x v="6"/>
    <n v="8.5999999999999993E-2"/>
    <n v="1E-3"/>
    <n v="0.151"/>
    <n v="8.4999999999999992E-2"/>
    <x v="1"/>
    <x v="3"/>
    <d v="2019-10-01T00:00:00"/>
    <s v="Small &amp; Medium Unassigned"/>
    <x v="3"/>
    <s v="West"/>
    <n v="86"/>
    <n v="1"/>
    <n v="151"/>
  </r>
  <r>
    <x v="5"/>
    <x v="9"/>
    <n v="2.8490000000000002"/>
    <n v="1.369"/>
    <n v="734.39700000000005"/>
    <n v="1.4800000000000002"/>
    <x v="1"/>
    <x v="1"/>
    <d v="2020-06-01T00:00:00"/>
    <s v="Small &amp; Medium"/>
    <x v="3"/>
    <s v="East"/>
    <n v="2849"/>
    <n v="1369"/>
    <n v="734397"/>
  </r>
  <r>
    <x v="3"/>
    <x v="14"/>
    <n v="0.59799999999999998"/>
    <n v="0.219"/>
    <n v="34.637999999999998"/>
    <n v="0.379"/>
    <x v="0"/>
    <x v="0"/>
    <d v="2019-11-01T00:00:00"/>
    <s v="Large Enterprise Segment"/>
    <x v="3"/>
    <s v="South"/>
    <n v="598"/>
    <n v="219"/>
    <n v="34638"/>
  </r>
  <r>
    <x v="4"/>
    <x v="5"/>
    <n v="2.1999999999999999E-2"/>
    <n v="6.0999999999999999E-2"/>
    <n v="7.8250000000000002"/>
    <n v="-3.9E-2"/>
    <x v="4"/>
    <x v="3"/>
    <d v="2020-01-01T00:00:00"/>
    <s v="Public Sector SLED"/>
    <x v="3"/>
    <s v="West"/>
    <n v="22"/>
    <n v="61"/>
    <n v="7825"/>
  </r>
  <r>
    <x v="5"/>
    <x v="9"/>
    <n v="0.63700000000000001"/>
    <n v="0.92"/>
    <n v="213.33699999999999"/>
    <n v="-0.28300000000000003"/>
    <x v="3"/>
    <x v="0"/>
    <d v="2020-06-01T00:00:00"/>
    <s v="Public Sector Fed"/>
    <x v="2"/>
    <s v="South"/>
    <n v="637"/>
    <n v="920"/>
    <n v="213337"/>
  </r>
  <r>
    <x v="4"/>
    <x v="5"/>
    <n v="6.7000000000000004E-2"/>
    <n v="0.122"/>
    <n v="13.177"/>
    <n v="-5.4999999999999993E-2"/>
    <x v="4"/>
    <x v="0"/>
    <d v="2020-01-01T00:00:00"/>
    <s v="Public Sector SLED"/>
    <x v="1"/>
    <s v="South"/>
    <n v="67"/>
    <n v="122"/>
    <n v="13177"/>
  </r>
  <r>
    <x v="6"/>
    <x v="11"/>
    <n v="1E-3"/>
    <n v="0.02"/>
    <n v="2.3690000000000002"/>
    <n v="-1.9E-2"/>
    <x v="3"/>
    <x v="1"/>
    <d v="2019-08-01T00:00:00"/>
    <s v="Public Sector Fed"/>
    <x v="0"/>
    <s v="East"/>
    <n v="1"/>
    <n v="20"/>
    <n v="2369"/>
  </r>
  <r>
    <x v="3"/>
    <x v="6"/>
    <n v="12.661"/>
    <n v="6.7"/>
    <n v="679.30899999999997"/>
    <n v="5.9609999999999994"/>
    <x v="1"/>
    <x v="1"/>
    <d v="2019-10-01T00:00:00"/>
    <s v="Small &amp; Medium"/>
    <x v="3"/>
    <s v="East"/>
    <n v="12661"/>
    <n v="6700"/>
    <n v="679309"/>
  </r>
  <r>
    <x v="3"/>
    <x v="3"/>
    <n v="16.029"/>
    <n v="7.149"/>
    <n v="699.47500000000002"/>
    <n v="8.879999999999999"/>
    <x v="1"/>
    <x v="1"/>
    <d v="2019-12-01T00:00:00"/>
    <s v="Small &amp; Medium"/>
    <x v="3"/>
    <s v="East"/>
    <n v="16029"/>
    <n v="7149"/>
    <n v="699475"/>
  </r>
  <r>
    <x v="4"/>
    <x v="5"/>
    <n v="8.0000000000000002E-3"/>
    <n v="8.5999999999999993E-2"/>
    <n v="9.1969999999999992"/>
    <n v="-7.7999999999999986E-2"/>
    <x v="4"/>
    <x v="0"/>
    <d v="2020-01-01T00:00:00"/>
    <s v="Public Sector SLED"/>
    <x v="0"/>
    <s v="South"/>
    <n v="8"/>
    <n v="86"/>
    <n v="9197"/>
  </r>
  <r>
    <x v="0"/>
    <x v="13"/>
    <n v="1E-3"/>
    <n v="5.0999999999999997E-2"/>
    <n v="8.25"/>
    <n v="-4.9999999999999996E-2"/>
    <x v="4"/>
    <x v="3"/>
    <d v="2019-03-01T00:00:00"/>
    <s v="Public Sector SLED"/>
    <x v="3"/>
    <s v="West"/>
    <n v="1"/>
    <n v="51"/>
    <n v="8250"/>
  </r>
  <r>
    <x v="1"/>
    <x v="8"/>
    <n v="8.2000000000000003E-2"/>
    <n v="0.77900000000000003"/>
    <n v="28.212"/>
    <n v="-0.69700000000000006"/>
    <x v="0"/>
    <x v="0"/>
    <d v="2019-04-01T00:00:00"/>
    <s v="Large Enterprise Segment"/>
    <x v="0"/>
    <s v="South"/>
    <n v="82"/>
    <n v="779"/>
    <n v="28212"/>
  </r>
  <r>
    <x v="4"/>
    <x v="15"/>
    <n v="0"/>
    <n v="0"/>
    <n v="0"/>
    <n v="0"/>
    <x v="1"/>
    <x v="0"/>
    <d v="2020-03-01T00:00:00"/>
    <s v="Small &amp; Medium Unassigned"/>
    <x v="0"/>
    <s v="South"/>
    <n v="0"/>
    <n v="0"/>
    <n v="0"/>
  </r>
  <r>
    <x v="1"/>
    <x v="16"/>
    <n v="0.13100000000000001"/>
    <n v="0"/>
    <n v="0.20300000000000001"/>
    <n v="0.13100000000000001"/>
    <x v="1"/>
    <x v="1"/>
    <d v="2019-06-01T00:00:00"/>
    <s v="Small &amp; Medium Unassigned"/>
    <x v="1"/>
    <s v="East"/>
    <n v="131"/>
    <n v="0"/>
    <n v="203"/>
  </r>
  <r>
    <x v="1"/>
    <x v="8"/>
    <n v="8.0920000000000005"/>
    <n v="5.085"/>
    <n v="636.32100000000003"/>
    <n v="3.0070000000000006"/>
    <x v="1"/>
    <x v="1"/>
    <d v="2019-04-01T00:00:00"/>
    <s v="Small &amp; Medium"/>
    <x v="3"/>
    <s v="East"/>
    <n v="8092"/>
    <n v="5085"/>
    <n v="636321"/>
  </r>
  <r>
    <x v="0"/>
    <x v="0"/>
    <n v="2E-3"/>
    <n v="0.30399999999999999"/>
    <n v="28.873000000000001"/>
    <n v="-0.30199999999999999"/>
    <x v="4"/>
    <x v="1"/>
    <d v="2019-02-01T00:00:00"/>
    <s v="Public Sector SLED"/>
    <x v="1"/>
    <s v="East"/>
    <n v="2"/>
    <n v="304"/>
    <n v="28873"/>
  </r>
  <r>
    <x v="2"/>
    <x v="2"/>
    <s v=""/>
    <s v=""/>
    <s v=""/>
    <s v=""/>
    <x v="2"/>
    <x v="2"/>
    <d v="2020-03-01T00:00:00"/>
    <s v="Public Sector SLED"/>
    <x v="0"/>
    <s v="undefined"/>
    <n v="0"/>
    <n v="0"/>
    <n v="0"/>
  </r>
  <r>
    <x v="2"/>
    <x v="2"/>
    <s v=""/>
    <s v=""/>
    <s v=""/>
    <s v=""/>
    <x v="2"/>
    <x v="2"/>
    <d v="2019-03-01T00:00:00"/>
    <s v="Public Sector Fed"/>
    <x v="2"/>
    <s v="undefined"/>
    <n v="0"/>
    <n v="0"/>
    <n v="0"/>
  </r>
  <r>
    <x v="6"/>
    <x v="10"/>
    <n v="0"/>
    <n v="0"/>
    <n v="1E-3"/>
    <n v="0"/>
    <x v="0"/>
    <x v="4"/>
    <d v="2019-07-01T00:00:00"/>
    <s v="Large Enterprise Segment"/>
    <x v="2"/>
    <s v="Headquarte"/>
    <n v="0"/>
    <n v="0"/>
    <n v="1"/>
  </r>
  <r>
    <x v="3"/>
    <x v="3"/>
    <n v="0.01"/>
    <n v="0"/>
    <n v="1.6E-2"/>
    <n v="0.01"/>
    <x v="1"/>
    <x v="0"/>
    <d v="2019-12-01T00:00:00"/>
    <s v="Small &amp; Medium Unassigned"/>
    <x v="1"/>
    <s v="South"/>
    <n v="10"/>
    <n v="0"/>
    <n v="16"/>
  </r>
  <r>
    <x v="0"/>
    <x v="4"/>
    <n v="0"/>
    <n v="3.0000000000000001E-3"/>
    <n v="0.20799999999999999"/>
    <n v="-3.0000000000000001E-3"/>
    <x v="3"/>
    <x v="0"/>
    <d v="2019-01-01T00:00:00"/>
    <s v="Public Sector Fed"/>
    <x v="3"/>
    <s v="South"/>
    <n v="0"/>
    <n v="3"/>
    <n v="208"/>
  </r>
  <r>
    <x v="0"/>
    <x v="4"/>
    <n v="0"/>
    <n v="0"/>
    <n v="0"/>
    <n v="0"/>
    <x v="3"/>
    <x v="4"/>
    <d v="2019-01-01T00:00:00"/>
    <s v="Public Sector Fed"/>
    <x v="2"/>
    <s v="Headquarte"/>
    <n v="0"/>
    <n v="0"/>
    <n v="0"/>
  </r>
  <r>
    <x v="3"/>
    <x v="3"/>
    <n v="0.32100000000000001"/>
    <n v="0.48799999999999999"/>
    <n v="32.061"/>
    <n v="-0.16699999999999998"/>
    <x v="0"/>
    <x v="0"/>
    <d v="2019-12-01T00:00:00"/>
    <s v="Large Enterprise Segment"/>
    <x v="1"/>
    <s v="South"/>
    <n v="321"/>
    <n v="488"/>
    <n v="32061"/>
  </r>
  <r>
    <x v="2"/>
    <x v="2"/>
    <s v=""/>
    <s v=""/>
    <s v=""/>
    <s v=""/>
    <x v="2"/>
    <x v="2"/>
    <d v="2020-05-01T00:00:00"/>
    <s v="Public Sector SLED"/>
    <x v="0"/>
    <s v="undefined"/>
    <n v="0"/>
    <n v="0"/>
    <n v="0"/>
  </r>
  <r>
    <x v="4"/>
    <x v="15"/>
    <n v="0.156"/>
    <n v="4.2000000000000003E-2"/>
    <n v="7.8959999999999999"/>
    <n v="0.11399999999999999"/>
    <x v="4"/>
    <x v="3"/>
    <d v="2020-03-01T00:00:00"/>
    <s v="Public Sector SLED"/>
    <x v="3"/>
    <s v="West"/>
    <n v="156"/>
    <n v="42"/>
    <n v="7896"/>
  </r>
  <r>
    <x v="2"/>
    <x v="2"/>
    <s v=""/>
    <s v=""/>
    <s v=""/>
    <s v=""/>
    <x v="2"/>
    <x v="2"/>
    <d v="2019-08-01T00:00:00"/>
    <s v="Public Sector Fed"/>
    <x v="2"/>
    <s v="undefined"/>
    <n v="0"/>
    <n v="0"/>
    <n v="0"/>
  </r>
  <r>
    <x v="3"/>
    <x v="14"/>
    <n v="0.32500000000000001"/>
    <n v="0.40500000000000003"/>
    <n v="32.335000000000001"/>
    <n v="-8.0000000000000016E-2"/>
    <x v="0"/>
    <x v="0"/>
    <d v="2019-11-01T00:00:00"/>
    <s v="Large Enterprise Segment"/>
    <x v="1"/>
    <s v="South"/>
    <n v="325"/>
    <n v="405"/>
    <n v="32335"/>
  </r>
  <r>
    <x v="4"/>
    <x v="18"/>
    <n v="8.2000000000000003E-2"/>
    <n v="0.217"/>
    <n v="20.172000000000001"/>
    <n v="-0.13500000000000001"/>
    <x v="0"/>
    <x v="3"/>
    <d v="2020-02-01T00:00:00"/>
    <s v="Large Enterprise Segment"/>
    <x v="0"/>
    <s v="West"/>
    <n v="82"/>
    <n v="217"/>
    <n v="20172"/>
  </r>
  <r>
    <x v="6"/>
    <x v="17"/>
    <n v="2.9000000000000001E-2"/>
    <n v="0"/>
    <n v="5.6000000000000001E-2"/>
    <n v="2.9000000000000001E-2"/>
    <x v="1"/>
    <x v="1"/>
    <d v="2019-09-01T00:00:00"/>
    <s v="Small &amp; Medium Unassigned"/>
    <x v="1"/>
    <s v="East"/>
    <n v="29"/>
    <n v="0"/>
    <n v="56"/>
  </r>
  <r>
    <x v="2"/>
    <x v="2"/>
    <s v=""/>
    <s v=""/>
    <s v=""/>
    <s v=""/>
    <x v="2"/>
    <x v="2"/>
    <d v="2019-04-01T00:00:00"/>
    <s v="Large Enterprise Segment"/>
    <x v="2"/>
    <s v="undefined"/>
    <n v="0"/>
    <n v="0"/>
    <n v="0"/>
  </r>
  <r>
    <x v="3"/>
    <x v="14"/>
    <n v="0"/>
    <n v="1.0999999999999999E-2"/>
    <n v="0.7"/>
    <n v="-1.0999999999999999E-2"/>
    <x v="3"/>
    <x v="1"/>
    <d v="2019-11-01T00:00:00"/>
    <s v="Public Sector Fed"/>
    <x v="3"/>
    <s v="East"/>
    <n v="0"/>
    <n v="11"/>
    <n v="700"/>
  </r>
  <r>
    <x v="4"/>
    <x v="5"/>
    <n v="0"/>
    <n v="0"/>
    <n v="0"/>
    <n v="0"/>
    <x v="1"/>
    <x v="1"/>
    <d v="2020-01-01T00:00:00"/>
    <s v="Small &amp; Medium Unassigned"/>
    <x v="3"/>
    <s v="East"/>
    <n v="0"/>
    <n v="0"/>
    <n v="0"/>
  </r>
  <r>
    <x v="1"/>
    <x v="1"/>
    <n v="1.6E-2"/>
    <n v="1E-3"/>
    <n v="0.17199999999999999"/>
    <n v="1.4999999999999999E-2"/>
    <x v="1"/>
    <x v="1"/>
    <d v="2019-05-01T00:00:00"/>
    <s v="Small &amp; Medium Unassigned"/>
    <x v="0"/>
    <s v="East"/>
    <n v="16"/>
    <n v="1"/>
    <n v="172"/>
  </r>
  <r>
    <x v="1"/>
    <x v="1"/>
    <n v="3.0190000000000001"/>
    <n v="1.847"/>
    <n v="219.72399999999999"/>
    <n v="1.1720000000000002"/>
    <x v="3"/>
    <x v="3"/>
    <d v="2019-05-01T00:00:00"/>
    <s v="Public Sector Fed"/>
    <x v="2"/>
    <s v="West"/>
    <n v="3019"/>
    <n v="1847"/>
    <n v="219724"/>
  </r>
  <r>
    <x v="4"/>
    <x v="18"/>
    <n v="26.148"/>
    <n v="19.956"/>
    <n v="1801.5340000000001"/>
    <n v="6.1920000000000002"/>
    <x v="4"/>
    <x v="1"/>
    <d v="2020-02-01T00:00:00"/>
    <s v="Public Sector SLED"/>
    <x v="2"/>
    <s v="East"/>
    <n v="26148"/>
    <n v="19956"/>
    <n v="1801534"/>
  </r>
  <r>
    <x v="3"/>
    <x v="3"/>
    <n v="35.848999999999997"/>
    <n v="21.202000000000002"/>
    <n v="1359.9849999999999"/>
    <n v="14.646999999999995"/>
    <x v="1"/>
    <x v="0"/>
    <d v="2019-12-01T00:00:00"/>
    <s v="Small &amp; Medium"/>
    <x v="1"/>
    <s v="South"/>
    <n v="35849"/>
    <n v="21202"/>
    <n v="1359985"/>
  </r>
  <r>
    <x v="6"/>
    <x v="17"/>
    <n v="3.7629999999999999"/>
    <n v="1.7350000000000001"/>
    <n v="224.03"/>
    <n v="2.0279999999999996"/>
    <x v="3"/>
    <x v="3"/>
    <d v="2019-09-01T00:00:00"/>
    <s v="Public Sector Fed"/>
    <x v="2"/>
    <s v="West"/>
    <n v="3763"/>
    <n v="1735"/>
    <n v="224030"/>
  </r>
  <r>
    <x v="6"/>
    <x v="10"/>
    <n v="25.756"/>
    <n v="17.692"/>
    <n v="1321.441"/>
    <n v="8.0640000000000001"/>
    <x v="0"/>
    <x v="3"/>
    <d v="2019-07-01T00:00:00"/>
    <s v="Large Enterprise Segment"/>
    <x v="2"/>
    <s v="West"/>
    <n v="25756"/>
    <n v="17692"/>
    <n v="1321441"/>
  </r>
  <r>
    <x v="4"/>
    <x v="15"/>
    <n v="14.246"/>
    <n v="6.9889999999999999"/>
    <n v="722.29899999999998"/>
    <n v="7.2570000000000006"/>
    <x v="1"/>
    <x v="1"/>
    <d v="2020-03-01T00:00:00"/>
    <s v="Small &amp; Medium"/>
    <x v="3"/>
    <s v="East"/>
    <n v="14246"/>
    <n v="6989"/>
    <n v="722299"/>
  </r>
  <r>
    <x v="6"/>
    <x v="10"/>
    <n v="1.7629999999999999"/>
    <n v="2.1760000000000002"/>
    <n v="213.49199999999999"/>
    <n v="-0.41300000000000026"/>
    <x v="1"/>
    <x v="0"/>
    <d v="2019-07-01T00:00:00"/>
    <s v="Small &amp; Medium"/>
    <x v="0"/>
    <s v="South"/>
    <n v="1763"/>
    <n v="2176"/>
    <n v="213492"/>
  </r>
  <r>
    <x v="1"/>
    <x v="8"/>
    <n v="2E-3"/>
    <n v="0"/>
    <n v="0.19500000000000001"/>
    <n v="2E-3"/>
    <x v="3"/>
    <x v="0"/>
    <d v="2019-04-01T00:00:00"/>
    <s v="Public Sector Fed"/>
    <x v="3"/>
    <s v="South"/>
    <n v="2"/>
    <n v="0"/>
    <n v="195"/>
  </r>
  <r>
    <x v="3"/>
    <x v="14"/>
    <n v="6.0919999999999996"/>
    <n v="2.7909999999999999"/>
    <n v="281.19900000000001"/>
    <n v="3.3009999999999997"/>
    <x v="1"/>
    <x v="0"/>
    <d v="2019-11-01T00:00:00"/>
    <s v="Small &amp; Medium"/>
    <x v="3"/>
    <s v="South"/>
    <n v="6092"/>
    <n v="2791"/>
    <n v="281199"/>
  </r>
  <r>
    <x v="4"/>
    <x v="18"/>
    <n v="0"/>
    <n v="1E-3"/>
    <n v="0.63900000000000001"/>
    <n v="-1E-3"/>
    <x v="3"/>
    <x v="3"/>
    <d v="2020-02-01T00:00:00"/>
    <s v="Public Sector Fed"/>
    <x v="1"/>
    <s v="West"/>
    <n v="0"/>
    <n v="1"/>
    <n v="639"/>
  </r>
  <r>
    <x v="0"/>
    <x v="4"/>
    <n v="14.128"/>
    <n v="12.57"/>
    <n v="1014.641"/>
    <n v="1.5579999999999998"/>
    <x v="4"/>
    <x v="3"/>
    <d v="2019-01-01T00:00:00"/>
    <s v="Public Sector SLED"/>
    <x v="2"/>
    <s v="West"/>
    <n v="14128"/>
    <n v="12570"/>
    <n v="1014641"/>
  </r>
  <r>
    <x v="5"/>
    <x v="9"/>
    <n v="0"/>
    <n v="8.9999999999999993E-3"/>
    <n v="1.609"/>
    <n v="-8.9999999999999993E-3"/>
    <x v="3"/>
    <x v="3"/>
    <d v="2020-06-01T00:00:00"/>
    <s v="Public Sector Fed"/>
    <x v="0"/>
    <s v="West"/>
    <n v="0"/>
    <n v="9"/>
    <n v="1609"/>
  </r>
  <r>
    <x v="4"/>
    <x v="5"/>
    <n v="28.312999999999999"/>
    <n v="25.922000000000001"/>
    <n v="1584.2249999999999"/>
    <n v="2.3909999999999982"/>
    <x v="0"/>
    <x v="0"/>
    <d v="2020-01-01T00:00:00"/>
    <s v="Large Enterprise Segment"/>
    <x v="2"/>
    <s v="South"/>
    <n v="28313"/>
    <n v="25922"/>
    <n v="1584225"/>
  </r>
  <r>
    <x v="0"/>
    <x v="0"/>
    <n v="0.85599999999999998"/>
    <n v="2E-3"/>
    <n v="0.996"/>
    <n v="0.85399999999999998"/>
    <x v="1"/>
    <x v="1"/>
    <d v="2019-02-01T00:00:00"/>
    <s v="Small &amp; Medium Unassigned"/>
    <x v="2"/>
    <s v="East"/>
    <n v="856"/>
    <n v="2"/>
    <n v="996"/>
  </r>
  <r>
    <x v="5"/>
    <x v="7"/>
    <n v="9.1999999999999998E-2"/>
    <n v="0.16500000000000001"/>
    <n v="30.001999999999999"/>
    <n v="-7.3000000000000009E-2"/>
    <x v="4"/>
    <x v="1"/>
    <d v="2020-05-01T00:00:00"/>
    <s v="Public Sector SLED"/>
    <x v="0"/>
    <s v="East"/>
    <n v="92"/>
    <n v="165"/>
    <n v="30002"/>
  </r>
  <r>
    <x v="4"/>
    <x v="5"/>
    <n v="0"/>
    <n v="0"/>
    <n v="1E-3"/>
    <n v="0"/>
    <x v="1"/>
    <x v="0"/>
    <d v="2020-01-01T00:00:00"/>
    <s v="Small &amp; Medium Unassigned"/>
    <x v="3"/>
    <s v="South"/>
    <n v="0"/>
    <n v="0"/>
    <n v="1"/>
  </r>
  <r>
    <x v="3"/>
    <x v="14"/>
    <n v="36.051000000000002"/>
    <n v="20.728999999999999"/>
    <n v="1861.604"/>
    <n v="15.322000000000003"/>
    <x v="1"/>
    <x v="0"/>
    <d v="2019-11-01T00:00:00"/>
    <s v="Small &amp; Medium"/>
    <x v="2"/>
    <s v="South"/>
    <n v="36051"/>
    <n v="20729"/>
    <n v="1861604"/>
  </r>
  <r>
    <x v="4"/>
    <x v="18"/>
    <n v="5.2380000000000004"/>
    <n v="5.6360000000000001"/>
    <n v="513.01099999999997"/>
    <n v="-0.39799999999999969"/>
    <x v="3"/>
    <x v="1"/>
    <d v="2020-02-01T00:00:00"/>
    <s v="Public Sector Fed"/>
    <x v="2"/>
    <s v="East"/>
    <n v="5238"/>
    <n v="5636"/>
    <n v="513011"/>
  </r>
  <r>
    <x v="6"/>
    <x v="10"/>
    <n v="5.8479999999999999"/>
    <n v="2.8660000000000001"/>
    <n v="266.83800000000002"/>
    <n v="2.9819999999999998"/>
    <x v="1"/>
    <x v="0"/>
    <d v="2019-07-01T00:00:00"/>
    <s v="Small &amp; Medium"/>
    <x v="3"/>
    <s v="South"/>
    <n v="5848"/>
    <n v="2866"/>
    <n v="266838"/>
  </r>
  <r>
    <x v="0"/>
    <x v="13"/>
    <n v="35.462000000000003"/>
    <n v="23.257999999999999"/>
    <n v="1913.058"/>
    <n v="12.204000000000004"/>
    <x v="1"/>
    <x v="1"/>
    <d v="2019-03-01T00:00:00"/>
    <s v="Small &amp; Medium"/>
    <x v="1"/>
    <s v="East"/>
    <n v="35462"/>
    <n v="23258"/>
    <n v="1913058"/>
  </r>
  <r>
    <x v="2"/>
    <x v="2"/>
    <s v=""/>
    <s v=""/>
    <s v=""/>
    <s v=""/>
    <x v="2"/>
    <x v="2"/>
    <d v="2019-12-01T00:00:00"/>
    <s v="Public Sector SLED"/>
    <x v="2"/>
    <s v="undefined"/>
    <n v="0"/>
    <n v="0"/>
    <n v="0"/>
  </r>
  <r>
    <x v="6"/>
    <x v="10"/>
    <n v="8.1000000000000003E-2"/>
    <n v="0.10199999999999999"/>
    <n v="9.2680000000000007"/>
    <n v="-2.0999999999999991E-2"/>
    <x v="4"/>
    <x v="3"/>
    <d v="2019-07-01T00:00:00"/>
    <s v="Public Sector SLED"/>
    <x v="1"/>
    <s v="West"/>
    <n v="81"/>
    <n v="102"/>
    <n v="9268"/>
  </r>
  <r>
    <x v="3"/>
    <x v="6"/>
    <n v="0"/>
    <n v="0"/>
    <n v="0"/>
    <n v="0"/>
    <x v="0"/>
    <x v="4"/>
    <d v="2019-10-01T00:00:00"/>
    <s v="Large Enterprise Segment"/>
    <x v="1"/>
    <s v="Headquarte"/>
    <n v="0"/>
    <n v="0"/>
    <n v="0"/>
  </r>
  <r>
    <x v="1"/>
    <x v="8"/>
    <n v="22.41"/>
    <n v="19.93"/>
    <n v="1719.7729999999999"/>
    <n v="2.4800000000000004"/>
    <x v="4"/>
    <x v="1"/>
    <d v="2019-04-01T00:00:00"/>
    <s v="Public Sector SLED"/>
    <x v="2"/>
    <s v="East"/>
    <n v="22410"/>
    <n v="19930"/>
    <n v="1719773"/>
  </r>
  <r>
    <x v="1"/>
    <x v="16"/>
    <n v="0"/>
    <n v="0"/>
    <n v="0"/>
    <n v="0"/>
    <x v="4"/>
    <x v="4"/>
    <d v="2019-06-01T00:00:00"/>
    <s v="Public Sector SLED"/>
    <x v="0"/>
    <s v="Headquarte"/>
    <n v="0"/>
    <n v="0"/>
    <n v="0"/>
  </r>
  <r>
    <x v="6"/>
    <x v="11"/>
    <n v="0"/>
    <n v="1.2E-2"/>
    <n v="1.0680000000000001"/>
    <n v="-1.2E-2"/>
    <x v="3"/>
    <x v="1"/>
    <d v="2019-08-01T00:00:00"/>
    <s v="Public Sector Fed"/>
    <x v="1"/>
    <s v="East"/>
    <n v="0"/>
    <n v="12"/>
    <n v="1068"/>
  </r>
  <r>
    <x v="0"/>
    <x v="4"/>
    <n v="0.28799999999999998"/>
    <n v="0.32200000000000001"/>
    <n v="25.954999999999998"/>
    <n v="-3.400000000000003E-2"/>
    <x v="0"/>
    <x v="3"/>
    <d v="2019-01-01T00:00:00"/>
    <s v="Large Enterprise Segment"/>
    <x v="1"/>
    <s v="West"/>
    <n v="288"/>
    <n v="322"/>
    <n v="25955"/>
  </r>
  <r>
    <x v="0"/>
    <x v="4"/>
    <n v="0.16700000000000001"/>
    <n v="0.95399999999999996"/>
    <n v="55.268000000000001"/>
    <n v="-0.78699999999999992"/>
    <x v="0"/>
    <x v="1"/>
    <d v="2019-01-01T00:00:00"/>
    <s v="Large Enterprise Segment"/>
    <x v="0"/>
    <s v="East"/>
    <n v="167"/>
    <n v="954"/>
    <n v="55268"/>
  </r>
  <r>
    <x v="0"/>
    <x v="13"/>
    <n v="9.7430000000000003"/>
    <n v="5.4489999999999998"/>
    <n v="634.19799999999998"/>
    <n v="4.2940000000000005"/>
    <x v="1"/>
    <x v="1"/>
    <d v="2019-03-01T00:00:00"/>
    <s v="Small &amp; Medium"/>
    <x v="3"/>
    <s v="East"/>
    <n v="9743"/>
    <n v="5449"/>
    <n v="634198"/>
  </r>
  <r>
    <x v="2"/>
    <x v="2"/>
    <s v=""/>
    <s v=""/>
    <s v=""/>
    <s v=""/>
    <x v="2"/>
    <x v="2"/>
    <d v="2020-02-01T00:00:00"/>
    <s v="Public Sector Fed"/>
    <x v="2"/>
    <s v="undefined"/>
    <n v="0"/>
    <n v="0"/>
    <n v="0"/>
  </r>
  <r>
    <x v="1"/>
    <x v="8"/>
    <n v="8.5999999999999993E-2"/>
    <n v="1.7000000000000001E-2"/>
    <n v="1.0680000000000001"/>
    <n v="6.8999999999999992E-2"/>
    <x v="1"/>
    <x v="3"/>
    <d v="2019-04-01T00:00:00"/>
    <s v="Small &amp; Medium Unassigned"/>
    <x v="3"/>
    <s v="West"/>
    <n v="86"/>
    <n v="17"/>
    <n v="1068"/>
  </r>
  <r>
    <x v="1"/>
    <x v="1"/>
    <n v="0.33400000000000002"/>
    <n v="0.26"/>
    <n v="33.511000000000003"/>
    <n v="7.400000000000001E-2"/>
    <x v="0"/>
    <x v="0"/>
    <d v="2019-05-01T00:00:00"/>
    <s v="Large Enterprise Segment"/>
    <x v="3"/>
    <s v="South"/>
    <n v="334"/>
    <n v="260"/>
    <n v="33511"/>
  </r>
  <r>
    <x v="6"/>
    <x v="11"/>
    <n v="0.42799999999999999"/>
    <n v="3.0000000000000001E-3"/>
    <n v="0.69199999999999995"/>
    <n v="0.42499999999999999"/>
    <x v="1"/>
    <x v="0"/>
    <d v="2019-08-01T00:00:00"/>
    <s v="Small &amp; Medium Unassigned"/>
    <x v="1"/>
    <s v="South"/>
    <n v="428"/>
    <n v="3"/>
    <n v="692"/>
  </r>
  <r>
    <x v="4"/>
    <x v="15"/>
    <n v="1.8260000000000001"/>
    <n v="0.61199999999999999"/>
    <n v="43.476999999999997"/>
    <n v="1.214"/>
    <x v="0"/>
    <x v="3"/>
    <d v="2020-03-01T00:00:00"/>
    <s v="Large Enterprise Segment"/>
    <x v="3"/>
    <s v="West"/>
    <n v="1826"/>
    <n v="612"/>
    <n v="43477"/>
  </r>
  <r>
    <x v="6"/>
    <x v="11"/>
    <n v="30.814"/>
    <n v="21.015999999999998"/>
    <n v="1753.73"/>
    <n v="9.7980000000000018"/>
    <x v="4"/>
    <x v="1"/>
    <d v="2019-08-01T00:00:00"/>
    <s v="Public Sector SLED"/>
    <x v="2"/>
    <s v="East"/>
    <n v="30814"/>
    <n v="21016"/>
    <n v="1753730"/>
  </r>
  <r>
    <x v="0"/>
    <x v="13"/>
    <n v="6.4809999999999999"/>
    <n v="3.9580000000000002"/>
    <n v="338.60700000000003"/>
    <n v="2.5229999999999997"/>
    <x v="1"/>
    <x v="3"/>
    <d v="2019-03-01T00:00:00"/>
    <s v="Small &amp; Medium"/>
    <x v="3"/>
    <s v="West"/>
    <n v="6481"/>
    <n v="3958"/>
    <n v="338607"/>
  </r>
  <r>
    <x v="3"/>
    <x v="6"/>
    <n v="0.28699999999999998"/>
    <n v="0.42899999999999999"/>
    <n v="32.491"/>
    <n v="-0.14200000000000002"/>
    <x v="0"/>
    <x v="0"/>
    <d v="2019-10-01T00:00:00"/>
    <s v="Large Enterprise Segment"/>
    <x v="1"/>
    <s v="South"/>
    <n v="287"/>
    <n v="429"/>
    <n v="32491"/>
  </r>
  <r>
    <x v="2"/>
    <x v="2"/>
    <s v=""/>
    <s v=""/>
    <s v=""/>
    <s v=""/>
    <x v="2"/>
    <x v="2"/>
    <d v="2019-04-01T00:00:00"/>
    <s v="Public Sector SLED"/>
    <x v="2"/>
    <s v="undefined"/>
    <n v="0"/>
    <n v="0"/>
    <n v="0"/>
  </r>
  <r>
    <x v="4"/>
    <x v="5"/>
    <n v="1E-3"/>
    <n v="6.0000000000000001E-3"/>
    <n v="0.97299999999999998"/>
    <n v="-5.0000000000000001E-3"/>
    <x v="3"/>
    <x v="1"/>
    <d v="2020-01-01T00:00:00"/>
    <s v="Public Sector Fed"/>
    <x v="1"/>
    <s v="East"/>
    <n v="1"/>
    <n v="6"/>
    <n v="973"/>
  </r>
  <r>
    <x v="6"/>
    <x v="10"/>
    <n v="0"/>
    <n v="0"/>
    <n v="2E-3"/>
    <n v="0"/>
    <x v="1"/>
    <x v="4"/>
    <d v="2019-07-01T00:00:00"/>
    <s v="Small &amp; Medium"/>
    <x v="2"/>
    <s v="Headquarte"/>
    <n v="0"/>
    <n v="0"/>
    <n v="2"/>
  </r>
  <r>
    <x v="6"/>
    <x v="17"/>
    <n v="0.19900000000000001"/>
    <n v="0.106"/>
    <n v="9.3629999999999995"/>
    <n v="9.3000000000000013E-2"/>
    <x v="4"/>
    <x v="3"/>
    <d v="2019-09-01T00:00:00"/>
    <s v="Public Sector SLED"/>
    <x v="1"/>
    <s v="West"/>
    <n v="199"/>
    <n v="106"/>
    <n v="9363"/>
  </r>
  <r>
    <x v="1"/>
    <x v="1"/>
    <n v="1.6E-2"/>
    <n v="0.01"/>
    <n v="0.106"/>
    <n v="6.0000000000000001E-3"/>
    <x v="1"/>
    <x v="3"/>
    <d v="2019-05-01T00:00:00"/>
    <s v="Small &amp; Medium Unassigned"/>
    <x v="0"/>
    <s v="West"/>
    <n v="16"/>
    <n v="10"/>
    <n v="106"/>
  </r>
  <r>
    <x v="6"/>
    <x v="10"/>
    <n v="0.67300000000000004"/>
    <n v="0.38900000000000001"/>
    <n v="51.34"/>
    <n v="0.28400000000000003"/>
    <x v="0"/>
    <x v="1"/>
    <d v="2019-07-01T00:00:00"/>
    <s v="Large Enterprise Segment"/>
    <x v="3"/>
    <s v="East"/>
    <n v="673"/>
    <n v="389"/>
    <n v="51340"/>
  </r>
  <r>
    <x v="2"/>
    <x v="2"/>
    <s v=""/>
    <s v=""/>
    <s v=""/>
    <s v=""/>
    <x v="2"/>
    <x v="2"/>
    <d v="2020-02-01T00:00:00"/>
    <s v="Public Sector SLED"/>
    <x v="0"/>
    <s v="undefined"/>
    <n v="0"/>
    <n v="0"/>
    <n v="0"/>
  </r>
  <r>
    <x v="0"/>
    <x v="0"/>
    <n v="0"/>
    <n v="3.0000000000000001E-3"/>
    <n v="0.20499999999999999"/>
    <n v="-3.0000000000000001E-3"/>
    <x v="3"/>
    <x v="0"/>
    <d v="2019-02-01T00:00:00"/>
    <s v="Public Sector Fed"/>
    <x v="3"/>
    <s v="South"/>
    <n v="0"/>
    <n v="3"/>
    <n v="205"/>
  </r>
  <r>
    <x v="1"/>
    <x v="8"/>
    <n v="1.6"/>
    <n v="2.1480000000000001"/>
    <n v="208.99700000000001"/>
    <n v="-0.54800000000000004"/>
    <x v="1"/>
    <x v="0"/>
    <d v="2019-04-01T00:00:00"/>
    <s v="Small &amp; Medium"/>
    <x v="0"/>
    <s v="South"/>
    <n v="1600"/>
    <n v="2148"/>
    <n v="208997"/>
  </r>
  <r>
    <x v="2"/>
    <x v="2"/>
    <s v=""/>
    <s v=""/>
    <s v=""/>
    <s v=""/>
    <x v="2"/>
    <x v="2"/>
    <d v="2019-05-01T00:00:00"/>
    <s v="Small &amp; Medium"/>
    <x v="0"/>
    <s v="undefined"/>
    <n v="0"/>
    <n v="0"/>
    <n v="0"/>
  </r>
  <r>
    <x v="3"/>
    <x v="14"/>
    <n v="0"/>
    <n v="0"/>
    <n v="0"/>
    <n v="0"/>
    <x v="4"/>
    <x v="4"/>
    <d v="2019-11-01T00:00:00"/>
    <s v="Public Sector SLED"/>
    <x v="2"/>
    <s v="Headquarte"/>
    <n v="0"/>
    <n v="0"/>
    <n v="0"/>
  </r>
  <r>
    <x v="6"/>
    <x v="10"/>
    <n v="2.7109999999999999"/>
    <n v="1.6839999999999999"/>
    <n v="220.78700000000001"/>
    <n v="1.0269999999999999"/>
    <x v="3"/>
    <x v="3"/>
    <d v="2019-07-01T00:00:00"/>
    <s v="Public Sector Fed"/>
    <x v="2"/>
    <s v="West"/>
    <n v="2711"/>
    <n v="1684"/>
    <n v="220787"/>
  </r>
  <r>
    <x v="6"/>
    <x v="11"/>
    <n v="0"/>
    <n v="0"/>
    <n v="0"/>
    <n v="0"/>
    <x v="3"/>
    <x v="4"/>
    <d v="2019-08-01T00:00:00"/>
    <s v="Public Sector Fed"/>
    <x v="2"/>
    <s v="Headquarte"/>
    <n v="0"/>
    <n v="0"/>
    <n v="0"/>
  </r>
  <r>
    <x v="1"/>
    <x v="1"/>
    <n v="16.803000000000001"/>
    <n v="12.295999999999999"/>
    <n v="1147.8030000000001"/>
    <n v="4.5070000000000014"/>
    <x v="4"/>
    <x v="0"/>
    <d v="2019-05-01T00:00:00"/>
    <s v="Public Sector SLED"/>
    <x v="2"/>
    <s v="South"/>
    <n v="16803"/>
    <n v="12296"/>
    <n v="1147803"/>
  </r>
  <r>
    <x v="6"/>
    <x v="11"/>
    <n v="0.52400000000000002"/>
    <n v="1.0999999999999999E-2"/>
    <n v="0.97599999999999998"/>
    <n v="0.51300000000000001"/>
    <x v="1"/>
    <x v="1"/>
    <d v="2019-08-01T00:00:00"/>
    <s v="Small &amp; Medium Unassigned"/>
    <x v="1"/>
    <s v="East"/>
    <n v="524"/>
    <n v="11"/>
    <n v="976"/>
  </r>
  <r>
    <x v="2"/>
    <x v="2"/>
    <s v=""/>
    <s v=""/>
    <s v=""/>
    <s v=""/>
    <x v="2"/>
    <x v="2"/>
    <d v="2020-01-01T00:00:00"/>
    <s v="Public Sector SLED"/>
    <x v="0"/>
    <s v="undefined"/>
    <n v="0"/>
    <n v="0"/>
    <n v="0"/>
  </r>
  <r>
    <x v="3"/>
    <x v="6"/>
    <n v="39.396000000000001"/>
    <n v="26.419"/>
    <n v="2038.3409999999999"/>
    <n v="12.977"/>
    <x v="1"/>
    <x v="1"/>
    <d v="2019-10-01T00:00:00"/>
    <s v="Small &amp; Medium"/>
    <x v="1"/>
    <s v="East"/>
    <n v="39396"/>
    <n v="26419"/>
    <n v="2038341"/>
  </r>
  <r>
    <x v="4"/>
    <x v="5"/>
    <n v="0.94399999999999995"/>
    <n v="0.47099999999999997"/>
    <n v="42.374000000000002"/>
    <n v="0.47299999999999998"/>
    <x v="0"/>
    <x v="3"/>
    <d v="2020-01-01T00:00:00"/>
    <s v="Large Enterprise Segment"/>
    <x v="3"/>
    <s v="West"/>
    <n v="944"/>
    <n v="471"/>
    <n v="42374"/>
  </r>
  <r>
    <x v="6"/>
    <x v="17"/>
    <n v="51.386000000000003"/>
    <n v="34.234999999999999"/>
    <n v="3250.134"/>
    <n v="17.151000000000003"/>
    <x v="1"/>
    <x v="1"/>
    <d v="2019-09-01T00:00:00"/>
    <s v="Small &amp; Medium"/>
    <x v="2"/>
    <s v="East"/>
    <n v="51386"/>
    <n v="34235"/>
    <n v="3250134"/>
  </r>
  <r>
    <x v="3"/>
    <x v="6"/>
    <n v="37.334000000000003"/>
    <n v="23.652999999999999"/>
    <n v="1842.3019999999999"/>
    <n v="13.681000000000004"/>
    <x v="1"/>
    <x v="0"/>
    <d v="2019-10-01T00:00:00"/>
    <s v="Small &amp; Medium"/>
    <x v="2"/>
    <s v="South"/>
    <n v="37334"/>
    <n v="23653"/>
    <n v="1842302"/>
  </r>
  <r>
    <x v="4"/>
    <x v="18"/>
    <n v="0"/>
    <n v="0"/>
    <n v="0"/>
    <n v="0"/>
    <x v="4"/>
    <x v="4"/>
    <d v="2020-02-01T00:00:00"/>
    <s v="Public Sector SLED"/>
    <x v="2"/>
    <s v="Headquarte"/>
    <n v="0"/>
    <n v="0"/>
    <n v="0"/>
  </r>
  <r>
    <x v="1"/>
    <x v="16"/>
    <n v="0"/>
    <n v="0"/>
    <n v="1E-3"/>
    <n v="0"/>
    <x v="0"/>
    <x v="4"/>
    <d v="2019-06-01T00:00:00"/>
    <s v="Large Enterprise Segment"/>
    <x v="2"/>
    <s v="Headquarte"/>
    <n v="0"/>
    <n v="0"/>
    <n v="1"/>
  </r>
  <r>
    <x v="3"/>
    <x v="6"/>
    <n v="0.13900000000000001"/>
    <n v="0"/>
    <n v="0.31"/>
    <n v="0.13900000000000001"/>
    <x v="1"/>
    <x v="0"/>
    <d v="2019-10-01T00:00:00"/>
    <s v="Small &amp; Medium Unassigned"/>
    <x v="2"/>
    <s v="South"/>
    <n v="139"/>
    <n v="0"/>
    <n v="310"/>
  </r>
  <r>
    <x v="3"/>
    <x v="6"/>
    <n v="0.29199999999999998"/>
    <n v="2E-3"/>
    <n v="0.42699999999999999"/>
    <n v="0.28999999999999998"/>
    <x v="1"/>
    <x v="0"/>
    <d v="2019-10-01T00:00:00"/>
    <s v="Small &amp; Medium Unassigned"/>
    <x v="1"/>
    <s v="South"/>
    <n v="292"/>
    <n v="2"/>
    <n v="427"/>
  </r>
  <r>
    <x v="5"/>
    <x v="9"/>
    <n v="0.01"/>
    <n v="2.5000000000000001E-2"/>
    <n v="11.988"/>
    <n v="-1.5000000000000001E-2"/>
    <x v="4"/>
    <x v="3"/>
    <d v="2020-06-01T00:00:00"/>
    <s v="Public Sector SLED"/>
    <x v="0"/>
    <s v="West"/>
    <n v="10"/>
    <n v="25"/>
    <n v="11988"/>
  </r>
  <r>
    <x v="2"/>
    <x v="2"/>
    <s v=""/>
    <s v=""/>
    <s v=""/>
    <s v=""/>
    <x v="2"/>
    <x v="2"/>
    <d v="2019-05-01T00:00:00"/>
    <s v="Public Sector SLED"/>
    <x v="0"/>
    <s v="undefined"/>
    <n v="0"/>
    <n v="0"/>
    <n v="0"/>
  </r>
  <r>
    <x v="3"/>
    <x v="14"/>
    <n v="1.681"/>
    <n v="2.2989999999999999"/>
    <n v="277.81599999999997"/>
    <n v="-0.61799999999999988"/>
    <x v="1"/>
    <x v="3"/>
    <d v="2019-11-01T00:00:00"/>
    <s v="Small &amp; Medium"/>
    <x v="0"/>
    <s v="West"/>
    <n v="1681"/>
    <n v="2299"/>
    <n v="277816"/>
  </r>
  <r>
    <x v="5"/>
    <x v="7"/>
    <n v="16.806999999999999"/>
    <n v="19.265000000000001"/>
    <n v="1388.14"/>
    <n v="-2.458000000000002"/>
    <x v="0"/>
    <x v="3"/>
    <d v="2020-05-01T00:00:00"/>
    <s v="Large Enterprise Segment"/>
    <x v="2"/>
    <s v="West"/>
    <n v="16807"/>
    <n v="19265"/>
    <n v="1388140"/>
  </r>
  <r>
    <x v="3"/>
    <x v="14"/>
    <n v="54.447000000000003"/>
    <n v="36.183"/>
    <n v="3301.4250000000002"/>
    <n v="18.264000000000003"/>
    <x v="1"/>
    <x v="1"/>
    <d v="2019-11-01T00:00:00"/>
    <s v="Small &amp; Medium"/>
    <x v="2"/>
    <s v="East"/>
    <n v="54447"/>
    <n v="36183"/>
    <n v="3301425"/>
  </r>
  <r>
    <x v="3"/>
    <x v="6"/>
    <n v="7.9000000000000001E-2"/>
    <n v="0.08"/>
    <n v="9.3680000000000003"/>
    <n v="-1.0000000000000009E-3"/>
    <x v="4"/>
    <x v="3"/>
    <d v="2019-10-01T00:00:00"/>
    <s v="Public Sector SLED"/>
    <x v="1"/>
    <s v="West"/>
    <n v="79"/>
    <n v="80"/>
    <n v="9368"/>
  </r>
  <r>
    <x v="1"/>
    <x v="8"/>
    <n v="4.444"/>
    <n v="2.5990000000000002"/>
    <n v="255.58799999999999"/>
    <n v="1.8449999999999998"/>
    <x v="1"/>
    <x v="0"/>
    <d v="2019-04-01T00:00:00"/>
    <s v="Small &amp; Medium"/>
    <x v="3"/>
    <s v="South"/>
    <n v="4444"/>
    <n v="2599"/>
    <n v="255588"/>
  </r>
  <r>
    <x v="5"/>
    <x v="9"/>
    <n v="5.0000000000000001E-3"/>
    <n v="0"/>
    <n v="1.0999999999999999E-2"/>
    <n v="5.0000000000000001E-3"/>
    <x v="1"/>
    <x v="0"/>
    <d v="2020-06-01T00:00:00"/>
    <s v="Small &amp; Medium Unassigned"/>
    <x v="3"/>
    <s v="South"/>
    <n v="5"/>
    <n v="0"/>
    <n v="11"/>
  </r>
  <r>
    <x v="2"/>
    <x v="2"/>
    <s v=""/>
    <s v=""/>
    <s v=""/>
    <s v=""/>
    <x v="2"/>
    <x v="2"/>
    <d v="2019-09-01T00:00:00"/>
    <s v="Small &amp; Medium"/>
    <x v="0"/>
    <s v="undefined"/>
    <n v="0"/>
    <n v="0"/>
    <n v="0"/>
  </r>
  <r>
    <x v="6"/>
    <x v="17"/>
    <n v="0"/>
    <n v="0"/>
    <n v="0"/>
    <n v="0"/>
    <x v="0"/>
    <x v="4"/>
    <d v="2019-09-01T00:00:00"/>
    <s v="Large Enterprise Segment"/>
    <x v="1"/>
    <s v="Headquarte"/>
    <n v="0"/>
    <n v="0"/>
    <n v="0"/>
  </r>
  <r>
    <x v="3"/>
    <x v="3"/>
    <n v="0.36799999999999999"/>
    <n v="0.53100000000000003"/>
    <n v="55.598999999999997"/>
    <n v="-0.16300000000000003"/>
    <x v="0"/>
    <x v="1"/>
    <d v="2019-12-01T00:00:00"/>
    <s v="Large Enterprise Segment"/>
    <x v="1"/>
    <s v="East"/>
    <n v="368"/>
    <n v="531"/>
    <n v="55599"/>
  </r>
  <r>
    <x v="5"/>
    <x v="7"/>
    <n v="12.353999999999999"/>
    <n v="5.234"/>
    <n v="732.577"/>
    <n v="7.1199999999999992"/>
    <x v="1"/>
    <x v="1"/>
    <d v="2020-05-01T00:00:00"/>
    <s v="Small &amp; Medium"/>
    <x v="3"/>
    <s v="East"/>
    <n v="12354"/>
    <n v="5234"/>
    <n v="732577"/>
  </r>
  <r>
    <x v="2"/>
    <x v="2"/>
    <s v=""/>
    <s v=""/>
    <s v=""/>
    <s v=""/>
    <x v="2"/>
    <x v="2"/>
    <d v="2020-02-01T00:00:00"/>
    <s v="Large Enterprise Segment"/>
    <x v="2"/>
    <s v="undefined"/>
    <n v="0"/>
    <n v="0"/>
    <n v="0"/>
  </r>
  <r>
    <x v="6"/>
    <x v="17"/>
    <n v="0"/>
    <n v="1E-3"/>
    <n v="0.218"/>
    <n v="-1E-3"/>
    <x v="3"/>
    <x v="0"/>
    <d v="2019-09-01T00:00:00"/>
    <s v="Public Sector Fed"/>
    <x v="3"/>
    <s v="South"/>
    <n v="0"/>
    <n v="1"/>
    <n v="218"/>
  </r>
  <r>
    <x v="5"/>
    <x v="12"/>
    <n v="10.401"/>
    <n v="1.9279999999999999"/>
    <n v="238.791"/>
    <n v="8.472999999999999"/>
    <x v="3"/>
    <x v="3"/>
    <d v="2020-04-01T00:00:00"/>
    <s v="Public Sector Fed"/>
    <x v="2"/>
    <s v="West"/>
    <n v="10401"/>
    <n v="1928"/>
    <n v="238791"/>
  </r>
  <r>
    <x v="6"/>
    <x v="10"/>
    <n v="0"/>
    <n v="2E-3"/>
    <n v="0.76900000000000002"/>
    <n v="-2E-3"/>
    <x v="3"/>
    <x v="1"/>
    <d v="2019-07-01T00:00:00"/>
    <s v="Public Sector Fed"/>
    <x v="3"/>
    <s v="East"/>
    <n v="0"/>
    <n v="2"/>
    <n v="769"/>
  </r>
  <r>
    <x v="2"/>
    <x v="2"/>
    <s v=""/>
    <s v=""/>
    <s v=""/>
    <s v=""/>
    <x v="2"/>
    <x v="2"/>
    <d v="2020-06-01T00:00:00"/>
    <s v="Public Sector SLED"/>
    <x v="0"/>
    <s v="undefined"/>
    <n v="0"/>
    <n v="0"/>
    <n v="0"/>
  </r>
  <r>
    <x v="4"/>
    <x v="18"/>
    <n v="0"/>
    <n v="0"/>
    <n v="3.0000000000000001E-3"/>
    <n v="0"/>
    <x v="1"/>
    <x v="3"/>
    <d v="2020-02-01T00:00:00"/>
    <s v="Small &amp; Medium Unassigned"/>
    <x v="2"/>
    <s v="West"/>
    <n v="0"/>
    <n v="0"/>
    <n v="3"/>
  </r>
  <r>
    <x v="0"/>
    <x v="0"/>
    <n v="0"/>
    <n v="0"/>
    <n v="0"/>
    <n v="0"/>
    <x v="0"/>
    <x v="4"/>
    <d v="2019-02-01T00:00:00"/>
    <s v="Large Enterprise Segment"/>
    <x v="2"/>
    <s v="Headquarte"/>
    <n v="0"/>
    <n v="0"/>
    <n v="0"/>
  </r>
  <r>
    <x v="3"/>
    <x v="14"/>
    <n v="6.8000000000000005E-2"/>
    <n v="0.115"/>
    <n v="21.887"/>
    <n v="-4.7E-2"/>
    <x v="4"/>
    <x v="1"/>
    <d v="2019-11-01T00:00:00"/>
    <s v="Public Sector SLED"/>
    <x v="3"/>
    <s v="East"/>
    <n v="68"/>
    <n v="115"/>
    <n v="21887"/>
  </r>
  <r>
    <x v="4"/>
    <x v="15"/>
    <n v="5.61"/>
    <n v="3.5249999999999999"/>
    <n v="291.88900000000001"/>
    <n v="2.0850000000000004"/>
    <x v="1"/>
    <x v="0"/>
    <d v="2020-03-01T00:00:00"/>
    <s v="Small &amp; Medium"/>
    <x v="3"/>
    <s v="South"/>
    <n v="5610"/>
    <n v="3525"/>
    <n v="291889"/>
  </r>
  <r>
    <x v="6"/>
    <x v="17"/>
    <n v="0"/>
    <n v="0"/>
    <n v="2E-3"/>
    <n v="0"/>
    <x v="1"/>
    <x v="4"/>
    <d v="2019-09-01T00:00:00"/>
    <s v="Small &amp; Medium"/>
    <x v="2"/>
    <s v="Headquarte"/>
    <n v="0"/>
    <n v="0"/>
    <n v="2"/>
  </r>
  <r>
    <x v="1"/>
    <x v="1"/>
    <n v="5.0000000000000001E-3"/>
    <n v="1.4E-2"/>
    <n v="1.1319999999999999"/>
    <n v="-9.0000000000000011E-3"/>
    <x v="3"/>
    <x v="1"/>
    <d v="2019-05-01T00:00:00"/>
    <s v="Public Sector Fed"/>
    <x v="1"/>
    <s v="East"/>
    <n v="5"/>
    <n v="14"/>
    <n v="1132"/>
  </r>
  <r>
    <x v="4"/>
    <x v="5"/>
    <n v="1.587"/>
    <n v="2.2850000000000001"/>
    <n v="203.63800000000001"/>
    <n v="-0.69800000000000018"/>
    <x v="3"/>
    <x v="0"/>
    <d v="2020-01-01T00:00:00"/>
    <s v="Public Sector Fed"/>
    <x v="2"/>
    <s v="South"/>
    <n v="1587"/>
    <n v="2285"/>
    <n v="203638"/>
  </r>
  <r>
    <x v="0"/>
    <x v="13"/>
    <n v="0.377"/>
    <n v="0.33400000000000002"/>
    <n v="33.764000000000003"/>
    <n v="4.2999999999999983E-2"/>
    <x v="0"/>
    <x v="0"/>
    <d v="2019-03-01T00:00:00"/>
    <s v="Large Enterprise Segment"/>
    <x v="3"/>
    <s v="South"/>
    <n v="377"/>
    <n v="334"/>
    <n v="33764"/>
  </r>
  <r>
    <x v="1"/>
    <x v="1"/>
    <n v="27.123999999999999"/>
    <n v="20.954999999999998"/>
    <n v="1728.1320000000001"/>
    <n v="6.1690000000000005"/>
    <x v="4"/>
    <x v="1"/>
    <d v="2019-05-01T00:00:00"/>
    <s v="Public Sector SLED"/>
    <x v="2"/>
    <s v="East"/>
    <n v="27124"/>
    <n v="20955"/>
    <n v="1728132"/>
  </r>
  <r>
    <x v="3"/>
    <x v="3"/>
    <n v="8.3000000000000004E-2"/>
    <n v="0.224"/>
    <n v="20.623999999999999"/>
    <n v="-0.14100000000000001"/>
    <x v="0"/>
    <x v="3"/>
    <d v="2019-12-01T00:00:00"/>
    <s v="Large Enterprise Segment"/>
    <x v="0"/>
    <s v="West"/>
    <n v="83"/>
    <n v="224"/>
    <n v="20624"/>
  </r>
  <r>
    <x v="5"/>
    <x v="7"/>
    <n v="4.8659999999999997"/>
    <n v="3.2450000000000001"/>
    <n v="466.23"/>
    <n v="1.6209999999999996"/>
    <x v="1"/>
    <x v="1"/>
    <d v="2020-05-01T00:00:00"/>
    <s v="Small &amp; Medium"/>
    <x v="0"/>
    <s v="East"/>
    <n v="4866"/>
    <n v="3245"/>
    <n v="466230"/>
  </r>
  <r>
    <x v="2"/>
    <x v="2"/>
    <s v=""/>
    <s v=""/>
    <s v=""/>
    <s v=""/>
    <x v="2"/>
    <x v="2"/>
    <d v="2020-06-01T00:00:00"/>
    <s v="Large Enterprise Segment"/>
    <x v="2"/>
    <s v="undefined"/>
    <n v="0"/>
    <n v="0"/>
    <n v="0"/>
  </r>
  <r>
    <x v="1"/>
    <x v="1"/>
    <n v="3.44"/>
    <n v="3.875"/>
    <n v="451.01400000000001"/>
    <n v="-0.43500000000000005"/>
    <x v="1"/>
    <x v="1"/>
    <d v="2019-05-01T00:00:00"/>
    <s v="Small &amp; Medium"/>
    <x v="0"/>
    <s v="East"/>
    <n v="3440"/>
    <n v="3875"/>
    <n v="451014"/>
  </r>
  <r>
    <x v="6"/>
    <x v="11"/>
    <n v="2.1000000000000001E-2"/>
    <n v="8.5000000000000006E-2"/>
    <n v="9.7729999999999997"/>
    <n v="-6.4000000000000001E-2"/>
    <x v="4"/>
    <x v="0"/>
    <d v="2019-08-01T00:00:00"/>
    <s v="Public Sector SLED"/>
    <x v="0"/>
    <s v="South"/>
    <n v="21"/>
    <n v="85"/>
    <n v="9773"/>
  </r>
  <r>
    <x v="3"/>
    <x v="14"/>
    <n v="2.996"/>
    <n v="2.4710000000000001"/>
    <n v="206.08500000000001"/>
    <n v="0.52499999999999991"/>
    <x v="3"/>
    <x v="0"/>
    <d v="2019-11-01T00:00:00"/>
    <s v="Public Sector Fed"/>
    <x v="2"/>
    <s v="South"/>
    <n v="2996"/>
    <n v="2471"/>
    <n v="206085"/>
  </r>
  <r>
    <x v="3"/>
    <x v="6"/>
    <n v="0.624"/>
    <n v="0.41799999999999998"/>
    <n v="41.633000000000003"/>
    <n v="0.20600000000000002"/>
    <x v="0"/>
    <x v="3"/>
    <d v="2019-10-01T00:00:00"/>
    <s v="Large Enterprise Segment"/>
    <x v="3"/>
    <s v="West"/>
    <n v="624"/>
    <n v="418"/>
    <n v="41633"/>
  </r>
  <r>
    <x v="2"/>
    <x v="2"/>
    <s v=""/>
    <s v=""/>
    <s v=""/>
    <s v=""/>
    <x v="2"/>
    <x v="2"/>
    <d v="2020-04-01T00:00:00"/>
    <s v="Small &amp; Medium"/>
    <x v="2"/>
    <s v="undefined"/>
    <n v="0"/>
    <n v="0"/>
    <n v="0"/>
  </r>
  <r>
    <x v="5"/>
    <x v="7"/>
    <n v="0"/>
    <n v="0"/>
    <n v="8.0000000000000002E-3"/>
    <n v="0"/>
    <x v="1"/>
    <x v="1"/>
    <d v="2020-05-01T00:00:00"/>
    <s v="Small &amp; Medium Unassigned"/>
    <x v="0"/>
    <s v="East"/>
    <n v="0"/>
    <n v="0"/>
    <n v="8"/>
  </r>
  <r>
    <x v="2"/>
    <x v="2"/>
    <s v=""/>
    <s v=""/>
    <s v=""/>
    <s v=""/>
    <x v="2"/>
    <x v="2"/>
    <d v="2020-05-01T00:00:00"/>
    <s v="Small &amp; Medium"/>
    <x v="2"/>
    <s v="undefined"/>
    <n v="0"/>
    <n v="0"/>
    <n v="0"/>
  </r>
  <r>
    <x v="0"/>
    <x v="13"/>
    <n v="0"/>
    <n v="1.2E-2"/>
    <n v="0.193"/>
    <n v="-1.2E-2"/>
    <x v="3"/>
    <x v="0"/>
    <d v="2019-03-01T00:00:00"/>
    <s v="Public Sector Fed"/>
    <x v="3"/>
    <s v="South"/>
    <n v="0"/>
    <n v="12"/>
    <n v="193"/>
  </r>
  <r>
    <x v="5"/>
    <x v="9"/>
    <n v="0"/>
    <n v="0"/>
    <n v="0"/>
    <n v="0"/>
    <x v="3"/>
    <x v="4"/>
    <d v="2020-06-01T00:00:00"/>
    <s v="Public Sector Fed"/>
    <x v="2"/>
    <s v="Headquarte"/>
    <n v="0"/>
    <n v="0"/>
    <n v="0"/>
  </r>
  <r>
    <x v="3"/>
    <x v="6"/>
    <n v="17.158000000000001"/>
    <n v="11.750999999999999"/>
    <n v="1063.749"/>
    <n v="5.4070000000000018"/>
    <x v="4"/>
    <x v="3"/>
    <d v="2019-10-01T00:00:00"/>
    <s v="Public Sector SLED"/>
    <x v="2"/>
    <s v="West"/>
    <n v="17158"/>
    <n v="11751"/>
    <n v="1063749"/>
  </r>
  <r>
    <x v="4"/>
    <x v="18"/>
    <n v="8.7999999999999995E-2"/>
    <n v="0.27"/>
    <n v="26.664999999999999"/>
    <n v="-0.18200000000000002"/>
    <x v="4"/>
    <x v="1"/>
    <d v="2020-02-01T00:00:00"/>
    <s v="Public Sector SLED"/>
    <x v="1"/>
    <s v="East"/>
    <n v="88"/>
    <n v="270"/>
    <n v="26665"/>
  </r>
  <r>
    <x v="5"/>
    <x v="7"/>
    <n v="0"/>
    <n v="3.0000000000000001E-3"/>
    <n v="0.14799999999999999"/>
    <n v="-3.0000000000000001E-3"/>
    <x v="3"/>
    <x v="0"/>
    <d v="2020-05-01T00:00:00"/>
    <s v="Public Sector Fed"/>
    <x v="3"/>
    <s v="South"/>
    <n v="0"/>
    <n v="3"/>
    <n v="148"/>
  </r>
  <r>
    <x v="4"/>
    <x v="5"/>
    <n v="17.224"/>
    <n v="14.298"/>
    <n v="1195.4449999999999"/>
    <n v="2.9260000000000002"/>
    <x v="4"/>
    <x v="0"/>
    <d v="2020-01-01T00:00:00"/>
    <s v="Public Sector SLED"/>
    <x v="2"/>
    <s v="South"/>
    <n v="17224"/>
    <n v="14298"/>
    <n v="1195445"/>
  </r>
  <r>
    <x v="4"/>
    <x v="15"/>
    <n v="0.16900000000000001"/>
    <n v="0.35"/>
    <n v="30.07"/>
    <n v="-0.18099999999999997"/>
    <x v="4"/>
    <x v="1"/>
    <d v="2020-03-01T00:00:00"/>
    <s v="Public Sector SLED"/>
    <x v="0"/>
    <s v="East"/>
    <n v="169"/>
    <n v="350"/>
    <n v="30070"/>
  </r>
  <r>
    <x v="3"/>
    <x v="3"/>
    <n v="25.071999999999999"/>
    <n v="24.280999999999999"/>
    <n v="1579.44"/>
    <n v="0.79100000000000037"/>
    <x v="0"/>
    <x v="0"/>
    <d v="2019-12-01T00:00:00"/>
    <s v="Large Enterprise Segment"/>
    <x v="2"/>
    <s v="South"/>
    <n v="25072"/>
    <n v="24281"/>
    <n v="1579440"/>
  </r>
  <r>
    <x v="3"/>
    <x v="6"/>
    <n v="0"/>
    <n v="2.3E-2"/>
    <n v="2.2810000000000001"/>
    <n v="-2.3E-2"/>
    <x v="3"/>
    <x v="1"/>
    <d v="2019-10-01T00:00:00"/>
    <s v="Public Sector Fed"/>
    <x v="0"/>
    <s v="East"/>
    <n v="0"/>
    <n v="23"/>
    <n v="2281"/>
  </r>
  <r>
    <x v="4"/>
    <x v="18"/>
    <n v="0"/>
    <n v="0"/>
    <n v="0"/>
    <n v="0"/>
    <x v="0"/>
    <x v="4"/>
    <d v="2020-02-01T00:00:00"/>
    <s v="Large Enterprise Segment"/>
    <x v="1"/>
    <s v="Headquarte"/>
    <n v="0"/>
    <n v="0"/>
    <n v="0"/>
  </r>
  <r>
    <x v="1"/>
    <x v="8"/>
    <n v="3.4000000000000002E-2"/>
    <n v="7.2999999999999995E-2"/>
    <n v="9.3949999999999996"/>
    <n v="-3.8999999999999993E-2"/>
    <x v="4"/>
    <x v="3"/>
    <d v="2019-04-01T00:00:00"/>
    <s v="Public Sector SLED"/>
    <x v="1"/>
    <s v="West"/>
    <n v="34"/>
    <n v="73"/>
    <n v="9395"/>
  </r>
  <r>
    <x v="5"/>
    <x v="9"/>
    <n v="0"/>
    <n v="0"/>
    <n v="0.01"/>
    <n v="0"/>
    <x v="1"/>
    <x v="1"/>
    <d v="2020-06-01T00:00:00"/>
    <s v="Small &amp; Medium Unassigned"/>
    <x v="0"/>
    <s v="East"/>
    <n v="0"/>
    <n v="0"/>
    <n v="10"/>
  </r>
  <r>
    <x v="5"/>
    <x v="7"/>
    <n v="7.0000000000000001E-3"/>
    <n v="3.0000000000000001E-3"/>
    <n v="0.66500000000000004"/>
    <n v="4.0000000000000001E-3"/>
    <x v="3"/>
    <x v="1"/>
    <d v="2020-05-01T00:00:00"/>
    <s v="Public Sector Fed"/>
    <x v="3"/>
    <s v="East"/>
    <n v="7"/>
    <n v="3"/>
    <n v="665"/>
  </r>
  <r>
    <x v="3"/>
    <x v="3"/>
    <n v="0"/>
    <n v="0"/>
    <n v="0"/>
    <n v="0"/>
    <x v="1"/>
    <x v="3"/>
    <d v="2019-12-01T00:00:00"/>
    <s v="Small &amp; Medium Unassigned"/>
    <x v="0"/>
    <s v="West"/>
    <n v="0"/>
    <n v="0"/>
    <n v="0"/>
  </r>
  <r>
    <x v="1"/>
    <x v="8"/>
    <n v="0"/>
    <n v="0"/>
    <n v="0"/>
    <n v="0"/>
    <x v="3"/>
    <x v="4"/>
    <d v="2019-04-01T00:00:00"/>
    <s v="Public Sector Fed"/>
    <x v="2"/>
    <s v="Headquarte"/>
    <n v="0"/>
    <n v="0"/>
    <n v="0"/>
  </r>
  <r>
    <x v="6"/>
    <x v="17"/>
    <n v="0.124"/>
    <n v="0.30199999999999999"/>
    <n v="25.949000000000002"/>
    <n v="-0.17799999999999999"/>
    <x v="0"/>
    <x v="0"/>
    <d v="2019-09-01T00:00:00"/>
    <s v="Large Enterprise Segment"/>
    <x v="0"/>
    <s v="South"/>
    <n v="124"/>
    <n v="302"/>
    <n v="25949"/>
  </r>
  <r>
    <x v="5"/>
    <x v="9"/>
    <n v="0"/>
    <n v="0"/>
    <n v="0"/>
    <n v="0"/>
    <x v="0"/>
    <x v="4"/>
    <d v="2020-06-01T00:00:00"/>
    <s v="Large Enterprise Segment"/>
    <x v="0"/>
    <s v="Headquarte"/>
    <n v="0"/>
    <n v="0"/>
    <n v="0"/>
  </r>
  <r>
    <x v="6"/>
    <x v="10"/>
    <n v="4.0000000000000001E-3"/>
    <n v="3.0000000000000001E-3"/>
    <n v="0.221"/>
    <n v="1E-3"/>
    <x v="3"/>
    <x v="0"/>
    <d v="2019-07-01T00:00:00"/>
    <s v="Public Sector Fed"/>
    <x v="3"/>
    <s v="South"/>
    <n v="4"/>
    <n v="3"/>
    <n v="221"/>
  </r>
  <r>
    <x v="0"/>
    <x v="0"/>
    <n v="0"/>
    <n v="7.0000000000000001E-3"/>
    <n v="0.82699999999999996"/>
    <n v="-7.0000000000000001E-3"/>
    <x v="3"/>
    <x v="1"/>
    <d v="2019-02-01T00:00:00"/>
    <s v="Public Sector Fed"/>
    <x v="3"/>
    <s v="East"/>
    <n v="0"/>
    <n v="7"/>
    <n v="827"/>
  </r>
  <r>
    <x v="5"/>
    <x v="12"/>
    <n v="54.640999999999998"/>
    <n v="8.3789999999999996"/>
    <n v="1289.223"/>
    <n v="46.262"/>
    <x v="4"/>
    <x v="0"/>
    <d v="2020-04-01T00:00:00"/>
    <s v="Public Sector SLED"/>
    <x v="2"/>
    <s v="South"/>
    <n v="54641"/>
    <n v="8379"/>
    <n v="1289223"/>
  </r>
  <r>
    <x v="3"/>
    <x v="6"/>
    <n v="0.40600000000000003"/>
    <n v="0.59499999999999997"/>
    <n v="56.475000000000001"/>
    <n v="-0.18899999999999995"/>
    <x v="0"/>
    <x v="1"/>
    <d v="2019-10-01T00:00:00"/>
    <s v="Large Enterprise Segment"/>
    <x v="1"/>
    <s v="East"/>
    <n v="406"/>
    <n v="595"/>
    <n v="56475"/>
  </r>
  <r>
    <x v="2"/>
    <x v="2"/>
    <s v=""/>
    <s v=""/>
    <s v=""/>
    <s v=""/>
    <x v="2"/>
    <x v="2"/>
    <d v="2019-11-01T00:00:00"/>
    <s v="Small &amp; Medium"/>
    <x v="0"/>
    <s v="undefined"/>
    <n v="0"/>
    <n v="0"/>
    <n v="0"/>
  </r>
  <r>
    <x v="6"/>
    <x v="10"/>
    <n v="1E-3"/>
    <n v="1.0999999999999999E-2"/>
    <n v="2.3969999999999998"/>
    <n v="-9.9999999999999985E-3"/>
    <x v="3"/>
    <x v="1"/>
    <d v="2019-07-01T00:00:00"/>
    <s v="Public Sector Fed"/>
    <x v="0"/>
    <s v="East"/>
    <n v="1"/>
    <n v="11"/>
    <n v="2397"/>
  </r>
  <r>
    <x v="2"/>
    <x v="2"/>
    <s v=""/>
    <s v=""/>
    <s v=""/>
    <s v=""/>
    <x v="2"/>
    <x v="2"/>
    <d v="2020-01-01T00:00:00"/>
    <s v="Small &amp; Medium"/>
    <x v="2"/>
    <s v="undefined"/>
    <n v="0"/>
    <n v="0"/>
    <n v="0"/>
  </r>
  <r>
    <x v="3"/>
    <x v="14"/>
    <n v="0"/>
    <n v="0"/>
    <n v="0"/>
    <n v="0"/>
    <x v="3"/>
    <x v="4"/>
    <d v="2019-11-01T00:00:00"/>
    <s v="Public Sector Fed"/>
    <x v="2"/>
    <s v="Headquarte"/>
    <n v="0"/>
    <n v="0"/>
    <n v="0"/>
  </r>
  <r>
    <x v="5"/>
    <x v="7"/>
    <n v="0"/>
    <n v="0"/>
    <n v="0"/>
    <n v="0"/>
    <x v="0"/>
    <x v="4"/>
    <d v="2020-05-01T00:00:00"/>
    <s v="Large Enterprise Segment"/>
    <x v="3"/>
    <s v="Headquarte"/>
    <n v="0"/>
    <n v="0"/>
    <n v="0"/>
  </r>
  <r>
    <x v="6"/>
    <x v="11"/>
    <n v="0"/>
    <n v="0"/>
    <n v="1E-3"/>
    <n v="0"/>
    <x v="0"/>
    <x v="4"/>
    <d v="2019-08-01T00:00:00"/>
    <s v="Large Enterprise Segment"/>
    <x v="2"/>
    <s v="Headquarte"/>
    <n v="0"/>
    <n v="0"/>
    <n v="1"/>
  </r>
  <r>
    <x v="1"/>
    <x v="1"/>
    <n v="1.4999999999999999E-2"/>
    <n v="5.6000000000000001E-2"/>
    <n v="5.7270000000000003"/>
    <n v="-4.1000000000000002E-2"/>
    <x v="4"/>
    <x v="0"/>
    <d v="2019-05-01T00:00:00"/>
    <s v="Public Sector SLED"/>
    <x v="3"/>
    <s v="South"/>
    <n v="15"/>
    <n v="56"/>
    <n v="5727"/>
  </r>
  <r>
    <x v="3"/>
    <x v="6"/>
    <n v="1.4E-2"/>
    <n v="0.17499999999999999"/>
    <n v="21.966000000000001"/>
    <n v="-0.16099999999999998"/>
    <x v="4"/>
    <x v="1"/>
    <d v="2019-10-01T00:00:00"/>
    <s v="Public Sector SLED"/>
    <x v="3"/>
    <s v="East"/>
    <n v="14"/>
    <n v="175"/>
    <n v="21966"/>
  </r>
  <r>
    <x v="5"/>
    <x v="12"/>
    <n v="3.5999999999999997E-2"/>
    <n v="0.182"/>
    <n v="26.451000000000001"/>
    <n v="-0.14599999999999999"/>
    <x v="4"/>
    <x v="1"/>
    <d v="2020-04-01T00:00:00"/>
    <s v="Public Sector SLED"/>
    <x v="1"/>
    <s v="East"/>
    <n v="36"/>
    <n v="182"/>
    <n v="26451"/>
  </r>
  <r>
    <x v="3"/>
    <x v="3"/>
    <n v="0"/>
    <n v="8.9999999999999993E-3"/>
    <n v="1.7629999999999999"/>
    <n v="-8.9999999999999993E-3"/>
    <x v="3"/>
    <x v="3"/>
    <d v="2019-12-01T00:00:00"/>
    <s v="Public Sector Fed"/>
    <x v="0"/>
    <s v="West"/>
    <n v="0"/>
    <n v="9"/>
    <n v="1763"/>
  </r>
  <r>
    <x v="4"/>
    <x v="5"/>
    <n v="12.760999999999999"/>
    <n v="8.1649999999999991"/>
    <n v="705.26099999999997"/>
    <n v="4.5960000000000001"/>
    <x v="1"/>
    <x v="1"/>
    <d v="2020-01-01T00:00:00"/>
    <s v="Small &amp; Medium"/>
    <x v="3"/>
    <s v="East"/>
    <n v="12761"/>
    <n v="8165"/>
    <n v="705261"/>
  </r>
  <r>
    <x v="0"/>
    <x v="13"/>
    <n v="0"/>
    <n v="0"/>
    <n v="1E-3"/>
    <n v="0"/>
    <x v="1"/>
    <x v="4"/>
    <d v="2019-03-01T00:00:00"/>
    <s v="Small &amp; Medium"/>
    <x v="2"/>
    <s v="Headquarte"/>
    <n v="0"/>
    <n v="0"/>
    <n v="1"/>
  </r>
  <r>
    <x v="3"/>
    <x v="14"/>
    <n v="0.127"/>
    <n v="0.30499999999999999"/>
    <n v="25.446000000000002"/>
    <n v="-0.17799999999999999"/>
    <x v="0"/>
    <x v="0"/>
    <d v="2019-11-01T00:00:00"/>
    <s v="Large Enterprise Segment"/>
    <x v="0"/>
    <s v="South"/>
    <n v="127"/>
    <n v="305"/>
    <n v="25446"/>
  </r>
  <r>
    <x v="1"/>
    <x v="16"/>
    <n v="0"/>
    <n v="6.0000000000000001E-3"/>
    <n v="0.68700000000000006"/>
    <n v="-6.0000000000000001E-3"/>
    <x v="3"/>
    <x v="0"/>
    <d v="2019-06-01T00:00:00"/>
    <s v="Public Sector Fed"/>
    <x v="1"/>
    <s v="South"/>
    <n v="0"/>
    <n v="6"/>
    <n v="687"/>
  </r>
  <r>
    <x v="3"/>
    <x v="6"/>
    <n v="0"/>
    <n v="0"/>
    <n v="0"/>
    <n v="0"/>
    <x v="4"/>
    <x v="4"/>
    <d v="2019-10-01T00:00:00"/>
    <s v="Public Sector SLED"/>
    <x v="2"/>
    <s v="Headquarte"/>
    <n v="0"/>
    <n v="0"/>
    <n v="0"/>
  </r>
  <r>
    <x v="0"/>
    <x v="0"/>
    <n v="0"/>
    <n v="2.5999999999999999E-2"/>
    <n v="0.91300000000000003"/>
    <n v="-2.5999999999999999E-2"/>
    <x v="3"/>
    <x v="0"/>
    <d v="2019-02-01T00:00:00"/>
    <s v="Public Sector Fed"/>
    <x v="0"/>
    <s v="South"/>
    <n v="0"/>
    <n v="26"/>
    <n v="913"/>
  </r>
  <r>
    <x v="6"/>
    <x v="10"/>
    <n v="2.008"/>
    <n v="2.246"/>
    <n v="269.96899999999999"/>
    <n v="-0.23799999999999999"/>
    <x v="1"/>
    <x v="3"/>
    <d v="2019-07-01T00:00:00"/>
    <s v="Small &amp; Medium"/>
    <x v="0"/>
    <s v="West"/>
    <n v="2008"/>
    <n v="2246"/>
    <n v="269969"/>
  </r>
  <r>
    <x v="1"/>
    <x v="16"/>
    <n v="0"/>
    <n v="0"/>
    <n v="0"/>
    <n v="0"/>
    <x v="3"/>
    <x v="4"/>
    <d v="2019-06-01T00:00:00"/>
    <s v="Public Sector Fed"/>
    <x v="2"/>
    <s v="Headquarte"/>
    <n v="0"/>
    <n v="0"/>
    <n v="0"/>
  </r>
  <r>
    <x v="4"/>
    <x v="5"/>
    <n v="5.2670000000000003"/>
    <n v="4.0419999999999998"/>
    <n v="287.27199999999999"/>
    <n v="1.2250000000000005"/>
    <x v="1"/>
    <x v="0"/>
    <d v="2020-01-01T00:00:00"/>
    <s v="Small &amp; Medium"/>
    <x v="3"/>
    <s v="South"/>
    <n v="5267"/>
    <n v="4042"/>
    <n v="287272"/>
  </r>
  <r>
    <x v="5"/>
    <x v="9"/>
    <n v="1.0669999999999999"/>
    <n v="0.89300000000000002"/>
    <n v="466.48200000000003"/>
    <n v="0.17399999999999993"/>
    <x v="1"/>
    <x v="1"/>
    <d v="2020-06-01T00:00:00"/>
    <s v="Small &amp; Medium"/>
    <x v="0"/>
    <s v="East"/>
    <n v="1067"/>
    <n v="893"/>
    <n v="466482"/>
  </r>
  <r>
    <x v="3"/>
    <x v="14"/>
    <n v="0"/>
    <n v="2E-3"/>
    <n v="0.627"/>
    <n v="-2E-3"/>
    <x v="3"/>
    <x v="3"/>
    <d v="2019-11-01T00:00:00"/>
    <s v="Public Sector Fed"/>
    <x v="3"/>
    <s v="West"/>
    <n v="0"/>
    <n v="2"/>
    <n v="627"/>
  </r>
  <r>
    <x v="1"/>
    <x v="8"/>
    <n v="28.526"/>
    <n v="21.504000000000001"/>
    <n v="1300.2809999999999"/>
    <n v="7.0219999999999985"/>
    <x v="0"/>
    <x v="3"/>
    <d v="2019-04-01T00:00:00"/>
    <s v="Large Enterprise Segment"/>
    <x v="2"/>
    <s v="West"/>
    <n v="28526"/>
    <n v="21504"/>
    <n v="1300281"/>
  </r>
  <r>
    <x v="5"/>
    <x v="7"/>
    <n v="30.824000000000002"/>
    <n v="11.207000000000001"/>
    <n v="1308.6959999999999"/>
    <n v="19.617000000000001"/>
    <x v="4"/>
    <x v="0"/>
    <d v="2020-05-01T00:00:00"/>
    <s v="Public Sector SLED"/>
    <x v="2"/>
    <s v="South"/>
    <n v="30824"/>
    <n v="11207"/>
    <n v="1308696"/>
  </r>
  <r>
    <x v="0"/>
    <x v="0"/>
    <n v="30.347999999999999"/>
    <n v="21.812000000000001"/>
    <n v="1896.07"/>
    <n v="8.5359999999999978"/>
    <x v="1"/>
    <x v="1"/>
    <d v="2019-02-01T00:00:00"/>
    <s v="Small &amp; Medium"/>
    <x v="1"/>
    <s v="East"/>
    <n v="30348"/>
    <n v="21812"/>
    <n v="1896070"/>
  </r>
  <r>
    <x v="1"/>
    <x v="1"/>
    <n v="0.27700000000000002"/>
    <n v="0.33100000000000002"/>
    <n v="33.463000000000001"/>
    <n v="-5.3999999999999992E-2"/>
    <x v="0"/>
    <x v="0"/>
    <d v="2019-05-01T00:00:00"/>
    <s v="Large Enterprise Segment"/>
    <x v="1"/>
    <s v="South"/>
    <n v="277"/>
    <n v="331"/>
    <n v="33463"/>
  </r>
  <r>
    <x v="6"/>
    <x v="11"/>
    <n v="0.46700000000000003"/>
    <n v="0.16800000000000001"/>
    <n v="33.914999999999999"/>
    <n v="0.29900000000000004"/>
    <x v="0"/>
    <x v="0"/>
    <d v="2019-08-01T00:00:00"/>
    <s v="Large Enterprise Segment"/>
    <x v="3"/>
    <s v="South"/>
    <n v="467"/>
    <n v="168"/>
    <n v="33915"/>
  </r>
  <r>
    <x v="6"/>
    <x v="10"/>
    <n v="0"/>
    <n v="0"/>
    <n v="0"/>
    <n v="0"/>
    <x v="4"/>
    <x v="4"/>
    <d v="2019-07-01T00:00:00"/>
    <s v="Public Sector SLED"/>
    <x v="2"/>
    <s v="Headquarte"/>
    <n v="0"/>
    <n v="0"/>
    <n v="0"/>
  </r>
  <r>
    <x v="0"/>
    <x v="0"/>
    <n v="0"/>
    <n v="0"/>
    <n v="0"/>
    <n v="0"/>
    <x v="1"/>
    <x v="4"/>
    <d v="2019-02-01T00:00:00"/>
    <s v="Small &amp; Medium"/>
    <x v="1"/>
    <s v="Headquarte"/>
    <n v="0"/>
    <n v="0"/>
    <n v="0"/>
  </r>
  <r>
    <x v="4"/>
    <x v="5"/>
    <n v="23.706"/>
    <n v="17.061"/>
    <n v="1370.4179999999999"/>
    <n v="6.6449999999999996"/>
    <x v="0"/>
    <x v="3"/>
    <d v="2020-01-01T00:00:00"/>
    <s v="Large Enterprise Segment"/>
    <x v="2"/>
    <s v="West"/>
    <n v="23706"/>
    <n v="17061"/>
    <n v="1370418"/>
  </r>
  <r>
    <x v="3"/>
    <x v="14"/>
    <n v="14.958"/>
    <n v="10.486000000000001"/>
    <n v="1068.318"/>
    <n v="4.4719999999999995"/>
    <x v="4"/>
    <x v="3"/>
    <d v="2019-11-01T00:00:00"/>
    <s v="Public Sector SLED"/>
    <x v="2"/>
    <s v="West"/>
    <n v="14958"/>
    <n v="10486"/>
    <n v="1068318"/>
  </r>
  <r>
    <x v="5"/>
    <x v="7"/>
    <n v="1.7999999999999999E-2"/>
    <n v="5.1999999999999998E-2"/>
    <n v="9.2789999999999999"/>
    <n v="-3.4000000000000002E-2"/>
    <x v="4"/>
    <x v="3"/>
    <d v="2020-05-01T00:00:00"/>
    <s v="Public Sector SLED"/>
    <x v="1"/>
    <s v="West"/>
    <n v="18"/>
    <n v="52"/>
    <n v="9279"/>
  </r>
  <r>
    <x v="0"/>
    <x v="13"/>
    <n v="2.4990000000000001"/>
    <n v="2.4140000000000001"/>
    <n v="218.09399999999999"/>
    <n v="8.4999999999999964E-2"/>
    <x v="3"/>
    <x v="3"/>
    <d v="2019-03-01T00:00:00"/>
    <s v="Public Sector Fed"/>
    <x v="2"/>
    <s v="West"/>
    <n v="2499"/>
    <n v="2414"/>
    <n v="218094"/>
  </r>
  <r>
    <x v="1"/>
    <x v="1"/>
    <n v="33.411999999999999"/>
    <n v="22.22"/>
    <n v="1944.529"/>
    <n v="11.192"/>
    <x v="1"/>
    <x v="1"/>
    <d v="2019-05-01T00:00:00"/>
    <s v="Small &amp; Medium"/>
    <x v="1"/>
    <s v="East"/>
    <n v="33412"/>
    <n v="22220"/>
    <n v="1944529"/>
  </r>
  <r>
    <x v="0"/>
    <x v="13"/>
    <n v="0"/>
    <n v="0"/>
    <n v="0"/>
    <n v="0"/>
    <x v="1"/>
    <x v="4"/>
    <d v="2019-03-01T00:00:00"/>
    <s v="Small &amp; Medium"/>
    <x v="1"/>
    <s v="Headquarte"/>
    <n v="0"/>
    <n v="0"/>
    <n v="0"/>
  </r>
  <r>
    <x v="5"/>
    <x v="7"/>
    <n v="1E-3"/>
    <n v="0"/>
    <n v="1E-3"/>
    <n v="1E-3"/>
    <x v="1"/>
    <x v="3"/>
    <d v="2020-05-01T00:00:00"/>
    <s v="Small &amp; Medium Unassigned"/>
    <x v="2"/>
    <s v="West"/>
    <n v="1"/>
    <n v="0"/>
    <n v="1"/>
  </r>
  <r>
    <x v="4"/>
    <x v="18"/>
    <n v="19.024000000000001"/>
    <n v="13.929"/>
    <n v="1108.529"/>
    <n v="5.0950000000000006"/>
    <x v="1"/>
    <x v="3"/>
    <d v="2020-02-01T00:00:00"/>
    <s v="Small &amp; Medium"/>
    <x v="1"/>
    <s v="West"/>
    <n v="19024"/>
    <n v="13929"/>
    <n v="1108529"/>
  </r>
  <r>
    <x v="6"/>
    <x v="10"/>
    <n v="0.188"/>
    <n v="0"/>
    <n v="0.307"/>
    <n v="0.188"/>
    <x v="1"/>
    <x v="1"/>
    <d v="2019-07-01T00:00:00"/>
    <s v="Small &amp; Medium Unassigned"/>
    <x v="1"/>
    <s v="East"/>
    <n v="188"/>
    <n v="0"/>
    <n v="307"/>
  </r>
  <r>
    <x v="5"/>
    <x v="12"/>
    <n v="3.6789999999999998"/>
    <n v="3.617"/>
    <n v="464"/>
    <n v="6.1999999999999833E-2"/>
    <x v="1"/>
    <x v="1"/>
    <d v="2020-04-01T00:00:00"/>
    <s v="Small &amp; Medium"/>
    <x v="0"/>
    <s v="East"/>
    <n v="3679"/>
    <n v="3617"/>
    <n v="464000"/>
  </r>
  <r>
    <x v="3"/>
    <x v="3"/>
    <n v="44.991"/>
    <n v="39.317999999999998"/>
    <n v="2860.884"/>
    <n v="5.6730000000000018"/>
    <x v="0"/>
    <x v="1"/>
    <d v="2019-12-01T00:00:00"/>
    <s v="Large Enterprise Segment"/>
    <x v="2"/>
    <s v="East"/>
    <n v="44991"/>
    <n v="39318"/>
    <n v="2860884"/>
  </r>
  <r>
    <x v="3"/>
    <x v="3"/>
    <n v="0"/>
    <n v="3.0000000000000001E-3"/>
    <n v="0.61699999999999999"/>
    <n v="-3.0000000000000001E-3"/>
    <x v="3"/>
    <x v="3"/>
    <d v="2019-12-01T00:00:00"/>
    <s v="Public Sector Fed"/>
    <x v="3"/>
    <s v="West"/>
    <n v="0"/>
    <n v="3"/>
    <n v="617"/>
  </r>
  <r>
    <x v="4"/>
    <x v="5"/>
    <n v="2.1549999999999998"/>
    <n v="1.911"/>
    <n v="226.21299999999999"/>
    <n v="0.24399999999999977"/>
    <x v="3"/>
    <x v="3"/>
    <d v="2020-01-01T00:00:00"/>
    <s v="Public Sector Fed"/>
    <x v="2"/>
    <s v="West"/>
    <n v="2155"/>
    <n v="1911"/>
    <n v="226213"/>
  </r>
  <r>
    <x v="1"/>
    <x v="1"/>
    <n v="32.103000000000002"/>
    <n v="20.544"/>
    <n v="1765.471"/>
    <n v="11.559000000000001"/>
    <x v="1"/>
    <x v="0"/>
    <d v="2019-05-01T00:00:00"/>
    <s v="Small &amp; Medium"/>
    <x v="2"/>
    <s v="South"/>
    <n v="32103"/>
    <n v="20544"/>
    <n v="1765471"/>
  </r>
  <r>
    <x v="1"/>
    <x v="8"/>
    <n v="1.2E-2"/>
    <n v="0.17399999999999999"/>
    <n v="23.003"/>
    <n v="-0.16199999999999998"/>
    <x v="4"/>
    <x v="1"/>
    <d v="2019-04-01T00:00:00"/>
    <s v="Public Sector SLED"/>
    <x v="3"/>
    <s v="East"/>
    <n v="12"/>
    <n v="174"/>
    <n v="23003"/>
  </r>
  <r>
    <x v="1"/>
    <x v="16"/>
    <n v="5.0000000000000001E-3"/>
    <n v="0.106"/>
    <n v="9.9600000000000009"/>
    <n v="-0.10099999999999999"/>
    <x v="4"/>
    <x v="0"/>
    <d v="2019-06-01T00:00:00"/>
    <s v="Public Sector SLED"/>
    <x v="0"/>
    <s v="South"/>
    <n v="5"/>
    <n v="106"/>
    <n v="9960"/>
  </r>
  <r>
    <x v="6"/>
    <x v="10"/>
    <n v="36.218000000000004"/>
    <n v="22.241"/>
    <n v="1985.088"/>
    <n v="13.977000000000004"/>
    <x v="1"/>
    <x v="1"/>
    <d v="2019-07-01T00:00:00"/>
    <s v="Small &amp; Medium"/>
    <x v="1"/>
    <s v="East"/>
    <n v="36218"/>
    <n v="22241"/>
    <n v="1985088"/>
  </r>
  <r>
    <x v="5"/>
    <x v="9"/>
    <n v="1.2E-2"/>
    <n v="5.3999999999999999E-2"/>
    <n v="19.297000000000001"/>
    <n v="-4.1999999999999996E-2"/>
    <x v="0"/>
    <x v="3"/>
    <d v="2020-06-01T00:00:00"/>
    <s v="Large Enterprise Segment"/>
    <x v="0"/>
    <s v="West"/>
    <n v="12"/>
    <n v="54"/>
    <n v="19297"/>
  </r>
  <r>
    <x v="6"/>
    <x v="17"/>
    <n v="0.39400000000000002"/>
    <n v="0.35"/>
    <n v="32.75"/>
    <n v="4.4000000000000039E-2"/>
    <x v="0"/>
    <x v="0"/>
    <d v="2019-09-01T00:00:00"/>
    <s v="Large Enterprise Segment"/>
    <x v="1"/>
    <s v="South"/>
    <n v="394"/>
    <n v="350"/>
    <n v="32750"/>
  </r>
  <r>
    <x v="3"/>
    <x v="14"/>
    <n v="0"/>
    <n v="0"/>
    <n v="0"/>
    <n v="0"/>
    <x v="1"/>
    <x v="4"/>
    <d v="2019-11-01T00:00:00"/>
    <s v="Small &amp; Medium"/>
    <x v="3"/>
    <s v="Headquarte"/>
    <n v="0"/>
    <n v="0"/>
    <n v="0"/>
  </r>
  <r>
    <x v="3"/>
    <x v="14"/>
    <n v="0.35799999999999998"/>
    <n v="0.54600000000000004"/>
    <n v="56.024999999999999"/>
    <n v="-0.18800000000000006"/>
    <x v="0"/>
    <x v="1"/>
    <d v="2019-11-01T00:00:00"/>
    <s v="Large Enterprise Segment"/>
    <x v="1"/>
    <s v="East"/>
    <n v="358"/>
    <n v="546"/>
    <n v="56025"/>
  </r>
  <r>
    <x v="3"/>
    <x v="6"/>
    <n v="3.1970000000000001"/>
    <n v="3.665"/>
    <n v="205.881"/>
    <n v="-0.46799999999999997"/>
    <x v="3"/>
    <x v="0"/>
    <d v="2019-10-01T00:00:00"/>
    <s v="Public Sector Fed"/>
    <x v="2"/>
    <s v="South"/>
    <n v="3197"/>
    <n v="3665"/>
    <n v="205881"/>
  </r>
  <r>
    <x v="4"/>
    <x v="18"/>
    <n v="1.4999999999999999E-2"/>
    <n v="0"/>
    <n v="2.1999999999999999E-2"/>
    <n v="1.4999999999999999E-2"/>
    <x v="1"/>
    <x v="3"/>
    <d v="2020-02-01T00:00:00"/>
    <s v="Small &amp; Medium Unassigned"/>
    <x v="1"/>
    <s v="West"/>
    <n v="15"/>
    <n v="0"/>
    <n v="22"/>
  </r>
  <r>
    <x v="3"/>
    <x v="3"/>
    <n v="1.4999999999999999E-2"/>
    <n v="4.8000000000000001E-2"/>
    <n v="5.4589999999999996"/>
    <n v="-3.3000000000000002E-2"/>
    <x v="4"/>
    <x v="0"/>
    <d v="2019-12-01T00:00:00"/>
    <s v="Public Sector SLED"/>
    <x v="3"/>
    <s v="South"/>
    <n v="15"/>
    <n v="48"/>
    <n v="5459"/>
  </r>
  <r>
    <x v="1"/>
    <x v="16"/>
    <n v="16.065000000000001"/>
    <n v="12.933"/>
    <n v="1151.182"/>
    <n v="3.1320000000000014"/>
    <x v="4"/>
    <x v="0"/>
    <d v="2019-06-01T00:00:00"/>
    <s v="Public Sector SLED"/>
    <x v="2"/>
    <s v="South"/>
    <n v="16065"/>
    <n v="12933"/>
    <n v="1151182"/>
  </r>
  <r>
    <x v="2"/>
    <x v="2"/>
    <s v=""/>
    <s v=""/>
    <s v=""/>
    <s v=""/>
    <x v="2"/>
    <x v="2"/>
    <d v="2020-01-01T00:00:00"/>
    <s v="Large Enterprise Segment"/>
    <x v="2"/>
    <s v="undefined"/>
    <n v="0"/>
    <n v="0"/>
    <n v="0"/>
  </r>
  <r>
    <x v="6"/>
    <x v="11"/>
    <n v="33.741"/>
    <n v="24.448"/>
    <n v="1807.7629999999999"/>
    <n v="9.2929999999999993"/>
    <x v="1"/>
    <x v="0"/>
    <d v="2019-08-01T00:00:00"/>
    <s v="Small &amp; Medium"/>
    <x v="2"/>
    <s v="South"/>
    <n v="33741"/>
    <n v="24448"/>
    <n v="1807763"/>
  </r>
  <r>
    <x v="1"/>
    <x v="16"/>
    <n v="0"/>
    <n v="0"/>
    <n v="1.2999999999999999E-2"/>
    <n v="0"/>
    <x v="1"/>
    <x v="3"/>
    <d v="2019-06-01T00:00:00"/>
    <s v="Small &amp; Medium Unassigned"/>
    <x v="0"/>
    <s v="West"/>
    <n v="0"/>
    <n v="0"/>
    <n v="13"/>
  </r>
  <r>
    <x v="4"/>
    <x v="18"/>
    <n v="0.313"/>
    <n v="0.64400000000000002"/>
    <n v="54.607999999999997"/>
    <n v="-0.33100000000000002"/>
    <x v="0"/>
    <x v="1"/>
    <d v="2020-02-01T00:00:00"/>
    <s v="Large Enterprise Segment"/>
    <x v="1"/>
    <s v="East"/>
    <n v="313"/>
    <n v="644"/>
    <n v="54608"/>
  </r>
  <r>
    <x v="1"/>
    <x v="16"/>
    <n v="0"/>
    <n v="2E-3"/>
    <n v="2.7E-2"/>
    <n v="-2E-3"/>
    <x v="1"/>
    <x v="0"/>
    <d v="2019-06-01T00:00:00"/>
    <s v="Small &amp; Medium Unassigned"/>
    <x v="2"/>
    <s v="South"/>
    <n v="0"/>
    <n v="2"/>
    <n v="27"/>
  </r>
  <r>
    <x v="4"/>
    <x v="5"/>
    <n v="28.155999999999999"/>
    <n v="23.196999999999999"/>
    <n v="1795.153"/>
    <n v="4.9589999999999996"/>
    <x v="4"/>
    <x v="1"/>
    <d v="2020-01-01T00:00:00"/>
    <s v="Public Sector SLED"/>
    <x v="2"/>
    <s v="East"/>
    <n v="28156"/>
    <n v="23197"/>
    <n v="1795153"/>
  </r>
  <r>
    <x v="1"/>
    <x v="16"/>
    <n v="1.8859999999999999"/>
    <n v="2.2949999999999999"/>
    <n v="268.185"/>
    <n v="-0.40900000000000003"/>
    <x v="1"/>
    <x v="3"/>
    <d v="2019-06-01T00:00:00"/>
    <s v="Small &amp; Medium"/>
    <x v="0"/>
    <s v="West"/>
    <n v="1886"/>
    <n v="2295"/>
    <n v="268185"/>
  </r>
  <r>
    <x v="4"/>
    <x v="18"/>
    <n v="0"/>
    <n v="0"/>
    <n v="2E-3"/>
    <n v="0"/>
    <x v="1"/>
    <x v="4"/>
    <d v="2020-02-01T00:00:00"/>
    <s v="Small &amp; Medium"/>
    <x v="2"/>
    <s v="Headquarte"/>
    <n v="0"/>
    <n v="0"/>
    <n v="2"/>
  </r>
  <r>
    <x v="4"/>
    <x v="15"/>
    <n v="57.622"/>
    <n v="11.003"/>
    <n v="1248.03"/>
    <n v="46.619"/>
    <x v="4"/>
    <x v="0"/>
    <d v="2020-03-01T00:00:00"/>
    <s v="Public Sector SLED"/>
    <x v="2"/>
    <s v="South"/>
    <n v="57622"/>
    <n v="11003"/>
    <n v="1248030"/>
  </r>
  <r>
    <x v="0"/>
    <x v="13"/>
    <n v="3.2000000000000001E-2"/>
    <n v="0.307"/>
    <n v="28.463000000000001"/>
    <n v="-0.27500000000000002"/>
    <x v="4"/>
    <x v="1"/>
    <d v="2019-03-01T00:00:00"/>
    <s v="Public Sector SLED"/>
    <x v="1"/>
    <s v="East"/>
    <n v="32"/>
    <n v="307"/>
    <n v="28463"/>
  </r>
  <r>
    <x v="6"/>
    <x v="17"/>
    <n v="0"/>
    <n v="0"/>
    <n v="8.9999999999999993E-3"/>
    <n v="0"/>
    <x v="1"/>
    <x v="1"/>
    <d v="2019-09-01T00:00:00"/>
    <s v="Small &amp; Medium Unassigned"/>
    <x v="2"/>
    <s v="East"/>
    <n v="0"/>
    <n v="0"/>
    <n v="9"/>
  </r>
  <r>
    <x v="2"/>
    <x v="2"/>
    <s v=""/>
    <s v=""/>
    <s v=""/>
    <s v=""/>
    <x v="2"/>
    <x v="2"/>
    <d v="2020-05-01T00:00:00"/>
    <s v="Large Enterprise Segment"/>
    <x v="2"/>
    <s v="undefined"/>
    <n v="0"/>
    <n v="0"/>
    <n v="0"/>
  </r>
  <r>
    <x v="0"/>
    <x v="4"/>
    <n v="1.0999999999999999E-2"/>
    <n v="0"/>
    <n v="1.2E-2"/>
    <n v="1.0999999999999999E-2"/>
    <x v="1"/>
    <x v="0"/>
    <d v="2019-01-01T00:00:00"/>
    <s v="Small &amp; Medium Unassigned"/>
    <x v="1"/>
    <s v="South"/>
    <n v="11"/>
    <n v="0"/>
    <n v="12"/>
  </r>
  <r>
    <x v="5"/>
    <x v="9"/>
    <n v="1.081"/>
    <n v="0.56299999999999994"/>
    <n v="241.398"/>
    <n v="0.51800000000000002"/>
    <x v="3"/>
    <x v="3"/>
    <d v="2020-06-01T00:00:00"/>
    <s v="Public Sector Fed"/>
    <x v="2"/>
    <s v="West"/>
    <n v="1081"/>
    <n v="563"/>
    <n v="241398"/>
  </r>
  <r>
    <x v="1"/>
    <x v="8"/>
    <n v="0.82099999999999995"/>
    <n v="0.183"/>
    <n v="13.336"/>
    <n v="0.6379999999999999"/>
    <x v="1"/>
    <x v="1"/>
    <d v="2019-04-01T00:00:00"/>
    <s v="Small &amp; Medium Unassigned"/>
    <x v="2"/>
    <s v="East"/>
    <n v="821"/>
    <n v="183"/>
    <n v="13336"/>
  </r>
  <r>
    <x v="4"/>
    <x v="15"/>
    <n v="0"/>
    <n v="0"/>
    <n v="2E-3"/>
    <n v="0"/>
    <x v="1"/>
    <x v="4"/>
    <d v="2020-03-01T00:00:00"/>
    <s v="Small &amp; Medium"/>
    <x v="2"/>
    <s v="Headquarte"/>
    <n v="0"/>
    <n v="0"/>
    <n v="2"/>
  </r>
  <r>
    <x v="4"/>
    <x v="15"/>
    <n v="2.0870000000000002"/>
    <n v="2.117"/>
    <n v="221.74199999999999"/>
    <n v="-2.9999999999999805E-2"/>
    <x v="1"/>
    <x v="0"/>
    <d v="2020-03-01T00:00:00"/>
    <s v="Small &amp; Medium"/>
    <x v="0"/>
    <s v="South"/>
    <n v="2087"/>
    <n v="2117"/>
    <n v="221742"/>
  </r>
  <r>
    <x v="2"/>
    <x v="2"/>
    <s v=""/>
    <s v=""/>
    <s v=""/>
    <s v=""/>
    <x v="2"/>
    <x v="2"/>
    <d v="2020-04-01T00:00:00"/>
    <s v="Public Sector Fed"/>
    <x v="2"/>
    <s v="undefined"/>
    <n v="0"/>
    <n v="0"/>
    <n v="0"/>
  </r>
  <r>
    <x v="4"/>
    <x v="5"/>
    <n v="2.681"/>
    <n v="4.9279999999999999"/>
    <n v="462.19099999999997"/>
    <n v="-2.2469999999999999"/>
    <x v="1"/>
    <x v="1"/>
    <d v="2020-01-01T00:00:00"/>
    <s v="Small &amp; Medium"/>
    <x v="0"/>
    <s v="East"/>
    <n v="2681"/>
    <n v="4928"/>
    <n v="462191"/>
  </r>
  <r>
    <x v="6"/>
    <x v="11"/>
    <n v="16.579999999999998"/>
    <n v="11.115"/>
    <n v="1051.0519999999999"/>
    <n v="5.4649999999999981"/>
    <x v="4"/>
    <x v="3"/>
    <d v="2019-08-01T00:00:00"/>
    <s v="Public Sector SLED"/>
    <x v="2"/>
    <s v="West"/>
    <n v="16580"/>
    <n v="11115"/>
    <n v="1051052"/>
  </r>
  <r>
    <x v="4"/>
    <x v="18"/>
    <n v="12.788"/>
    <n v="7.0330000000000004"/>
    <n v="713.29200000000003"/>
    <n v="5.7549999999999999"/>
    <x v="1"/>
    <x v="1"/>
    <d v="2020-02-01T00:00:00"/>
    <s v="Small &amp; Medium"/>
    <x v="3"/>
    <s v="East"/>
    <n v="12788"/>
    <n v="7033"/>
    <n v="713292"/>
  </r>
  <r>
    <x v="5"/>
    <x v="7"/>
    <n v="0"/>
    <n v="0"/>
    <n v="0"/>
    <n v="0"/>
    <x v="1"/>
    <x v="4"/>
    <d v="2020-05-01T00:00:00"/>
    <s v="Small &amp; Medium"/>
    <x v="1"/>
    <s v="Headquarte"/>
    <n v="0"/>
    <n v="0"/>
    <n v="0"/>
  </r>
  <r>
    <x v="6"/>
    <x v="17"/>
    <n v="0"/>
    <n v="0"/>
    <n v="0.01"/>
    <n v="0"/>
    <x v="1"/>
    <x v="0"/>
    <d v="2019-09-01T00:00:00"/>
    <s v="Small &amp; Medium Unassigned"/>
    <x v="2"/>
    <s v="South"/>
    <n v="0"/>
    <n v="0"/>
    <n v="10"/>
  </r>
  <r>
    <x v="1"/>
    <x v="8"/>
    <n v="14.391999999999999"/>
    <n v="10.518000000000001"/>
    <n v="1026.9570000000001"/>
    <n v="3.8739999999999988"/>
    <x v="4"/>
    <x v="3"/>
    <d v="2019-04-01T00:00:00"/>
    <s v="Public Sector SLED"/>
    <x v="2"/>
    <s v="West"/>
    <n v="14392"/>
    <n v="10518"/>
    <n v="1026957"/>
  </r>
  <r>
    <x v="1"/>
    <x v="1"/>
    <n v="0"/>
    <n v="7.0000000000000001E-3"/>
    <n v="0.88"/>
    <n v="-7.0000000000000001E-3"/>
    <x v="3"/>
    <x v="0"/>
    <d v="2019-05-01T00:00:00"/>
    <s v="Public Sector Fed"/>
    <x v="0"/>
    <s v="South"/>
    <n v="0"/>
    <n v="7"/>
    <n v="880"/>
  </r>
  <r>
    <x v="2"/>
    <x v="2"/>
    <s v=""/>
    <s v=""/>
    <s v=""/>
    <s v=""/>
    <x v="2"/>
    <x v="2"/>
    <d v="2020-06-01T00:00:00"/>
    <s v="Public Sector Fed"/>
    <x v="2"/>
    <s v="undefined"/>
    <n v="0"/>
    <n v="0"/>
    <n v="0"/>
  </r>
  <r>
    <x v="5"/>
    <x v="9"/>
    <n v="0"/>
    <n v="0"/>
    <n v="4.0000000000000001E-3"/>
    <n v="0"/>
    <x v="1"/>
    <x v="0"/>
    <d v="2020-06-01T00:00:00"/>
    <s v="Small &amp; Medium Unassigned"/>
    <x v="1"/>
    <s v="South"/>
    <n v="0"/>
    <n v="0"/>
    <n v="4"/>
  </r>
  <r>
    <x v="6"/>
    <x v="11"/>
    <n v="27.545999999999999"/>
    <n v="18.744"/>
    <n v="1301.7739999999999"/>
    <n v="8.8019999999999996"/>
    <x v="1"/>
    <x v="0"/>
    <d v="2019-08-01T00:00:00"/>
    <s v="Small &amp; Medium"/>
    <x v="1"/>
    <s v="South"/>
    <n v="27546"/>
    <n v="18744"/>
    <n v="1301774"/>
  </r>
  <r>
    <x v="4"/>
    <x v="5"/>
    <n v="31.518999999999998"/>
    <n v="25.157"/>
    <n v="1917.5740000000001"/>
    <n v="6.3619999999999983"/>
    <x v="1"/>
    <x v="3"/>
    <d v="2020-01-01T00:00:00"/>
    <s v="Small &amp; Medium"/>
    <x v="2"/>
    <s v="West"/>
    <n v="31519"/>
    <n v="25157"/>
    <n v="1917574"/>
  </r>
  <r>
    <x v="4"/>
    <x v="15"/>
    <n v="50.091000000000001"/>
    <n v="25.824000000000002"/>
    <n v="1393.4010000000001"/>
    <n v="24.266999999999999"/>
    <x v="0"/>
    <x v="3"/>
    <d v="2020-03-01T00:00:00"/>
    <s v="Large Enterprise Segment"/>
    <x v="2"/>
    <s v="West"/>
    <n v="50091"/>
    <n v="25824"/>
    <n v="1393401"/>
  </r>
  <r>
    <x v="4"/>
    <x v="5"/>
    <n v="0"/>
    <n v="0"/>
    <n v="0"/>
    <n v="0"/>
    <x v="1"/>
    <x v="1"/>
    <d v="2020-01-01T00:00:00"/>
    <s v="Small &amp; Medium Unassigned"/>
    <x v="2"/>
    <s v="East"/>
    <n v="0"/>
    <n v="0"/>
    <n v="0"/>
  </r>
  <r>
    <x v="5"/>
    <x v="12"/>
    <n v="7.327"/>
    <n v="5.9770000000000003"/>
    <n v="724.16700000000003"/>
    <n v="1.3499999999999996"/>
    <x v="1"/>
    <x v="1"/>
    <d v="2020-04-01T00:00:00"/>
    <s v="Small &amp; Medium"/>
    <x v="3"/>
    <s v="East"/>
    <n v="7327"/>
    <n v="5977"/>
    <n v="724167"/>
  </r>
  <r>
    <x v="1"/>
    <x v="16"/>
    <n v="0.40600000000000003"/>
    <n v="0.60199999999999998"/>
    <n v="33.290999999999997"/>
    <n v="-0.19599999999999995"/>
    <x v="0"/>
    <x v="0"/>
    <d v="2019-06-01T00:00:00"/>
    <s v="Large Enterprise Segment"/>
    <x v="3"/>
    <s v="South"/>
    <n v="406"/>
    <n v="602"/>
    <n v="33291"/>
  </r>
  <r>
    <x v="2"/>
    <x v="2"/>
    <s v=""/>
    <s v=""/>
    <s v=""/>
    <s v=""/>
    <x v="2"/>
    <x v="2"/>
    <d v="2020-05-01T00:00:00"/>
    <s v="Public Sector Fed"/>
    <x v="2"/>
    <s v="undefined"/>
    <n v="0"/>
    <n v="0"/>
    <n v="0"/>
  </r>
  <r>
    <x v="6"/>
    <x v="17"/>
    <n v="38.628999999999998"/>
    <n v="23.638999999999999"/>
    <n v="2021.191"/>
    <n v="14.989999999999998"/>
    <x v="1"/>
    <x v="1"/>
    <d v="2019-09-01T00:00:00"/>
    <s v="Small &amp; Medium"/>
    <x v="1"/>
    <s v="East"/>
    <n v="38629"/>
    <n v="23639"/>
    <n v="2021191"/>
  </r>
  <r>
    <x v="4"/>
    <x v="18"/>
    <n v="1.9119999999999999"/>
    <n v="2.5209999999999999"/>
    <n v="221.12200000000001"/>
    <n v="-0.60899999999999999"/>
    <x v="1"/>
    <x v="0"/>
    <d v="2020-02-01T00:00:00"/>
    <s v="Small &amp; Medium"/>
    <x v="0"/>
    <s v="South"/>
    <n v="1912"/>
    <n v="2521"/>
    <n v="221122"/>
  </r>
  <r>
    <x v="1"/>
    <x v="8"/>
    <n v="0.16600000000000001"/>
    <n v="0.89900000000000002"/>
    <n v="52.808"/>
    <n v="-0.73299999999999998"/>
    <x v="0"/>
    <x v="1"/>
    <d v="2019-04-01T00:00:00"/>
    <s v="Large Enterprise Segment"/>
    <x v="0"/>
    <s v="East"/>
    <n v="166"/>
    <n v="899"/>
    <n v="52808"/>
  </r>
  <r>
    <x v="6"/>
    <x v="11"/>
    <n v="0.88300000000000001"/>
    <n v="0.34599999999999997"/>
    <n v="51.771000000000001"/>
    <n v="0.53700000000000003"/>
    <x v="0"/>
    <x v="1"/>
    <d v="2019-08-01T00:00:00"/>
    <s v="Large Enterprise Segment"/>
    <x v="3"/>
    <s v="East"/>
    <n v="883"/>
    <n v="346"/>
    <n v="51771"/>
  </r>
  <r>
    <x v="3"/>
    <x v="3"/>
    <n v="0.13400000000000001"/>
    <n v="0.54700000000000004"/>
    <n v="47.386000000000003"/>
    <n v="-0.41300000000000003"/>
    <x v="0"/>
    <x v="1"/>
    <d v="2019-12-01T00:00:00"/>
    <s v="Large Enterprise Segment"/>
    <x v="0"/>
    <s v="East"/>
    <n v="134"/>
    <n v="547"/>
    <n v="47386"/>
  </r>
  <r>
    <x v="5"/>
    <x v="9"/>
    <n v="0"/>
    <n v="0"/>
    <n v="2E-3"/>
    <n v="0"/>
    <x v="1"/>
    <x v="4"/>
    <d v="2020-06-01T00:00:00"/>
    <s v="Small &amp; Medium"/>
    <x v="2"/>
    <s v="Headquarte"/>
    <n v="0"/>
    <n v="0"/>
    <n v="2"/>
  </r>
  <r>
    <x v="0"/>
    <x v="0"/>
    <n v="2E-3"/>
    <n v="7.4999999999999997E-2"/>
    <n v="9.48"/>
    <n v="-7.2999999999999995E-2"/>
    <x v="4"/>
    <x v="3"/>
    <d v="2019-02-01T00:00:00"/>
    <s v="Public Sector SLED"/>
    <x v="1"/>
    <s v="West"/>
    <n v="2"/>
    <n v="75"/>
    <n v="9480"/>
  </r>
  <r>
    <x v="6"/>
    <x v="10"/>
    <n v="24.268999999999998"/>
    <n v="12.115"/>
    <n v="1024.6030000000001"/>
    <n v="12.153999999999998"/>
    <x v="1"/>
    <x v="3"/>
    <d v="2019-07-01T00:00:00"/>
    <s v="Small &amp; Medium"/>
    <x v="1"/>
    <s v="West"/>
    <n v="24269"/>
    <n v="12115"/>
    <n v="1024603"/>
  </r>
  <r>
    <x v="0"/>
    <x v="4"/>
    <n v="0"/>
    <n v="5.0000000000000001E-3"/>
    <n v="0.83399999999999996"/>
    <n v="-5.0000000000000001E-3"/>
    <x v="3"/>
    <x v="1"/>
    <d v="2019-01-01T00:00:00"/>
    <s v="Public Sector Fed"/>
    <x v="3"/>
    <s v="East"/>
    <n v="0"/>
    <n v="5"/>
    <n v="834"/>
  </r>
  <r>
    <x v="0"/>
    <x v="0"/>
    <n v="0.193"/>
    <n v="0.33300000000000002"/>
    <n v="23.44"/>
    <n v="-0.14000000000000001"/>
    <x v="0"/>
    <x v="3"/>
    <d v="2019-02-01T00:00:00"/>
    <s v="Large Enterprise Segment"/>
    <x v="0"/>
    <s v="West"/>
    <n v="193"/>
    <n v="333"/>
    <n v="23440"/>
  </r>
  <r>
    <x v="6"/>
    <x v="11"/>
    <n v="2.0790000000000002"/>
    <n v="2.4289999999999998"/>
    <n v="271.89800000000002"/>
    <n v="-0.34999999999999964"/>
    <x v="1"/>
    <x v="3"/>
    <d v="2019-08-01T00:00:00"/>
    <s v="Small &amp; Medium"/>
    <x v="0"/>
    <s v="West"/>
    <n v="2079"/>
    <n v="2429"/>
    <n v="271898"/>
  </r>
  <r>
    <x v="5"/>
    <x v="12"/>
    <n v="1.4999999999999999E-2"/>
    <n v="4.9000000000000002E-2"/>
    <n v="13.065"/>
    <n v="-3.4000000000000002E-2"/>
    <x v="4"/>
    <x v="0"/>
    <d v="2020-04-01T00:00:00"/>
    <s v="Public Sector SLED"/>
    <x v="1"/>
    <s v="South"/>
    <n v="15"/>
    <n v="49"/>
    <n v="13065"/>
  </r>
  <r>
    <x v="0"/>
    <x v="0"/>
    <n v="0"/>
    <n v="3.2000000000000001E-2"/>
    <n v="2.5179999999999998"/>
    <n v="-3.2000000000000001E-2"/>
    <x v="3"/>
    <x v="1"/>
    <d v="2019-02-01T00:00:00"/>
    <s v="Public Sector Fed"/>
    <x v="0"/>
    <s v="East"/>
    <n v="0"/>
    <n v="32"/>
    <n v="2518"/>
  </r>
  <r>
    <x v="4"/>
    <x v="5"/>
    <n v="0"/>
    <n v="0"/>
    <n v="0"/>
    <n v="0"/>
    <x v="0"/>
    <x v="4"/>
    <d v="2020-01-01T00:00:00"/>
    <s v="Large Enterprise Segment"/>
    <x v="0"/>
    <s v="Headquarte"/>
    <n v="0"/>
    <n v="0"/>
    <n v="0"/>
  </r>
  <r>
    <x v="3"/>
    <x v="6"/>
    <n v="0"/>
    <n v="1.2E-2"/>
    <n v="0.63"/>
    <n v="-1.2E-2"/>
    <x v="3"/>
    <x v="3"/>
    <d v="2019-10-01T00:00:00"/>
    <s v="Public Sector Fed"/>
    <x v="3"/>
    <s v="West"/>
    <n v="0"/>
    <n v="12"/>
    <n v="630"/>
  </r>
  <r>
    <x v="2"/>
    <x v="2"/>
    <s v=""/>
    <s v=""/>
    <s v=""/>
    <s v=""/>
    <x v="2"/>
    <x v="2"/>
    <d v="2019-07-01T00:00:00"/>
    <s v="Public Sector SLED"/>
    <x v="2"/>
    <s v="undefined"/>
    <n v="0"/>
    <n v="0"/>
    <n v="0"/>
  </r>
  <r>
    <x v="3"/>
    <x v="14"/>
    <n v="0"/>
    <n v="1.2999999999999999E-2"/>
    <n v="1.004"/>
    <n v="-1.2999999999999999E-2"/>
    <x v="3"/>
    <x v="1"/>
    <d v="2019-11-01T00:00:00"/>
    <s v="Public Sector Fed"/>
    <x v="1"/>
    <s v="East"/>
    <n v="0"/>
    <n v="13"/>
    <n v="1004"/>
  </r>
  <r>
    <x v="3"/>
    <x v="6"/>
    <n v="0"/>
    <n v="4.0000000000000001E-3"/>
    <n v="0.71499999999999997"/>
    <n v="-4.0000000000000001E-3"/>
    <x v="3"/>
    <x v="1"/>
    <d v="2019-10-01T00:00:00"/>
    <s v="Public Sector Fed"/>
    <x v="3"/>
    <s v="East"/>
    <n v="0"/>
    <n v="4"/>
    <n v="715"/>
  </r>
  <r>
    <x v="4"/>
    <x v="15"/>
    <n v="14.675000000000001"/>
    <n v="18.529"/>
    <n v="1363.7449999999999"/>
    <n v="-3.8539999999999992"/>
    <x v="1"/>
    <x v="0"/>
    <d v="2020-03-01T00:00:00"/>
    <s v="Small &amp; Medium"/>
    <x v="1"/>
    <s v="South"/>
    <n v="14675"/>
    <n v="18529"/>
    <n v="1363745"/>
  </r>
  <r>
    <x v="1"/>
    <x v="8"/>
    <n v="50.944000000000003"/>
    <n v="45.865000000000002"/>
    <n v="2811.95"/>
    <n v="5.0790000000000006"/>
    <x v="0"/>
    <x v="1"/>
    <d v="2019-04-01T00:00:00"/>
    <s v="Large Enterprise Segment"/>
    <x v="2"/>
    <s v="East"/>
    <n v="50944"/>
    <n v="45865"/>
    <n v="2811950"/>
  </r>
  <r>
    <x v="6"/>
    <x v="11"/>
    <n v="2.7E-2"/>
    <n v="3.0000000000000001E-3"/>
    <n v="0.13800000000000001"/>
    <n v="2.4E-2"/>
    <x v="1"/>
    <x v="3"/>
    <d v="2019-08-01T00:00:00"/>
    <s v="Small &amp; Medium Unassigned"/>
    <x v="0"/>
    <s v="West"/>
    <n v="27"/>
    <n v="3"/>
    <n v="138"/>
  </r>
  <r>
    <x v="2"/>
    <x v="2"/>
    <s v=""/>
    <s v=""/>
    <s v=""/>
    <s v=""/>
    <x v="2"/>
    <x v="2"/>
    <d v="2019-10-01T00:00:00"/>
    <s v="Public Sector SLED"/>
    <x v="2"/>
    <s v="undefined"/>
    <n v="0"/>
    <n v="0"/>
    <n v="0"/>
  </r>
  <r>
    <x v="6"/>
    <x v="17"/>
    <n v="0.76"/>
    <n v="0.44600000000000001"/>
    <n v="52.192999999999998"/>
    <n v="0.314"/>
    <x v="0"/>
    <x v="1"/>
    <d v="2019-09-01T00:00:00"/>
    <s v="Large Enterprise Segment"/>
    <x v="3"/>
    <s v="East"/>
    <n v="760"/>
    <n v="446"/>
    <n v="52193"/>
  </r>
  <r>
    <x v="4"/>
    <x v="5"/>
    <n v="0"/>
    <n v="0"/>
    <n v="0"/>
    <n v="0"/>
    <x v="1"/>
    <x v="1"/>
    <d v="2020-01-01T00:00:00"/>
    <s v="Small &amp; Medium Unassigned"/>
    <x v="0"/>
    <s v="East"/>
    <n v="0"/>
    <n v="0"/>
    <n v="0"/>
  </r>
  <r>
    <x v="4"/>
    <x v="5"/>
    <n v="16.271999999999998"/>
    <n v="11.814"/>
    <n v="1078.268"/>
    <n v="4.4579999999999984"/>
    <x v="4"/>
    <x v="3"/>
    <d v="2020-01-01T00:00:00"/>
    <s v="Public Sector SLED"/>
    <x v="2"/>
    <s v="West"/>
    <n v="16272"/>
    <n v="11814"/>
    <n v="1078268"/>
  </r>
  <r>
    <x v="0"/>
    <x v="4"/>
    <n v="0"/>
    <n v="3.0000000000000001E-3"/>
    <n v="0.93700000000000006"/>
    <n v="-3.0000000000000001E-3"/>
    <x v="3"/>
    <x v="0"/>
    <d v="2019-01-01T00:00:00"/>
    <s v="Public Sector Fed"/>
    <x v="0"/>
    <s v="South"/>
    <n v="0"/>
    <n v="3"/>
    <n v="937"/>
  </r>
  <r>
    <x v="0"/>
    <x v="4"/>
    <n v="0"/>
    <n v="0.01"/>
    <n v="2.0110000000000001"/>
    <n v="-0.01"/>
    <x v="3"/>
    <x v="3"/>
    <d v="2019-01-01T00:00:00"/>
    <s v="Public Sector Fed"/>
    <x v="0"/>
    <s v="West"/>
    <n v="0"/>
    <n v="10"/>
    <n v="2011"/>
  </r>
  <r>
    <x v="3"/>
    <x v="6"/>
    <n v="0"/>
    <n v="8.9999999999999993E-3"/>
    <n v="0.68500000000000005"/>
    <n v="-8.9999999999999993E-3"/>
    <x v="3"/>
    <x v="0"/>
    <d v="2019-10-01T00:00:00"/>
    <s v="Public Sector Fed"/>
    <x v="0"/>
    <s v="South"/>
    <n v="0"/>
    <n v="9"/>
    <n v="685"/>
  </r>
  <r>
    <x v="3"/>
    <x v="3"/>
    <n v="5.8000000000000003E-2"/>
    <n v="0.10199999999999999"/>
    <n v="21.846"/>
    <n v="-4.3999999999999991E-2"/>
    <x v="4"/>
    <x v="1"/>
    <d v="2019-12-01T00:00:00"/>
    <s v="Public Sector SLED"/>
    <x v="3"/>
    <s v="East"/>
    <n v="58"/>
    <n v="102"/>
    <n v="21846"/>
  </r>
  <r>
    <x v="4"/>
    <x v="5"/>
    <n v="0"/>
    <n v="0"/>
    <n v="0"/>
    <n v="0"/>
    <x v="1"/>
    <x v="3"/>
    <d v="2020-01-01T00:00:00"/>
    <s v="Small &amp; Medium Unassigned"/>
    <x v="0"/>
    <s v="West"/>
    <n v="0"/>
    <n v="0"/>
    <n v="0"/>
  </r>
  <r>
    <x v="0"/>
    <x v="13"/>
    <n v="2.4140000000000001"/>
    <n v="3.8530000000000002"/>
    <n v="447.255"/>
    <n v="-1.4390000000000001"/>
    <x v="1"/>
    <x v="1"/>
    <d v="2019-03-01T00:00:00"/>
    <s v="Small &amp; Medium"/>
    <x v="0"/>
    <s v="East"/>
    <n v="2414"/>
    <n v="3853"/>
    <n v="447255"/>
  </r>
  <r>
    <x v="3"/>
    <x v="14"/>
    <n v="5.8999999999999997E-2"/>
    <n v="0.08"/>
    <n v="9.3439999999999994"/>
    <n v="-2.1000000000000005E-2"/>
    <x v="4"/>
    <x v="3"/>
    <d v="2019-11-01T00:00:00"/>
    <s v="Public Sector SLED"/>
    <x v="1"/>
    <s v="West"/>
    <n v="59"/>
    <n v="80"/>
    <n v="9344"/>
  </r>
  <r>
    <x v="2"/>
    <x v="2"/>
    <s v=""/>
    <s v=""/>
    <s v=""/>
    <s v=""/>
    <x v="2"/>
    <x v="2"/>
    <d v="2020-02-01T00:00:00"/>
    <s v="Small &amp; Medium"/>
    <x v="2"/>
    <s v="undefined"/>
    <n v="0"/>
    <n v="0"/>
    <n v="0"/>
  </r>
  <r>
    <x v="1"/>
    <x v="8"/>
    <n v="6.3019999999999996"/>
    <n v="3.153"/>
    <n v="343.15600000000001"/>
    <n v="3.1489999999999996"/>
    <x v="1"/>
    <x v="3"/>
    <d v="2019-04-01T00:00:00"/>
    <s v="Small &amp; Medium"/>
    <x v="3"/>
    <s v="West"/>
    <n v="6302"/>
    <n v="3153"/>
    <n v="343156"/>
  </r>
  <r>
    <x v="5"/>
    <x v="7"/>
    <n v="0"/>
    <n v="0"/>
    <n v="0"/>
    <n v="0"/>
    <x v="0"/>
    <x v="4"/>
    <d v="2020-05-01T00:00:00"/>
    <s v="Large Enterprise Segment"/>
    <x v="0"/>
    <s v="Headquarte"/>
    <n v="0"/>
    <n v="0"/>
    <n v="0"/>
  </r>
  <r>
    <x v="0"/>
    <x v="13"/>
    <n v="30.991"/>
    <n v="26.013999999999999"/>
    <n v="1534.856"/>
    <n v="4.9770000000000003"/>
    <x v="0"/>
    <x v="0"/>
    <d v="2019-03-01T00:00:00"/>
    <s v="Large Enterprise Segment"/>
    <x v="2"/>
    <s v="South"/>
    <n v="30991"/>
    <n v="26014"/>
    <n v="1534856"/>
  </r>
  <r>
    <x v="0"/>
    <x v="0"/>
    <n v="0"/>
    <n v="0"/>
    <n v="0"/>
    <n v="0"/>
    <x v="3"/>
    <x v="4"/>
    <d v="2019-02-01T00:00:00"/>
    <s v="Public Sector Fed"/>
    <x v="2"/>
    <s v="Headquarte"/>
    <n v="0"/>
    <n v="0"/>
    <n v="0"/>
  </r>
  <r>
    <x v="3"/>
    <x v="3"/>
    <n v="8.8999999999999996E-2"/>
    <n v="0.25900000000000001"/>
    <n v="25.207999999999998"/>
    <n v="-0.17"/>
    <x v="0"/>
    <x v="0"/>
    <d v="2019-12-01T00:00:00"/>
    <s v="Large Enterprise Segment"/>
    <x v="0"/>
    <s v="South"/>
    <n v="89"/>
    <n v="259"/>
    <n v="25208"/>
  </r>
  <r>
    <x v="4"/>
    <x v="18"/>
    <n v="0.219"/>
    <n v="0.57699999999999996"/>
    <n v="22.843"/>
    <n v="-0.35799999999999998"/>
    <x v="0"/>
    <x v="3"/>
    <d v="2020-02-01T00:00:00"/>
    <s v="Large Enterprise Segment"/>
    <x v="1"/>
    <s v="West"/>
    <n v="219"/>
    <n v="577"/>
    <n v="22843"/>
  </r>
  <r>
    <x v="4"/>
    <x v="15"/>
    <n v="12.6"/>
    <n v="14.385999999999999"/>
    <n v="1106.954"/>
    <n v="-1.7859999999999996"/>
    <x v="1"/>
    <x v="3"/>
    <d v="2020-03-01T00:00:00"/>
    <s v="Small &amp; Medium"/>
    <x v="1"/>
    <s v="West"/>
    <n v="12600"/>
    <n v="14386"/>
    <n v="1106954"/>
  </r>
  <r>
    <x v="0"/>
    <x v="13"/>
    <n v="0.22"/>
    <n v="0.32200000000000001"/>
    <n v="23.242999999999999"/>
    <n v="-0.10200000000000001"/>
    <x v="0"/>
    <x v="3"/>
    <d v="2019-03-01T00:00:00"/>
    <s v="Large Enterprise Segment"/>
    <x v="0"/>
    <s v="West"/>
    <n v="220"/>
    <n v="322"/>
    <n v="23243"/>
  </r>
  <r>
    <x v="5"/>
    <x v="12"/>
    <n v="4.2919999999999998"/>
    <n v="3.1669999999999998"/>
    <n v="293.16800000000001"/>
    <n v="1.125"/>
    <x v="1"/>
    <x v="0"/>
    <d v="2020-04-01T00:00:00"/>
    <s v="Small &amp; Medium"/>
    <x v="3"/>
    <s v="South"/>
    <n v="4292"/>
    <n v="3167"/>
    <n v="293168"/>
  </r>
  <r>
    <x v="1"/>
    <x v="16"/>
    <n v="0"/>
    <n v="0"/>
    <n v="0"/>
    <n v="0"/>
    <x v="1"/>
    <x v="4"/>
    <d v="2019-06-01T00:00:00"/>
    <s v="Small &amp; Medium"/>
    <x v="0"/>
    <s v="Headquarte"/>
    <n v="0"/>
    <n v="0"/>
    <n v="0"/>
  </r>
  <r>
    <x v="4"/>
    <x v="18"/>
    <n v="0"/>
    <n v="0"/>
    <n v="0"/>
    <n v="0"/>
    <x v="1"/>
    <x v="1"/>
    <d v="2020-02-01T00:00:00"/>
    <s v="Small &amp; Medium Unassigned"/>
    <x v="3"/>
    <s v="East"/>
    <n v="0"/>
    <n v="0"/>
    <n v="0"/>
  </r>
  <r>
    <x v="6"/>
    <x v="17"/>
    <n v="2.6640000000000001"/>
    <n v="4.0590000000000002"/>
    <n v="459.06599999999997"/>
    <n v="-1.395"/>
    <x v="1"/>
    <x v="1"/>
    <d v="2019-09-01T00:00:00"/>
    <s v="Small &amp; Medium"/>
    <x v="0"/>
    <s v="East"/>
    <n v="2664"/>
    <n v="4059"/>
    <n v="459066"/>
  </r>
  <r>
    <x v="1"/>
    <x v="1"/>
    <n v="48.703000000000003"/>
    <n v="44.063000000000002"/>
    <n v="2814.0340000000001"/>
    <n v="4.6400000000000006"/>
    <x v="0"/>
    <x v="1"/>
    <d v="2019-05-01T00:00:00"/>
    <s v="Large Enterprise Segment"/>
    <x v="2"/>
    <s v="East"/>
    <n v="48703"/>
    <n v="44063"/>
    <n v="2814034"/>
  </r>
  <r>
    <x v="3"/>
    <x v="3"/>
    <n v="46.003999999999998"/>
    <n v="29.004999999999999"/>
    <n v="2081.9180000000001"/>
    <n v="16.998999999999999"/>
    <x v="1"/>
    <x v="1"/>
    <d v="2019-12-01T00:00:00"/>
    <s v="Small &amp; Medium"/>
    <x v="1"/>
    <s v="East"/>
    <n v="46004"/>
    <n v="29005"/>
    <n v="2081918"/>
  </r>
  <r>
    <x v="6"/>
    <x v="11"/>
    <n v="3.1829999999999998"/>
    <n v="3.81"/>
    <n v="457.55599999999998"/>
    <n v="-0.62700000000000022"/>
    <x v="1"/>
    <x v="1"/>
    <d v="2019-08-01T00:00:00"/>
    <s v="Small &amp; Medium"/>
    <x v="0"/>
    <s v="East"/>
    <n v="3183"/>
    <n v="3810"/>
    <n v="457556"/>
  </r>
  <r>
    <x v="3"/>
    <x v="14"/>
    <n v="0"/>
    <n v="0"/>
    <n v="1E-3"/>
    <n v="0"/>
    <x v="0"/>
    <x v="4"/>
    <d v="2019-11-01T00:00:00"/>
    <s v="Large Enterprise Segment"/>
    <x v="2"/>
    <s v="Headquarte"/>
    <n v="0"/>
    <n v="0"/>
    <n v="1"/>
  </r>
  <r>
    <x v="6"/>
    <x v="11"/>
    <n v="0.113"/>
    <n v="1E-3"/>
    <n v="0.22900000000000001"/>
    <n v="0.112"/>
    <x v="1"/>
    <x v="3"/>
    <d v="2019-08-01T00:00:00"/>
    <s v="Small &amp; Medium Unassigned"/>
    <x v="3"/>
    <s v="West"/>
    <n v="113"/>
    <n v="1"/>
    <n v="229"/>
  </r>
  <r>
    <x v="4"/>
    <x v="15"/>
    <n v="19.806000000000001"/>
    <n v="24.600999999999999"/>
    <n v="2086.848"/>
    <n v="-4.7949999999999982"/>
    <x v="1"/>
    <x v="1"/>
    <d v="2020-03-01T00:00:00"/>
    <s v="Small &amp; Medium"/>
    <x v="1"/>
    <s v="East"/>
    <n v="19806"/>
    <n v="24601"/>
    <n v="2086848"/>
  </r>
  <r>
    <x v="4"/>
    <x v="18"/>
    <n v="1.845"/>
    <n v="2.569"/>
    <n v="225.559"/>
    <n v="-0.72399999999999998"/>
    <x v="3"/>
    <x v="3"/>
    <d v="2020-02-01T00:00:00"/>
    <s v="Public Sector Fed"/>
    <x v="2"/>
    <s v="West"/>
    <n v="1845"/>
    <n v="2569"/>
    <n v="225559"/>
  </r>
  <r>
    <x v="3"/>
    <x v="3"/>
    <n v="0"/>
    <n v="0"/>
    <n v="0"/>
    <n v="0"/>
    <x v="0"/>
    <x v="4"/>
    <d v="2019-12-01T00:00:00"/>
    <s v="Large Enterprise Segment"/>
    <x v="3"/>
    <s v="Headquarte"/>
    <n v="0"/>
    <n v="0"/>
    <n v="0"/>
  </r>
  <r>
    <x v="5"/>
    <x v="12"/>
    <n v="8.6999999999999994E-2"/>
    <n v="5.3999999999999999E-2"/>
    <n v="12.026999999999999"/>
    <n v="3.2999999999999995E-2"/>
    <x v="4"/>
    <x v="3"/>
    <d v="2020-04-01T00:00:00"/>
    <s v="Public Sector SLED"/>
    <x v="0"/>
    <s v="West"/>
    <n v="87"/>
    <n v="54"/>
    <n v="12027"/>
  </r>
  <r>
    <x v="0"/>
    <x v="4"/>
    <n v="1.714"/>
    <n v="3.0840000000000001"/>
    <n v="207.64"/>
    <n v="-1.37"/>
    <x v="1"/>
    <x v="0"/>
    <d v="2019-01-01T00:00:00"/>
    <s v="Small &amp; Medium"/>
    <x v="0"/>
    <s v="South"/>
    <n v="1714"/>
    <n v="3084"/>
    <n v="207640"/>
  </r>
  <r>
    <x v="0"/>
    <x v="4"/>
    <n v="1.4999999999999999E-2"/>
    <n v="0.67900000000000005"/>
    <n v="34.276000000000003"/>
    <n v="-0.66400000000000003"/>
    <x v="4"/>
    <x v="1"/>
    <d v="2019-01-01T00:00:00"/>
    <s v="Public Sector SLED"/>
    <x v="0"/>
    <s v="East"/>
    <n v="15"/>
    <n v="679"/>
    <n v="34276"/>
  </r>
  <r>
    <x v="6"/>
    <x v="10"/>
    <n v="4.2999999999999997E-2"/>
    <n v="1E-3"/>
    <n v="0.08"/>
    <n v="4.1999999999999996E-2"/>
    <x v="1"/>
    <x v="3"/>
    <d v="2019-07-01T00:00:00"/>
    <s v="Small &amp; Medium Unassigned"/>
    <x v="2"/>
    <s v="West"/>
    <n v="43"/>
    <n v="1"/>
    <n v="80"/>
  </r>
  <r>
    <x v="5"/>
    <x v="12"/>
    <n v="0"/>
    <n v="0"/>
    <n v="1.63"/>
    <n v="0"/>
    <x v="1"/>
    <x v="0"/>
    <d v="2020-04-01T00:00:00"/>
    <s v="Small &amp; Medium Unassigned"/>
    <x v="0"/>
    <s v="South"/>
    <n v="0"/>
    <n v="0"/>
    <n v="1630"/>
  </r>
  <r>
    <x v="5"/>
    <x v="9"/>
    <n v="1E-3"/>
    <n v="0"/>
    <n v="1E-3"/>
    <n v="1E-3"/>
    <x v="1"/>
    <x v="0"/>
    <d v="2020-06-01T00:00:00"/>
    <s v="Small &amp; Medium Unassigned"/>
    <x v="0"/>
    <s v="South"/>
    <n v="1"/>
    <n v="0"/>
    <n v="1"/>
  </r>
  <r>
    <x v="6"/>
    <x v="10"/>
    <n v="11.44"/>
    <n v="5.8150000000000004"/>
    <n v="657.92100000000005"/>
    <n v="5.6249999999999991"/>
    <x v="1"/>
    <x v="1"/>
    <d v="2019-07-01T00:00:00"/>
    <s v="Small &amp; Medium"/>
    <x v="3"/>
    <s v="East"/>
    <n v="11440"/>
    <n v="5815"/>
    <n v="657921"/>
  </r>
  <r>
    <x v="2"/>
    <x v="2"/>
    <s v=""/>
    <s v=""/>
    <s v=""/>
    <s v=""/>
    <x v="2"/>
    <x v="2"/>
    <d v="2019-05-01T00:00:00"/>
    <s v="Public Sector SLED"/>
    <x v="2"/>
    <s v="undefined"/>
    <n v="0"/>
    <n v="0"/>
    <n v="0"/>
  </r>
  <r>
    <x v="2"/>
    <x v="2"/>
    <s v=""/>
    <s v=""/>
    <s v=""/>
    <s v=""/>
    <x v="2"/>
    <x v="2"/>
    <d v="2019-01-01T00:00:00"/>
    <s v="Public Sector SLED"/>
    <x v="2"/>
    <s v="undefined"/>
    <n v="0"/>
    <n v="0"/>
    <n v="0"/>
  </r>
  <r>
    <x v="2"/>
    <x v="2"/>
    <s v=""/>
    <s v=""/>
    <s v=""/>
    <s v=""/>
    <x v="2"/>
    <x v="2"/>
    <d v="2019-01-01T00:00:00"/>
    <s v="Public Sector Fed"/>
    <x v="2"/>
    <s v="undefined"/>
    <n v="0"/>
    <n v="0"/>
    <n v="0"/>
  </r>
  <r>
    <x v="4"/>
    <x v="15"/>
    <n v="0"/>
    <n v="0"/>
    <n v="0"/>
    <n v="0"/>
    <x v="1"/>
    <x v="3"/>
    <d v="2020-03-01T00:00:00"/>
    <s v="Small &amp; Medium Unassigned"/>
    <x v="0"/>
    <s v="West"/>
    <n v="0"/>
    <n v="0"/>
    <n v="0"/>
  </r>
  <r>
    <x v="1"/>
    <x v="1"/>
    <n v="21.600999999999999"/>
    <n v="12.59"/>
    <n v="994.92700000000002"/>
    <n v="9.0109999999999992"/>
    <x v="1"/>
    <x v="3"/>
    <d v="2019-05-01T00:00:00"/>
    <s v="Small &amp; Medium"/>
    <x v="1"/>
    <s v="West"/>
    <n v="21601"/>
    <n v="12590"/>
    <n v="994927"/>
  </r>
  <r>
    <x v="1"/>
    <x v="8"/>
    <n v="0"/>
    <n v="0"/>
    <n v="1E-3"/>
    <n v="0"/>
    <x v="1"/>
    <x v="4"/>
    <d v="2019-04-01T00:00:00"/>
    <s v="Small &amp; Medium"/>
    <x v="2"/>
    <s v="Headquarte"/>
    <n v="0"/>
    <n v="0"/>
    <n v="1"/>
  </r>
  <r>
    <x v="2"/>
    <x v="2"/>
    <s v=""/>
    <s v=""/>
    <s v=""/>
    <s v=""/>
    <x v="2"/>
    <x v="2"/>
    <d v="2019-04-01T00:00:00"/>
    <s v="Small &amp; Medium Unassigned"/>
    <x v="2"/>
    <s v="undefined"/>
    <n v="0"/>
    <n v="0"/>
    <n v="0"/>
  </r>
  <r>
    <x v="0"/>
    <x v="13"/>
    <n v="0"/>
    <n v="1.4E-2"/>
    <n v="0.89900000000000002"/>
    <n v="-1.4E-2"/>
    <x v="3"/>
    <x v="0"/>
    <d v="2019-03-01T00:00:00"/>
    <s v="Public Sector Fed"/>
    <x v="0"/>
    <s v="South"/>
    <n v="0"/>
    <n v="14"/>
    <n v="899"/>
  </r>
  <r>
    <x v="1"/>
    <x v="1"/>
    <n v="4.1000000000000002E-2"/>
    <n v="0.26800000000000002"/>
    <n v="22.542000000000002"/>
    <n v="-0.22700000000000001"/>
    <x v="0"/>
    <x v="3"/>
    <d v="2019-05-01T00:00:00"/>
    <s v="Large Enterprise Segment"/>
    <x v="0"/>
    <s v="West"/>
    <n v="41"/>
    <n v="268"/>
    <n v="22542"/>
  </r>
  <r>
    <x v="5"/>
    <x v="12"/>
    <n v="27.308"/>
    <n v="24.609000000000002"/>
    <n v="1948.4459999999999"/>
    <n v="2.6989999999999981"/>
    <x v="1"/>
    <x v="3"/>
    <d v="2020-04-01T00:00:00"/>
    <s v="Small &amp; Medium"/>
    <x v="2"/>
    <s v="West"/>
    <n v="27308"/>
    <n v="24609"/>
    <n v="1948446"/>
  </r>
  <r>
    <x v="2"/>
    <x v="2"/>
    <s v=""/>
    <s v=""/>
    <s v=""/>
    <s v=""/>
    <x v="2"/>
    <x v="2"/>
    <d v="2020-04-01T00:00:00"/>
    <s v="Small &amp; Medium"/>
    <x v="0"/>
    <s v="undefined"/>
    <n v="0"/>
    <n v="0"/>
    <n v="0"/>
  </r>
  <r>
    <x v="0"/>
    <x v="0"/>
    <n v="20.157"/>
    <n v="19.553000000000001"/>
    <n v="1290.5050000000001"/>
    <n v="0.6039999999999992"/>
    <x v="0"/>
    <x v="3"/>
    <d v="2019-02-01T00:00:00"/>
    <s v="Large Enterprise Segment"/>
    <x v="2"/>
    <s v="West"/>
    <n v="20157"/>
    <n v="19553"/>
    <n v="1290505"/>
  </r>
  <r>
    <x v="5"/>
    <x v="9"/>
    <n v="1.625"/>
    <n v="3.927"/>
    <n v="1335.855"/>
    <n v="-2.302"/>
    <x v="1"/>
    <x v="0"/>
    <d v="2020-06-01T00:00:00"/>
    <s v="Small &amp; Medium"/>
    <x v="1"/>
    <s v="South"/>
    <n v="1625"/>
    <n v="3927"/>
    <n v="1335855"/>
  </r>
  <r>
    <x v="5"/>
    <x v="12"/>
    <n v="0"/>
    <n v="3.0000000000000001E-3"/>
    <n v="0.61599999999999999"/>
    <n v="-3.0000000000000001E-3"/>
    <x v="3"/>
    <x v="3"/>
    <d v="2020-04-01T00:00:00"/>
    <s v="Public Sector Fed"/>
    <x v="1"/>
    <s v="West"/>
    <n v="0"/>
    <n v="3"/>
    <n v="616"/>
  </r>
  <r>
    <x v="4"/>
    <x v="15"/>
    <n v="0"/>
    <n v="0"/>
    <n v="0"/>
    <n v="0"/>
    <x v="1"/>
    <x v="3"/>
    <d v="2020-03-01T00:00:00"/>
    <s v="Small &amp; Medium Unassigned"/>
    <x v="2"/>
    <s v="West"/>
    <n v="0"/>
    <n v="0"/>
    <n v="0"/>
  </r>
  <r>
    <x v="0"/>
    <x v="13"/>
    <n v="0"/>
    <n v="0"/>
    <n v="0"/>
    <n v="0"/>
    <x v="1"/>
    <x v="4"/>
    <d v="2019-03-01T00:00:00"/>
    <s v="Small &amp; Medium"/>
    <x v="3"/>
    <s v="Headquarte"/>
    <n v="0"/>
    <n v="0"/>
    <n v="0"/>
  </r>
  <r>
    <x v="1"/>
    <x v="16"/>
    <n v="-1E-3"/>
    <n v="1E-3"/>
    <n v="3.1E-2"/>
    <n v="-2E-3"/>
    <x v="1"/>
    <x v="3"/>
    <d v="2019-06-01T00:00:00"/>
    <s v="Small &amp; Medium Unassigned"/>
    <x v="2"/>
    <s v="West"/>
    <n v="-1"/>
    <n v="1"/>
    <n v="31"/>
  </r>
  <r>
    <x v="5"/>
    <x v="9"/>
    <n v="1.2350000000000001"/>
    <n v="2.99"/>
    <n v="1083.856"/>
    <n v="-1.7550000000000001"/>
    <x v="1"/>
    <x v="3"/>
    <d v="2020-06-01T00:00:00"/>
    <s v="Small &amp; Medium"/>
    <x v="1"/>
    <s v="West"/>
    <n v="1235"/>
    <n v="2990"/>
    <n v="1083856"/>
  </r>
  <r>
    <x v="2"/>
    <x v="2"/>
    <s v=""/>
    <s v=""/>
    <s v=""/>
    <s v=""/>
    <x v="2"/>
    <x v="2"/>
    <d v="2019-02-01T00:00:00"/>
    <s v="Public Sector Fed"/>
    <x v="2"/>
    <s v="undefined"/>
    <n v="0"/>
    <n v="0"/>
    <n v="0"/>
  </r>
  <r>
    <x v="0"/>
    <x v="0"/>
    <n v="2.3E-2"/>
    <n v="0"/>
    <n v="2.5999999999999999E-2"/>
    <n v="2.3E-2"/>
    <x v="1"/>
    <x v="1"/>
    <d v="2019-02-01T00:00:00"/>
    <s v="Small &amp; Medium Unassigned"/>
    <x v="3"/>
    <s v="East"/>
    <n v="23"/>
    <n v="0"/>
    <n v="26"/>
  </r>
  <r>
    <x v="5"/>
    <x v="7"/>
    <n v="1.0999999999999999E-2"/>
    <n v="0.249"/>
    <n v="22.178999999999998"/>
    <n v="-0.23799999999999999"/>
    <x v="0"/>
    <x v="3"/>
    <d v="2020-05-01T00:00:00"/>
    <s v="Large Enterprise Segment"/>
    <x v="1"/>
    <s v="West"/>
    <n v="11"/>
    <n v="249"/>
    <n v="22179"/>
  </r>
  <r>
    <x v="4"/>
    <x v="18"/>
    <n v="0"/>
    <n v="0"/>
    <n v="0"/>
    <n v="0"/>
    <x v="1"/>
    <x v="4"/>
    <d v="2020-02-01T00:00:00"/>
    <s v="Small &amp; Medium"/>
    <x v="0"/>
    <s v="Headquarte"/>
    <n v="0"/>
    <n v="0"/>
    <n v="0"/>
  </r>
  <r>
    <x v="0"/>
    <x v="4"/>
    <n v="1E-3"/>
    <n v="7.0000000000000007E-2"/>
    <n v="8.3680000000000003"/>
    <n v="-6.9000000000000006E-2"/>
    <x v="4"/>
    <x v="3"/>
    <d v="2019-01-01T00:00:00"/>
    <s v="Public Sector SLED"/>
    <x v="3"/>
    <s v="West"/>
    <n v="1"/>
    <n v="70"/>
    <n v="8368"/>
  </r>
  <r>
    <x v="4"/>
    <x v="18"/>
    <n v="17.027999999999999"/>
    <n v="9.9160000000000004"/>
    <n v="1085.5509999999999"/>
    <n v="7.1119999999999983"/>
    <x v="4"/>
    <x v="3"/>
    <d v="2020-02-01T00:00:00"/>
    <s v="Public Sector SLED"/>
    <x v="2"/>
    <s v="West"/>
    <n v="17028"/>
    <n v="9916"/>
    <n v="1085551"/>
  </r>
  <r>
    <x v="5"/>
    <x v="7"/>
    <n v="5.1109999999999998"/>
    <n v="14.78"/>
    <n v="1338.462"/>
    <n v="-9.6690000000000005"/>
    <x v="1"/>
    <x v="0"/>
    <d v="2020-05-01T00:00:00"/>
    <s v="Small &amp; Medium"/>
    <x v="1"/>
    <s v="South"/>
    <n v="5111"/>
    <n v="14780"/>
    <n v="1338462"/>
  </r>
  <r>
    <x v="1"/>
    <x v="8"/>
    <n v="29.523"/>
    <n v="24.024000000000001"/>
    <n v="1540.8979999999999"/>
    <n v="5.4989999999999988"/>
    <x v="0"/>
    <x v="0"/>
    <d v="2019-04-01T00:00:00"/>
    <s v="Large Enterprise Segment"/>
    <x v="2"/>
    <s v="South"/>
    <n v="29523"/>
    <n v="24024"/>
    <n v="1540898"/>
  </r>
  <r>
    <x v="0"/>
    <x v="0"/>
    <n v="1.9710000000000001"/>
    <n v="0.32800000000000001"/>
    <n v="41.463999999999999"/>
    <n v="1.643"/>
    <x v="0"/>
    <x v="3"/>
    <d v="2019-02-01T00:00:00"/>
    <s v="Large Enterprise Segment"/>
    <x v="3"/>
    <s v="West"/>
    <n v="1971"/>
    <n v="328"/>
    <n v="41464"/>
  </r>
  <r>
    <x v="1"/>
    <x v="1"/>
    <n v="0"/>
    <n v="0"/>
    <n v="0"/>
    <n v="0"/>
    <x v="1"/>
    <x v="4"/>
    <d v="2019-05-01T00:00:00"/>
    <s v="Small &amp; Medium"/>
    <x v="3"/>
    <s v="Headquarte"/>
    <n v="0"/>
    <n v="0"/>
    <n v="0"/>
  </r>
  <r>
    <x v="1"/>
    <x v="16"/>
    <n v="5.5E-2"/>
    <n v="0.24299999999999999"/>
    <n v="22.317"/>
    <n v="-0.188"/>
    <x v="0"/>
    <x v="3"/>
    <d v="2019-06-01T00:00:00"/>
    <s v="Large Enterprise Segment"/>
    <x v="0"/>
    <s v="West"/>
    <n v="55"/>
    <n v="243"/>
    <n v="22317"/>
  </r>
  <r>
    <x v="4"/>
    <x v="5"/>
    <n v="8.5000000000000006E-2"/>
    <n v="0.36099999999999999"/>
    <n v="24.882000000000001"/>
    <n v="-0.27599999999999997"/>
    <x v="0"/>
    <x v="0"/>
    <d v="2020-01-01T00:00:00"/>
    <s v="Large Enterprise Segment"/>
    <x v="0"/>
    <s v="South"/>
    <n v="85"/>
    <n v="361"/>
    <n v="24882"/>
  </r>
  <r>
    <x v="4"/>
    <x v="5"/>
    <n v="0"/>
    <n v="0"/>
    <n v="0"/>
    <n v="0"/>
    <x v="1"/>
    <x v="0"/>
    <d v="2020-01-01T00:00:00"/>
    <s v="Small &amp; Medium Unassigned"/>
    <x v="0"/>
    <s v="South"/>
    <n v="0"/>
    <n v="0"/>
    <n v="0"/>
  </r>
  <r>
    <x v="0"/>
    <x v="4"/>
    <n v="1.754"/>
    <n v="1.627"/>
    <n v="204.714"/>
    <n v="0.127"/>
    <x v="3"/>
    <x v="0"/>
    <d v="2019-01-01T00:00:00"/>
    <s v="Public Sector Fed"/>
    <x v="2"/>
    <s v="South"/>
    <n v="1754"/>
    <n v="1627"/>
    <n v="204714"/>
  </r>
  <r>
    <x v="1"/>
    <x v="8"/>
    <n v="8.6999999999999994E-2"/>
    <n v="0.379"/>
    <n v="22.931000000000001"/>
    <n v="-0.29200000000000004"/>
    <x v="0"/>
    <x v="3"/>
    <d v="2019-04-01T00:00:00"/>
    <s v="Large Enterprise Segment"/>
    <x v="0"/>
    <s v="West"/>
    <n v="87"/>
    <n v="379"/>
    <n v="22931"/>
  </r>
  <r>
    <x v="4"/>
    <x v="5"/>
    <n v="24.62"/>
    <n v="22.683"/>
    <n v="1362.5830000000001"/>
    <n v="1.9370000000000012"/>
    <x v="1"/>
    <x v="0"/>
    <d v="2020-01-01T00:00:00"/>
    <s v="Small &amp; Medium"/>
    <x v="1"/>
    <s v="South"/>
    <n v="24620"/>
    <n v="22683"/>
    <n v="1362583"/>
  </r>
  <r>
    <x v="1"/>
    <x v="1"/>
    <n v="25.132000000000001"/>
    <n v="21.635000000000002"/>
    <n v="1303.2439999999999"/>
    <n v="3.4969999999999999"/>
    <x v="0"/>
    <x v="3"/>
    <d v="2019-05-01T00:00:00"/>
    <s v="Large Enterprise Segment"/>
    <x v="2"/>
    <s v="West"/>
    <n v="25132"/>
    <n v="21635"/>
    <n v="1303244"/>
  </r>
  <r>
    <x v="1"/>
    <x v="1"/>
    <n v="2.4E-2"/>
    <n v="0"/>
    <n v="0.109"/>
    <n v="2.4E-2"/>
    <x v="1"/>
    <x v="0"/>
    <d v="2019-05-01T00:00:00"/>
    <s v="Small &amp; Medium Unassigned"/>
    <x v="0"/>
    <s v="South"/>
    <n v="24"/>
    <n v="0"/>
    <n v="109"/>
  </r>
  <r>
    <x v="1"/>
    <x v="1"/>
    <n v="0"/>
    <n v="1.4999999999999999E-2"/>
    <n v="2.4359999999999999"/>
    <n v="-1.4999999999999999E-2"/>
    <x v="3"/>
    <x v="1"/>
    <d v="2019-05-01T00:00:00"/>
    <s v="Public Sector Fed"/>
    <x v="0"/>
    <s v="East"/>
    <n v="0"/>
    <n v="15"/>
    <n v="2436"/>
  </r>
  <r>
    <x v="0"/>
    <x v="4"/>
    <n v="1E-3"/>
    <n v="0.23"/>
    <n v="11.441000000000001"/>
    <n v="-0.22900000000000001"/>
    <x v="4"/>
    <x v="0"/>
    <d v="2019-01-01T00:00:00"/>
    <s v="Public Sector SLED"/>
    <x v="0"/>
    <s v="South"/>
    <n v="1"/>
    <n v="230"/>
    <n v="11441"/>
  </r>
  <r>
    <x v="5"/>
    <x v="9"/>
    <n v="0"/>
    <n v="0"/>
    <n v="4.0000000000000001E-3"/>
    <n v="0"/>
    <x v="1"/>
    <x v="3"/>
    <d v="2020-06-01T00:00:00"/>
    <s v="Small &amp; Medium Unassigned"/>
    <x v="2"/>
    <s v="West"/>
    <n v="0"/>
    <n v="0"/>
    <n v="4"/>
  </r>
  <r>
    <x v="6"/>
    <x v="11"/>
    <n v="8.5000000000000006E-2"/>
    <n v="7.0000000000000001E-3"/>
    <n v="0.247"/>
    <n v="7.8E-2"/>
    <x v="1"/>
    <x v="0"/>
    <d v="2019-08-01T00:00:00"/>
    <s v="Small &amp; Medium Unassigned"/>
    <x v="2"/>
    <s v="South"/>
    <n v="85"/>
    <n v="7"/>
    <n v="247"/>
  </r>
  <r>
    <x v="5"/>
    <x v="7"/>
    <n v="27.577999999999999"/>
    <n v="21.530999999999999"/>
    <n v="1956.4929999999999"/>
    <n v="6.0470000000000006"/>
    <x v="1"/>
    <x v="3"/>
    <d v="2020-05-01T00:00:00"/>
    <s v="Small &amp; Medium"/>
    <x v="2"/>
    <s v="West"/>
    <n v="27578"/>
    <n v="21531"/>
    <n v="1956493"/>
  </r>
  <r>
    <x v="4"/>
    <x v="5"/>
    <n v="0"/>
    <n v="0"/>
    <n v="0"/>
    <n v="0"/>
    <x v="1"/>
    <x v="3"/>
    <d v="2020-01-01T00:00:00"/>
    <s v="Small &amp; Medium Unassigned"/>
    <x v="2"/>
    <s v="West"/>
    <n v="0"/>
    <n v="0"/>
    <n v="0"/>
  </r>
  <r>
    <x v="1"/>
    <x v="8"/>
    <n v="1.6E-2"/>
    <n v="0.312"/>
    <n v="33.546999999999997"/>
    <n v="-0.29599999999999999"/>
    <x v="4"/>
    <x v="1"/>
    <d v="2019-04-01T00:00:00"/>
    <s v="Public Sector SLED"/>
    <x v="0"/>
    <s v="East"/>
    <n v="16"/>
    <n v="312"/>
    <n v="33547"/>
  </r>
  <r>
    <x v="3"/>
    <x v="14"/>
    <n v="0.121"/>
    <n v="0.47199999999999998"/>
    <n v="47.942"/>
    <n v="-0.35099999999999998"/>
    <x v="0"/>
    <x v="1"/>
    <d v="2019-11-01T00:00:00"/>
    <s v="Large Enterprise Segment"/>
    <x v="0"/>
    <s v="East"/>
    <n v="121"/>
    <n v="472"/>
    <n v="47942"/>
  </r>
  <r>
    <x v="5"/>
    <x v="7"/>
    <n v="0.10199999999999999"/>
    <n v="0.10100000000000001"/>
    <n v="12.005000000000001"/>
    <n v="9.9999999999998701E-4"/>
    <x v="4"/>
    <x v="3"/>
    <d v="2020-05-01T00:00:00"/>
    <s v="Public Sector SLED"/>
    <x v="0"/>
    <s v="West"/>
    <n v="102"/>
    <n v="101"/>
    <n v="12005"/>
  </r>
  <r>
    <x v="5"/>
    <x v="7"/>
    <n v="4.9000000000000002E-2"/>
    <n v="0"/>
    <n v="4.9000000000000002E-2"/>
    <n v="4.9000000000000002E-2"/>
    <x v="1"/>
    <x v="0"/>
    <d v="2020-05-01T00:00:00"/>
    <s v="Small &amp; Medium Unassigned"/>
    <x v="2"/>
    <s v="South"/>
    <n v="49"/>
    <n v="0"/>
    <n v="49"/>
  </r>
  <r>
    <x v="6"/>
    <x v="17"/>
    <n v="0"/>
    <n v="0"/>
    <n v="0"/>
    <n v="0"/>
    <x v="0"/>
    <x v="4"/>
    <d v="2019-09-01T00:00:00"/>
    <s v="Large Enterprise Segment"/>
    <x v="0"/>
    <s v="Headquarte"/>
    <n v="0"/>
    <n v="0"/>
    <n v="0"/>
  </r>
  <r>
    <x v="0"/>
    <x v="13"/>
    <n v="0"/>
    <n v="0"/>
    <n v="0"/>
    <n v="0"/>
    <x v="0"/>
    <x v="4"/>
    <d v="2019-03-01T00:00:00"/>
    <s v="Large Enterprise Segment"/>
    <x v="1"/>
    <s v="Headquarte"/>
    <n v="0"/>
    <n v="0"/>
    <n v="0"/>
  </r>
  <r>
    <x v="3"/>
    <x v="14"/>
    <n v="0.127"/>
    <n v="0.30399999999999999"/>
    <n v="23.648"/>
    <n v="-0.17699999999999999"/>
    <x v="0"/>
    <x v="3"/>
    <d v="2019-11-01T00:00:00"/>
    <s v="Large Enterprise Segment"/>
    <x v="1"/>
    <s v="West"/>
    <n v="127"/>
    <n v="304"/>
    <n v="23648"/>
  </r>
  <r>
    <x v="6"/>
    <x v="17"/>
    <n v="5.6269999999999998"/>
    <n v="2.87"/>
    <n v="273.73500000000001"/>
    <n v="2.7569999999999997"/>
    <x v="1"/>
    <x v="0"/>
    <d v="2019-09-01T00:00:00"/>
    <s v="Small &amp; Medium"/>
    <x v="3"/>
    <s v="South"/>
    <n v="5627"/>
    <n v="2870"/>
    <n v="273735"/>
  </r>
  <r>
    <x v="5"/>
    <x v="7"/>
    <n v="3.7080000000000002"/>
    <n v="1.4379999999999999"/>
    <n v="213.619"/>
    <n v="2.2700000000000005"/>
    <x v="3"/>
    <x v="0"/>
    <d v="2020-05-01T00:00:00"/>
    <s v="Public Sector Fed"/>
    <x v="2"/>
    <s v="South"/>
    <n v="3708"/>
    <n v="1438"/>
    <n v="213619"/>
  </r>
  <r>
    <x v="3"/>
    <x v="6"/>
    <n v="0"/>
    <n v="0"/>
    <n v="0"/>
    <n v="0"/>
    <x v="1"/>
    <x v="4"/>
    <d v="2019-10-01T00:00:00"/>
    <s v="Small &amp; Medium"/>
    <x v="0"/>
    <s v="Headquarte"/>
    <n v="0"/>
    <n v="0"/>
    <n v="0"/>
  </r>
  <r>
    <x v="3"/>
    <x v="3"/>
    <n v="0.11600000000000001"/>
    <n v="8.5000000000000006E-2"/>
    <n v="13.242000000000001"/>
    <n v="3.1E-2"/>
    <x v="4"/>
    <x v="0"/>
    <d v="2019-12-01T00:00:00"/>
    <s v="Public Sector SLED"/>
    <x v="1"/>
    <s v="South"/>
    <n v="116"/>
    <n v="85"/>
    <n v="13242"/>
  </r>
  <r>
    <x v="5"/>
    <x v="7"/>
    <n v="0"/>
    <n v="4.0000000000000001E-3"/>
    <n v="0.60499999999999998"/>
    <n v="-4.0000000000000001E-3"/>
    <x v="3"/>
    <x v="0"/>
    <d v="2020-05-01T00:00:00"/>
    <s v="Public Sector Fed"/>
    <x v="1"/>
    <s v="South"/>
    <n v="0"/>
    <n v="4"/>
    <n v="605"/>
  </r>
  <r>
    <x v="3"/>
    <x v="6"/>
    <n v="7.6999999999999999E-2"/>
    <n v="0"/>
    <n v="0.112"/>
    <n v="7.6999999999999999E-2"/>
    <x v="1"/>
    <x v="0"/>
    <d v="2019-10-01T00:00:00"/>
    <s v="Small &amp; Medium Unassigned"/>
    <x v="3"/>
    <s v="South"/>
    <n v="77"/>
    <n v="0"/>
    <n v="112"/>
  </r>
  <r>
    <x v="0"/>
    <x v="0"/>
    <n v="0.35099999999999998"/>
    <n v="0.65500000000000003"/>
    <n v="60.378"/>
    <n v="-0.30400000000000005"/>
    <x v="0"/>
    <x v="1"/>
    <d v="2019-02-01T00:00:00"/>
    <s v="Large Enterprise Segment"/>
    <x v="1"/>
    <s v="East"/>
    <n v="351"/>
    <n v="655"/>
    <n v="60378"/>
  </r>
  <r>
    <x v="0"/>
    <x v="4"/>
    <n v="0"/>
    <n v="2E-3"/>
    <n v="0.76100000000000001"/>
    <n v="-2E-3"/>
    <x v="3"/>
    <x v="3"/>
    <d v="2019-01-01T00:00:00"/>
    <s v="Public Sector Fed"/>
    <x v="3"/>
    <s v="West"/>
    <n v="0"/>
    <n v="2"/>
    <n v="761"/>
  </r>
  <r>
    <x v="0"/>
    <x v="13"/>
    <n v="0"/>
    <n v="2.5000000000000001E-2"/>
    <n v="1.962"/>
    <n v="-2.5000000000000001E-2"/>
    <x v="3"/>
    <x v="3"/>
    <d v="2019-03-01T00:00:00"/>
    <s v="Public Sector Fed"/>
    <x v="0"/>
    <s v="West"/>
    <n v="0"/>
    <n v="25"/>
    <n v="1962"/>
  </r>
  <r>
    <x v="1"/>
    <x v="8"/>
    <n v="0"/>
    <n v="0"/>
    <n v="0"/>
    <n v="0"/>
    <x v="1"/>
    <x v="4"/>
    <d v="2019-04-01T00:00:00"/>
    <s v="Small &amp; Medium"/>
    <x v="0"/>
    <s v="Headquarte"/>
    <n v="0"/>
    <n v="0"/>
    <n v="0"/>
  </r>
  <r>
    <x v="6"/>
    <x v="11"/>
    <n v="54.85"/>
    <n v="39.630000000000003"/>
    <n v="2837.0729999999999"/>
    <n v="15.219999999999999"/>
    <x v="0"/>
    <x v="1"/>
    <d v="2019-08-01T00:00:00"/>
    <s v="Large Enterprise Segment"/>
    <x v="2"/>
    <s v="East"/>
    <n v="54850"/>
    <n v="39630"/>
    <n v="2837073"/>
  </r>
  <r>
    <x v="1"/>
    <x v="8"/>
    <n v="0"/>
    <n v="0.127"/>
    <n v="12.986000000000001"/>
    <n v="-0.127"/>
    <x v="4"/>
    <x v="3"/>
    <d v="2019-04-01T00:00:00"/>
    <s v="Public Sector SLED"/>
    <x v="0"/>
    <s v="West"/>
    <n v="0"/>
    <n v="127"/>
    <n v="12986"/>
  </r>
  <r>
    <x v="6"/>
    <x v="11"/>
    <n v="7.0000000000000007E-2"/>
    <n v="1E-3"/>
    <n v="0.25"/>
    <n v="6.9000000000000006E-2"/>
    <x v="1"/>
    <x v="3"/>
    <d v="2019-08-01T00:00:00"/>
    <s v="Small &amp; Medium Unassigned"/>
    <x v="2"/>
    <s v="West"/>
    <n v="70"/>
    <n v="1"/>
    <n v="250"/>
  </r>
  <r>
    <x v="2"/>
    <x v="2"/>
    <s v=""/>
    <s v=""/>
    <s v=""/>
    <s v=""/>
    <x v="2"/>
    <x v="2"/>
    <d v="2020-06-01T00:00:00"/>
    <s v="Small &amp; Medium"/>
    <x v="0"/>
    <s v="undefined"/>
    <n v="0"/>
    <n v="0"/>
    <n v="0"/>
  </r>
  <r>
    <x v="6"/>
    <x v="10"/>
    <n v="8.7999999999999995E-2"/>
    <n v="0.123"/>
    <n v="13.38"/>
    <n v="-3.5000000000000003E-2"/>
    <x v="4"/>
    <x v="0"/>
    <d v="2019-07-01T00:00:00"/>
    <s v="Public Sector SLED"/>
    <x v="1"/>
    <s v="South"/>
    <n v="88"/>
    <n v="123"/>
    <n v="13380"/>
  </r>
  <r>
    <x v="0"/>
    <x v="4"/>
    <n v="20.177"/>
    <n v="14.583"/>
    <n v="952.96699999999998"/>
    <n v="5.5939999999999994"/>
    <x v="1"/>
    <x v="3"/>
    <d v="2019-01-01T00:00:00"/>
    <s v="Small &amp; Medium"/>
    <x v="1"/>
    <s v="West"/>
    <n v="20177"/>
    <n v="14583"/>
    <n v="952967"/>
  </r>
  <r>
    <x v="1"/>
    <x v="1"/>
    <n v="0.01"/>
    <n v="1.7000000000000001E-2"/>
    <n v="1.9179999999999999"/>
    <n v="-7.000000000000001E-3"/>
    <x v="3"/>
    <x v="3"/>
    <d v="2019-05-01T00:00:00"/>
    <s v="Public Sector Fed"/>
    <x v="0"/>
    <s v="West"/>
    <n v="10"/>
    <n v="17"/>
    <n v="1918"/>
  </r>
  <r>
    <x v="3"/>
    <x v="14"/>
    <n v="1.8460000000000001"/>
    <n v="2.2269999999999999"/>
    <n v="219.446"/>
    <n v="-0.38099999999999978"/>
    <x v="1"/>
    <x v="0"/>
    <d v="2019-11-01T00:00:00"/>
    <s v="Small &amp; Medium"/>
    <x v="0"/>
    <s v="South"/>
    <n v="1846"/>
    <n v="2227"/>
    <n v="219446"/>
  </r>
  <r>
    <x v="4"/>
    <x v="18"/>
    <n v="0"/>
    <n v="1.7999999999999999E-2"/>
    <n v="2.17"/>
    <n v="-1.7999999999999999E-2"/>
    <x v="3"/>
    <x v="1"/>
    <d v="2020-02-01T00:00:00"/>
    <s v="Public Sector Fed"/>
    <x v="0"/>
    <s v="East"/>
    <n v="0"/>
    <n v="18"/>
    <n v="2170"/>
  </r>
  <r>
    <x v="5"/>
    <x v="9"/>
    <n v="8.0000000000000002E-3"/>
    <n v="0"/>
    <n v="8.9999999999999993E-3"/>
    <n v="8.0000000000000002E-3"/>
    <x v="1"/>
    <x v="3"/>
    <d v="2020-06-01T00:00:00"/>
    <s v="Small &amp; Medium Unassigned"/>
    <x v="0"/>
    <s v="West"/>
    <n v="8"/>
    <n v="0"/>
    <n v="9"/>
  </r>
  <r>
    <x v="0"/>
    <x v="0"/>
    <n v="0"/>
    <n v="0"/>
    <n v="0"/>
    <n v="0"/>
    <x v="1"/>
    <x v="4"/>
    <d v="2019-02-01T00:00:00"/>
    <s v="Small &amp; Medium"/>
    <x v="3"/>
    <s v="Headquarte"/>
    <n v="0"/>
    <n v="0"/>
    <n v="0"/>
  </r>
  <r>
    <x v="4"/>
    <x v="5"/>
    <n v="48.466000000000001"/>
    <n v="45.569000000000003"/>
    <n v="2869.5529999999999"/>
    <n v="2.8969999999999985"/>
    <x v="0"/>
    <x v="1"/>
    <d v="2020-01-01T00:00:00"/>
    <s v="Large Enterprise Segment"/>
    <x v="2"/>
    <s v="East"/>
    <n v="48466"/>
    <n v="45569"/>
    <n v="2869553"/>
  </r>
  <r>
    <x v="1"/>
    <x v="8"/>
    <n v="0"/>
    <n v="7.2999999999999995E-2"/>
    <n v="11.147"/>
    <n v="-7.2999999999999995E-2"/>
    <x v="4"/>
    <x v="0"/>
    <d v="2019-04-01T00:00:00"/>
    <s v="Public Sector SLED"/>
    <x v="0"/>
    <s v="South"/>
    <n v="0"/>
    <n v="73"/>
    <n v="11147"/>
  </r>
  <r>
    <x v="5"/>
    <x v="12"/>
    <n v="3.617"/>
    <n v="20.895"/>
    <n v="2067.1930000000002"/>
    <n v="-17.277999999999999"/>
    <x v="1"/>
    <x v="1"/>
    <d v="2020-04-01T00:00:00"/>
    <s v="Small &amp; Medium"/>
    <x v="1"/>
    <s v="East"/>
    <n v="3617"/>
    <n v="20895"/>
    <n v="2067193"/>
  </r>
  <r>
    <x v="4"/>
    <x v="15"/>
    <n v="0"/>
    <n v="2.7E-2"/>
    <n v="2.0920000000000001"/>
    <n v="-2.7E-2"/>
    <x v="3"/>
    <x v="1"/>
    <d v="2020-03-01T00:00:00"/>
    <s v="Public Sector Fed"/>
    <x v="0"/>
    <s v="East"/>
    <n v="0"/>
    <n v="27"/>
    <n v="2092"/>
  </r>
  <r>
    <x v="4"/>
    <x v="5"/>
    <n v="1E-3"/>
    <n v="1.6E-2"/>
    <n v="2.2010000000000001"/>
    <n v="-1.4999999999999999E-2"/>
    <x v="3"/>
    <x v="1"/>
    <d v="2020-01-01T00:00:00"/>
    <s v="Public Sector Fed"/>
    <x v="0"/>
    <s v="East"/>
    <n v="1"/>
    <n v="16"/>
    <n v="2201"/>
  </r>
  <r>
    <x v="1"/>
    <x v="8"/>
    <n v="0"/>
    <n v="2E-3"/>
    <n v="0.73699999999999999"/>
    <n v="-2E-3"/>
    <x v="3"/>
    <x v="3"/>
    <d v="2019-04-01T00:00:00"/>
    <s v="Public Sector Fed"/>
    <x v="3"/>
    <s v="West"/>
    <n v="0"/>
    <n v="2"/>
    <n v="737"/>
  </r>
  <r>
    <x v="6"/>
    <x v="17"/>
    <n v="0"/>
    <n v="0"/>
    <n v="1.0999999999999999E-2"/>
    <n v="0"/>
    <x v="1"/>
    <x v="3"/>
    <d v="2019-09-01T00:00:00"/>
    <s v="Small &amp; Medium Unassigned"/>
    <x v="2"/>
    <s v="West"/>
    <n v="0"/>
    <n v="0"/>
    <n v="11"/>
  </r>
  <r>
    <x v="1"/>
    <x v="1"/>
    <n v="1.02"/>
    <n v="0.33900000000000002"/>
    <n v="40.247999999999998"/>
    <n v="0.68100000000000005"/>
    <x v="0"/>
    <x v="3"/>
    <d v="2019-05-01T00:00:00"/>
    <s v="Large Enterprise Segment"/>
    <x v="3"/>
    <s v="West"/>
    <n v="1020"/>
    <n v="339"/>
    <n v="40248"/>
  </r>
  <r>
    <x v="4"/>
    <x v="15"/>
    <n v="1.968"/>
    <n v="0.49299999999999999"/>
    <n v="55.179000000000002"/>
    <n v="1.4750000000000001"/>
    <x v="0"/>
    <x v="1"/>
    <d v="2020-03-01T00:00:00"/>
    <s v="Large Enterprise Segment"/>
    <x v="3"/>
    <s v="East"/>
    <n v="1968"/>
    <n v="493"/>
    <n v="55179"/>
  </r>
  <r>
    <x v="4"/>
    <x v="18"/>
    <n v="24.224"/>
    <n v="19.632000000000001"/>
    <n v="1368.0229999999999"/>
    <n v="4.5919999999999987"/>
    <x v="1"/>
    <x v="0"/>
    <d v="2020-02-01T00:00:00"/>
    <s v="Small &amp; Medium"/>
    <x v="1"/>
    <s v="South"/>
    <n v="24224"/>
    <n v="19632"/>
    <n v="1368023"/>
  </r>
  <r>
    <x v="6"/>
    <x v="17"/>
    <n v="0.1"/>
    <n v="0.22500000000000001"/>
    <n v="27.498000000000001"/>
    <n v="-0.125"/>
    <x v="4"/>
    <x v="1"/>
    <d v="2019-09-01T00:00:00"/>
    <s v="Public Sector SLED"/>
    <x v="1"/>
    <s v="East"/>
    <n v="100"/>
    <n v="225"/>
    <n v="27498"/>
  </r>
  <r>
    <x v="0"/>
    <x v="13"/>
    <n v="1.0720000000000001"/>
    <n v="0.02"/>
    <n v="1.831"/>
    <n v="1.052"/>
    <x v="1"/>
    <x v="3"/>
    <d v="2019-03-01T00:00:00"/>
    <s v="Small &amp; Medium Unassigned"/>
    <x v="1"/>
    <s v="West"/>
    <n v="1072"/>
    <n v="20"/>
    <n v="1831"/>
  </r>
  <r>
    <x v="6"/>
    <x v="10"/>
    <n v="6.3220000000000001"/>
    <n v="5.9509999999999996"/>
    <n v="509.096"/>
    <n v="0.37100000000000044"/>
    <x v="3"/>
    <x v="1"/>
    <d v="2019-07-01T00:00:00"/>
    <s v="Public Sector Fed"/>
    <x v="2"/>
    <s v="East"/>
    <n v="6322"/>
    <n v="5951"/>
    <n v="509096"/>
  </r>
  <r>
    <x v="4"/>
    <x v="18"/>
    <n v="0"/>
    <n v="0"/>
    <n v="1E-3"/>
    <n v="0"/>
    <x v="1"/>
    <x v="1"/>
    <d v="2020-02-01T00:00:00"/>
    <s v="Small &amp; Medium Unassigned"/>
    <x v="2"/>
    <s v="East"/>
    <n v="0"/>
    <n v="0"/>
    <n v="1"/>
  </r>
  <r>
    <x v="3"/>
    <x v="3"/>
    <n v="28.532"/>
    <n v="15.712999999999999"/>
    <n v="1096.7570000000001"/>
    <n v="12.819000000000001"/>
    <x v="1"/>
    <x v="3"/>
    <d v="2019-12-01T00:00:00"/>
    <s v="Small &amp; Medium"/>
    <x v="1"/>
    <s v="West"/>
    <n v="28532"/>
    <n v="15713"/>
    <n v="1096757"/>
  </r>
  <r>
    <x v="0"/>
    <x v="0"/>
    <n v="0"/>
    <n v="5.7000000000000002E-2"/>
    <n v="5.8380000000000001"/>
    <n v="-5.7000000000000002E-2"/>
    <x v="4"/>
    <x v="0"/>
    <d v="2019-02-01T00:00:00"/>
    <s v="Public Sector SLED"/>
    <x v="3"/>
    <s v="South"/>
    <n v="0"/>
    <n v="57"/>
    <n v="5838"/>
  </r>
  <r>
    <x v="0"/>
    <x v="13"/>
    <n v="0.34899999999999998"/>
    <n v="0.66"/>
    <n v="59.712000000000003"/>
    <n v="-0.31100000000000005"/>
    <x v="0"/>
    <x v="1"/>
    <d v="2019-03-01T00:00:00"/>
    <s v="Large Enterprise Segment"/>
    <x v="1"/>
    <s v="East"/>
    <n v="349"/>
    <n v="660"/>
    <n v="59712"/>
  </r>
  <r>
    <x v="6"/>
    <x v="10"/>
    <n v="2.1269999999999998"/>
    <n v="1.958"/>
    <n v="205.601"/>
    <n v="0.16899999999999982"/>
    <x v="3"/>
    <x v="0"/>
    <d v="2019-07-01T00:00:00"/>
    <s v="Public Sector Fed"/>
    <x v="2"/>
    <s v="South"/>
    <n v="2127"/>
    <n v="1958"/>
    <n v="205601"/>
  </r>
  <r>
    <x v="0"/>
    <x v="4"/>
    <n v="28.783000000000001"/>
    <n v="21.709"/>
    <n v="1524.5050000000001"/>
    <n v="7.0740000000000016"/>
    <x v="0"/>
    <x v="0"/>
    <d v="2019-01-01T00:00:00"/>
    <s v="Large Enterprise Segment"/>
    <x v="2"/>
    <s v="South"/>
    <n v="28783"/>
    <n v="21709"/>
    <n v="1524505"/>
  </r>
  <r>
    <x v="4"/>
    <x v="15"/>
    <n v="0.19900000000000001"/>
    <n v="9.6000000000000002E-2"/>
    <n v="21.63"/>
    <n v="0.10300000000000001"/>
    <x v="4"/>
    <x v="1"/>
    <d v="2020-03-01T00:00:00"/>
    <s v="Public Sector SLED"/>
    <x v="3"/>
    <s v="East"/>
    <n v="199"/>
    <n v="96"/>
    <n v="21630"/>
  </r>
  <r>
    <x v="4"/>
    <x v="18"/>
    <n v="0"/>
    <n v="3.0000000000000001E-3"/>
    <n v="0.624"/>
    <n v="-3.0000000000000001E-3"/>
    <x v="3"/>
    <x v="0"/>
    <d v="2020-02-01T00:00:00"/>
    <s v="Public Sector Fed"/>
    <x v="0"/>
    <s v="South"/>
    <n v="0"/>
    <n v="3"/>
    <n v="624"/>
  </r>
  <r>
    <x v="5"/>
    <x v="12"/>
    <n v="0"/>
    <n v="0"/>
    <n v="0"/>
    <n v="0"/>
    <x v="1"/>
    <x v="3"/>
    <d v="2020-04-01T00:00:00"/>
    <s v="Small &amp; Medium Unassigned"/>
    <x v="3"/>
    <s v="West"/>
    <n v="0"/>
    <n v="0"/>
    <n v="0"/>
  </r>
  <r>
    <x v="1"/>
    <x v="8"/>
    <n v="0.39200000000000002"/>
    <n v="0.69799999999999995"/>
    <n v="59.155999999999999"/>
    <n v="-0.30599999999999994"/>
    <x v="0"/>
    <x v="1"/>
    <d v="2019-04-01T00:00:00"/>
    <s v="Large Enterprise Segment"/>
    <x v="1"/>
    <s v="East"/>
    <n v="392"/>
    <n v="698"/>
    <n v="59156"/>
  </r>
  <r>
    <x v="6"/>
    <x v="10"/>
    <n v="2.9000000000000001E-2"/>
    <n v="0.312"/>
    <n v="32.341000000000001"/>
    <n v="-0.28299999999999997"/>
    <x v="4"/>
    <x v="1"/>
    <d v="2019-07-01T00:00:00"/>
    <s v="Public Sector SLED"/>
    <x v="0"/>
    <s v="East"/>
    <n v="29"/>
    <n v="312"/>
    <n v="32341"/>
  </r>
  <r>
    <x v="5"/>
    <x v="7"/>
    <n v="4.9000000000000002E-2"/>
    <n v="0.45100000000000001"/>
    <n v="23.355"/>
    <n v="-0.40200000000000002"/>
    <x v="0"/>
    <x v="0"/>
    <d v="2020-05-01T00:00:00"/>
    <s v="Large Enterprise Segment"/>
    <x v="0"/>
    <s v="South"/>
    <n v="49"/>
    <n v="451"/>
    <n v="23355"/>
  </r>
  <r>
    <x v="5"/>
    <x v="9"/>
    <n v="0"/>
    <n v="0"/>
    <n v="1E-3"/>
    <n v="0"/>
    <x v="1"/>
    <x v="1"/>
    <d v="2020-06-01T00:00:00"/>
    <s v="Small &amp; Medium Unassigned"/>
    <x v="2"/>
    <s v="East"/>
    <n v="0"/>
    <n v="0"/>
    <n v="1"/>
  </r>
  <r>
    <x v="1"/>
    <x v="16"/>
    <n v="2.3E-2"/>
    <n v="0"/>
    <n v="5.5E-2"/>
    <n v="2.3E-2"/>
    <x v="1"/>
    <x v="1"/>
    <d v="2019-06-01T00:00:00"/>
    <s v="Small &amp; Medium Unassigned"/>
    <x v="3"/>
    <s v="East"/>
    <n v="23"/>
    <n v="0"/>
    <n v="55"/>
  </r>
  <r>
    <x v="6"/>
    <x v="17"/>
    <n v="0"/>
    <n v="0"/>
    <n v="0"/>
    <n v="0"/>
    <x v="1"/>
    <x v="4"/>
    <d v="2019-09-01T00:00:00"/>
    <s v="Small &amp; Medium"/>
    <x v="3"/>
    <s v="Headquarte"/>
    <n v="0"/>
    <n v="0"/>
    <n v="0"/>
  </r>
  <r>
    <x v="1"/>
    <x v="1"/>
    <n v="0.121"/>
    <n v="1E-3"/>
    <n v="0.7"/>
    <n v="0.12"/>
    <x v="1"/>
    <x v="3"/>
    <d v="2019-05-01T00:00:00"/>
    <s v="Small &amp; Medium Unassigned"/>
    <x v="2"/>
    <s v="West"/>
    <n v="121"/>
    <n v="1"/>
    <n v="700"/>
  </r>
  <r>
    <x v="3"/>
    <x v="6"/>
    <n v="1E-3"/>
    <n v="7.0000000000000001E-3"/>
    <n v="0.66700000000000004"/>
    <n v="-6.0000000000000001E-3"/>
    <x v="3"/>
    <x v="3"/>
    <d v="2019-10-01T00:00:00"/>
    <s v="Public Sector Fed"/>
    <x v="1"/>
    <s v="West"/>
    <n v="1"/>
    <n v="7"/>
    <n v="667"/>
  </r>
  <r>
    <x v="1"/>
    <x v="1"/>
    <n v="0"/>
    <n v="1.0269999999999999"/>
    <n v="10.095000000000001"/>
    <n v="-1.0269999999999999"/>
    <x v="4"/>
    <x v="0"/>
    <d v="2019-05-01T00:00:00"/>
    <s v="Public Sector SLED"/>
    <x v="0"/>
    <s v="South"/>
    <n v="0"/>
    <n v="1027"/>
    <n v="10095"/>
  </r>
  <r>
    <x v="3"/>
    <x v="14"/>
    <n v="2.5000000000000001E-2"/>
    <n v="4.9000000000000002E-2"/>
    <n v="7.8959999999999999"/>
    <n v="-2.4E-2"/>
    <x v="4"/>
    <x v="3"/>
    <d v="2019-11-01T00:00:00"/>
    <s v="Public Sector SLED"/>
    <x v="3"/>
    <s v="West"/>
    <n v="25"/>
    <n v="49"/>
    <n v="7896"/>
  </r>
  <r>
    <x v="6"/>
    <x v="11"/>
    <n v="9.31"/>
    <n v="5.7889999999999997"/>
    <n v="512.71"/>
    <n v="3.5210000000000008"/>
    <x v="3"/>
    <x v="1"/>
    <d v="2019-08-01T00:00:00"/>
    <s v="Public Sector Fed"/>
    <x v="2"/>
    <s v="East"/>
    <n v="9310"/>
    <n v="5789"/>
    <n v="512710"/>
  </r>
  <r>
    <x v="5"/>
    <x v="12"/>
    <n v="1E-3"/>
    <n v="1.7000000000000001E-2"/>
    <n v="2.0329999999999999"/>
    <n v="-1.6E-2"/>
    <x v="3"/>
    <x v="1"/>
    <d v="2020-04-01T00:00:00"/>
    <s v="Public Sector Fed"/>
    <x v="0"/>
    <s v="East"/>
    <n v="1"/>
    <n v="17"/>
    <n v="2033"/>
  </r>
  <r>
    <x v="5"/>
    <x v="7"/>
    <n v="1E-3"/>
    <n v="7.0000000000000001E-3"/>
    <n v="2.0110000000000001"/>
    <n v="-6.0000000000000001E-3"/>
    <x v="3"/>
    <x v="1"/>
    <d v="2020-05-01T00:00:00"/>
    <s v="Public Sector Fed"/>
    <x v="0"/>
    <s v="East"/>
    <n v="1"/>
    <n v="7"/>
    <n v="2011"/>
  </r>
  <r>
    <x v="5"/>
    <x v="12"/>
    <n v="0"/>
    <n v="0"/>
    <n v="1E-3"/>
    <n v="0"/>
    <x v="0"/>
    <x v="4"/>
    <d v="2020-04-01T00:00:00"/>
    <s v="Large Enterprise Segment"/>
    <x v="2"/>
    <s v="Headquarte"/>
    <n v="0"/>
    <n v="0"/>
    <n v="1"/>
  </r>
  <r>
    <x v="3"/>
    <x v="6"/>
    <n v="31.062999999999999"/>
    <n v="28.439"/>
    <n v="1574.2729999999999"/>
    <n v="2.6239999999999988"/>
    <x v="0"/>
    <x v="0"/>
    <d v="2019-10-01T00:00:00"/>
    <s v="Large Enterprise Segment"/>
    <x v="2"/>
    <s v="South"/>
    <n v="31063"/>
    <n v="28439"/>
    <n v="1574273"/>
  </r>
  <r>
    <x v="1"/>
    <x v="1"/>
    <n v="4.4999999999999998E-2"/>
    <n v="0.115"/>
    <n v="13.432"/>
    <n v="-7.0000000000000007E-2"/>
    <x v="4"/>
    <x v="0"/>
    <d v="2019-05-01T00:00:00"/>
    <s v="Public Sector SLED"/>
    <x v="1"/>
    <s v="South"/>
    <n v="45"/>
    <n v="115"/>
    <n v="13432"/>
  </r>
  <r>
    <x v="1"/>
    <x v="16"/>
    <n v="4.3999999999999997E-2"/>
    <n v="2E-3"/>
    <n v="7.2999999999999995E-2"/>
    <n v="4.1999999999999996E-2"/>
    <x v="1"/>
    <x v="3"/>
    <d v="2019-06-01T00:00:00"/>
    <s v="Small &amp; Medium Unassigned"/>
    <x v="1"/>
    <s v="West"/>
    <n v="44"/>
    <n v="2"/>
    <n v="73"/>
  </r>
  <r>
    <x v="4"/>
    <x v="18"/>
    <n v="0.97"/>
    <n v="0.495"/>
    <n v="54.029000000000003"/>
    <n v="0.47499999999999998"/>
    <x v="0"/>
    <x v="1"/>
    <d v="2020-02-01T00:00:00"/>
    <s v="Large Enterprise Segment"/>
    <x v="3"/>
    <s v="East"/>
    <n v="970"/>
    <n v="495"/>
    <n v="54029"/>
  </r>
  <r>
    <x v="0"/>
    <x v="13"/>
    <n v="0"/>
    <n v="0"/>
    <n v="0"/>
    <n v="0"/>
    <x v="4"/>
    <x v="4"/>
    <d v="2019-03-01T00:00:00"/>
    <s v="Public Sector SLED"/>
    <x v="2"/>
    <s v="Headquarte"/>
    <n v="0"/>
    <n v="0"/>
    <n v="0"/>
  </r>
  <r>
    <x v="0"/>
    <x v="4"/>
    <n v="44.173000000000002"/>
    <n v="35.262"/>
    <n v="3078.9140000000002"/>
    <n v="8.9110000000000014"/>
    <x v="1"/>
    <x v="1"/>
    <d v="2019-01-01T00:00:00"/>
    <s v="Small &amp; Medium"/>
    <x v="2"/>
    <s v="East"/>
    <n v="44173"/>
    <n v="35262"/>
    <n v="3078914"/>
  </r>
  <r>
    <x v="1"/>
    <x v="1"/>
    <n v="8.5939999999999994"/>
    <n v="5.157"/>
    <n v="507.53399999999999"/>
    <n v="3.4369999999999994"/>
    <x v="3"/>
    <x v="1"/>
    <d v="2019-05-01T00:00:00"/>
    <s v="Public Sector Fed"/>
    <x v="2"/>
    <s v="East"/>
    <n v="8594"/>
    <n v="5157"/>
    <n v="507534"/>
  </r>
  <r>
    <x v="6"/>
    <x v="10"/>
    <n v="0.63600000000000001"/>
    <n v="0.249"/>
    <n v="40.396000000000001"/>
    <n v="0.38700000000000001"/>
    <x v="0"/>
    <x v="3"/>
    <d v="2019-07-01T00:00:00"/>
    <s v="Large Enterprise Segment"/>
    <x v="3"/>
    <s v="West"/>
    <n v="636"/>
    <n v="249"/>
    <n v="40396"/>
  </r>
  <r>
    <x v="3"/>
    <x v="3"/>
    <n v="8.0000000000000002E-3"/>
    <n v="0"/>
    <n v="1.0999999999999999E-2"/>
    <n v="8.0000000000000002E-3"/>
    <x v="1"/>
    <x v="1"/>
    <d v="2019-12-01T00:00:00"/>
    <s v="Small &amp; Medium Unassigned"/>
    <x v="3"/>
    <s v="East"/>
    <n v="8"/>
    <n v="0"/>
    <n v="11"/>
  </r>
  <r>
    <x v="1"/>
    <x v="8"/>
    <n v="0"/>
    <n v="0"/>
    <n v="0"/>
    <n v="0"/>
    <x v="4"/>
    <x v="4"/>
    <d v="2019-04-01T00:00:00"/>
    <s v="Public Sector SLED"/>
    <x v="2"/>
    <s v="Headquarte"/>
    <n v="0"/>
    <n v="0"/>
    <n v="0"/>
  </r>
  <r>
    <x v="3"/>
    <x v="3"/>
    <n v="0.17799999999999999"/>
    <n v="0.22700000000000001"/>
    <n v="23.515999999999998"/>
    <n v="-4.9000000000000016E-2"/>
    <x v="0"/>
    <x v="3"/>
    <d v="2019-12-01T00:00:00"/>
    <s v="Large Enterprise Segment"/>
    <x v="1"/>
    <s v="West"/>
    <n v="178"/>
    <n v="227"/>
    <n v="23516"/>
  </r>
  <r>
    <x v="4"/>
    <x v="18"/>
    <n v="0"/>
    <n v="0"/>
    <n v="0.161"/>
    <n v="0"/>
    <x v="3"/>
    <x v="0"/>
    <d v="2020-02-01T00:00:00"/>
    <s v="Public Sector Fed"/>
    <x v="3"/>
    <s v="South"/>
    <n v="0"/>
    <n v="0"/>
    <n v="161"/>
  </r>
  <r>
    <x v="5"/>
    <x v="7"/>
    <n v="0"/>
    <n v="1.2999999999999999E-2"/>
    <n v="0.59399999999999997"/>
    <n v="-1.2999999999999999E-2"/>
    <x v="3"/>
    <x v="0"/>
    <d v="2020-05-01T00:00:00"/>
    <s v="Public Sector Fed"/>
    <x v="0"/>
    <s v="South"/>
    <n v="0"/>
    <n v="13"/>
    <n v="594"/>
  </r>
  <r>
    <x v="3"/>
    <x v="6"/>
    <n v="0"/>
    <n v="0"/>
    <n v="0"/>
    <n v="0"/>
    <x v="1"/>
    <x v="4"/>
    <d v="2019-10-01T00:00:00"/>
    <s v="Small &amp; Medium"/>
    <x v="3"/>
    <s v="Headquarte"/>
    <n v="0"/>
    <n v="0"/>
    <n v="0"/>
  </r>
  <r>
    <x v="6"/>
    <x v="11"/>
    <n v="0.13100000000000001"/>
    <n v="0.12"/>
    <n v="13.401999999999999"/>
    <n v="1.100000000000001E-2"/>
    <x v="4"/>
    <x v="0"/>
    <d v="2019-08-01T00:00:00"/>
    <s v="Public Sector SLED"/>
    <x v="1"/>
    <s v="South"/>
    <n v="131"/>
    <n v="120"/>
    <n v="13402"/>
  </r>
  <r>
    <x v="3"/>
    <x v="3"/>
    <n v="2.7E-2"/>
    <n v="4.2000000000000003E-2"/>
    <n v="7.87"/>
    <n v="-1.5000000000000003E-2"/>
    <x v="4"/>
    <x v="3"/>
    <d v="2019-12-01T00:00:00"/>
    <s v="Public Sector SLED"/>
    <x v="3"/>
    <s v="West"/>
    <n v="27"/>
    <n v="42"/>
    <n v="7870"/>
  </r>
  <r>
    <x v="6"/>
    <x v="10"/>
    <n v="2E-3"/>
    <n v="9.4E-2"/>
    <n v="9.859"/>
    <n v="-9.1999999999999998E-2"/>
    <x v="4"/>
    <x v="0"/>
    <d v="2019-07-01T00:00:00"/>
    <s v="Public Sector SLED"/>
    <x v="0"/>
    <s v="South"/>
    <n v="2"/>
    <n v="94"/>
    <n v="9859"/>
  </r>
  <r>
    <x v="5"/>
    <x v="12"/>
    <n v="2.3849999999999998"/>
    <n v="2.4220000000000002"/>
    <n v="280.69799999999998"/>
    <n v="-3.7000000000000366E-2"/>
    <x v="1"/>
    <x v="3"/>
    <d v="2020-04-01T00:00:00"/>
    <s v="Small &amp; Medium"/>
    <x v="0"/>
    <s v="West"/>
    <n v="2385"/>
    <n v="2422"/>
    <n v="280698"/>
  </r>
  <r>
    <x v="1"/>
    <x v="16"/>
    <n v="0"/>
    <n v="0"/>
    <n v="0"/>
    <n v="0"/>
    <x v="4"/>
    <x v="4"/>
    <d v="2019-06-01T00:00:00"/>
    <s v="Public Sector SLED"/>
    <x v="2"/>
    <s v="Headquarte"/>
    <n v="0"/>
    <n v="0"/>
    <n v="0"/>
  </r>
  <r>
    <x v="0"/>
    <x v="0"/>
    <n v="2.294"/>
    <n v="1.986"/>
    <n v="204.982"/>
    <n v="0.30800000000000005"/>
    <x v="3"/>
    <x v="0"/>
    <d v="2019-02-01T00:00:00"/>
    <s v="Public Sector Fed"/>
    <x v="2"/>
    <s v="South"/>
    <n v="2294"/>
    <n v="1986"/>
    <n v="204982"/>
  </r>
  <r>
    <x v="3"/>
    <x v="14"/>
    <n v="27.488"/>
    <n v="13.654999999999999"/>
    <n v="1081.904"/>
    <n v="13.833"/>
    <x v="1"/>
    <x v="3"/>
    <d v="2019-11-01T00:00:00"/>
    <s v="Small &amp; Medium"/>
    <x v="1"/>
    <s v="West"/>
    <n v="27488"/>
    <n v="13655"/>
    <n v="1081904"/>
  </r>
  <r>
    <x v="2"/>
    <x v="2"/>
    <s v=""/>
    <s v=""/>
    <s v=""/>
    <s v=""/>
    <x v="2"/>
    <x v="2"/>
    <d v="2020-01-01T00:00:00"/>
    <s v="Small &amp; Medium"/>
    <x v="0"/>
    <s v="undefined"/>
    <n v="0"/>
    <n v="0"/>
    <n v="0"/>
  </r>
  <r>
    <x v="4"/>
    <x v="5"/>
    <n v="0"/>
    <n v="0"/>
    <n v="0"/>
    <n v="0"/>
    <x v="1"/>
    <x v="1"/>
    <d v="2020-01-01T00:00:00"/>
    <s v="Small &amp; Medium Unassigned"/>
    <x v="1"/>
    <s v="East"/>
    <n v="0"/>
    <n v="0"/>
    <n v="0"/>
  </r>
  <r>
    <x v="3"/>
    <x v="3"/>
    <n v="16.149999999999999"/>
    <n v="10.993"/>
    <n v="1192.962"/>
    <n v="5.1569999999999983"/>
    <x v="4"/>
    <x v="0"/>
    <d v="2019-12-01T00:00:00"/>
    <s v="Public Sector SLED"/>
    <x v="2"/>
    <s v="South"/>
    <n v="16150"/>
    <n v="10993"/>
    <n v="1192962"/>
  </r>
  <r>
    <x v="6"/>
    <x v="17"/>
    <n v="0"/>
    <n v="0"/>
    <n v="0"/>
    <n v="0"/>
    <x v="1"/>
    <x v="4"/>
    <d v="2019-09-01T00:00:00"/>
    <s v="Small &amp; Medium"/>
    <x v="0"/>
    <s v="Headquarte"/>
    <n v="0"/>
    <n v="0"/>
    <n v="0"/>
  </r>
  <r>
    <x v="6"/>
    <x v="17"/>
    <n v="3.6999999999999998E-2"/>
    <n v="5.8000000000000003E-2"/>
    <n v="7.9749999999999996"/>
    <n v="-2.1000000000000005E-2"/>
    <x v="4"/>
    <x v="3"/>
    <d v="2019-09-01T00:00:00"/>
    <s v="Public Sector SLED"/>
    <x v="3"/>
    <s v="West"/>
    <n v="37"/>
    <n v="58"/>
    <n v="7975"/>
  </r>
  <r>
    <x v="1"/>
    <x v="16"/>
    <n v="27.128"/>
    <n v="23.395"/>
    <n v="1550.57"/>
    <n v="3.7330000000000005"/>
    <x v="0"/>
    <x v="0"/>
    <d v="2019-06-01T00:00:00"/>
    <s v="Large Enterprise Segment"/>
    <x v="2"/>
    <s v="South"/>
    <n v="27128"/>
    <n v="23395"/>
    <n v="1550570"/>
  </r>
  <r>
    <x v="4"/>
    <x v="18"/>
    <n v="0"/>
    <n v="0"/>
    <n v="2E-3"/>
    <n v="0"/>
    <x v="1"/>
    <x v="0"/>
    <d v="2020-02-01T00:00:00"/>
    <s v="Small &amp; Medium Unassigned"/>
    <x v="2"/>
    <s v="South"/>
    <n v="0"/>
    <n v="0"/>
    <n v="2"/>
  </r>
  <r>
    <x v="4"/>
    <x v="18"/>
    <n v="0"/>
    <n v="0"/>
    <n v="0"/>
    <n v="0"/>
    <x v="1"/>
    <x v="3"/>
    <d v="2020-02-01T00:00:00"/>
    <s v="Small &amp; Medium Unassigned"/>
    <x v="3"/>
    <s v="West"/>
    <n v="0"/>
    <n v="0"/>
    <n v="0"/>
  </r>
  <r>
    <x v="0"/>
    <x v="0"/>
    <n v="18.818999999999999"/>
    <n v="12.18"/>
    <n v="961.88499999999999"/>
    <n v="6.6389999999999993"/>
    <x v="1"/>
    <x v="3"/>
    <d v="2019-02-01T00:00:00"/>
    <s v="Small &amp; Medium"/>
    <x v="1"/>
    <s v="West"/>
    <n v="18819"/>
    <n v="12180"/>
    <n v="961885"/>
  </r>
  <r>
    <x v="3"/>
    <x v="14"/>
    <n v="0"/>
    <n v="0"/>
    <n v="1E-3"/>
    <n v="0"/>
    <x v="1"/>
    <x v="0"/>
    <d v="2019-11-01T00:00:00"/>
    <s v="Small &amp; Medium Unassigned"/>
    <x v="3"/>
    <s v="South"/>
    <n v="0"/>
    <n v="0"/>
    <n v="1"/>
  </r>
  <r>
    <x v="4"/>
    <x v="15"/>
    <n v="61.829000000000001"/>
    <n v="8.2219999999999995"/>
    <n v="1132.701"/>
    <n v="53.606999999999999"/>
    <x v="4"/>
    <x v="3"/>
    <d v="2020-03-01T00:00:00"/>
    <s v="Public Sector SLED"/>
    <x v="2"/>
    <s v="West"/>
    <n v="61829"/>
    <n v="8222"/>
    <n v="1132701"/>
  </r>
  <r>
    <x v="4"/>
    <x v="18"/>
    <n v="0.13600000000000001"/>
    <n v="8.7999999999999995E-2"/>
    <n v="9.4090000000000007"/>
    <n v="4.8000000000000015E-2"/>
    <x v="4"/>
    <x v="3"/>
    <d v="2020-02-01T00:00:00"/>
    <s v="Public Sector SLED"/>
    <x v="1"/>
    <s v="West"/>
    <n v="136"/>
    <n v="88"/>
    <n v="9409"/>
  </r>
  <r>
    <x v="3"/>
    <x v="14"/>
    <n v="5.6000000000000001E-2"/>
    <n v="0.188"/>
    <n v="20.792000000000002"/>
    <n v="-0.13200000000000001"/>
    <x v="0"/>
    <x v="3"/>
    <d v="2019-11-01T00:00:00"/>
    <s v="Large Enterprise Segment"/>
    <x v="0"/>
    <s v="West"/>
    <n v="56"/>
    <n v="188"/>
    <n v="20792"/>
  </r>
  <r>
    <x v="4"/>
    <x v="15"/>
    <n v="0"/>
    <n v="0"/>
    <n v="0"/>
    <n v="0"/>
    <x v="1"/>
    <x v="0"/>
    <d v="2020-03-01T00:00:00"/>
    <s v="Small &amp; Medium Unassigned"/>
    <x v="1"/>
    <s v="South"/>
    <n v="0"/>
    <n v="0"/>
    <n v="0"/>
  </r>
  <r>
    <x v="6"/>
    <x v="10"/>
    <n v="0.46100000000000002"/>
    <n v="0.624"/>
    <n v="57.584000000000003"/>
    <n v="-0.16299999999999998"/>
    <x v="0"/>
    <x v="1"/>
    <d v="2019-07-01T00:00:00"/>
    <s v="Large Enterprise Segment"/>
    <x v="1"/>
    <s v="East"/>
    <n v="461"/>
    <n v="624"/>
    <n v="57584"/>
  </r>
  <r>
    <x v="0"/>
    <x v="4"/>
    <n v="0"/>
    <n v="4.0000000000000001E-3"/>
    <n v="0.71"/>
    <n v="-4.0000000000000001E-3"/>
    <x v="3"/>
    <x v="0"/>
    <d v="2019-01-01T00:00:00"/>
    <s v="Public Sector Fed"/>
    <x v="1"/>
    <s v="South"/>
    <n v="0"/>
    <n v="4"/>
    <n v="710"/>
  </r>
  <r>
    <x v="6"/>
    <x v="10"/>
    <n v="0.03"/>
    <n v="0.28299999999999997"/>
    <n v="22.353999999999999"/>
    <n v="-0.253"/>
    <x v="4"/>
    <x v="1"/>
    <d v="2019-07-01T00:00:00"/>
    <s v="Public Sector SLED"/>
    <x v="3"/>
    <s v="East"/>
    <n v="30"/>
    <n v="283"/>
    <n v="22354"/>
  </r>
  <r>
    <x v="4"/>
    <x v="18"/>
    <n v="0.114"/>
    <n v="0.497"/>
    <n v="45.933"/>
    <n v="-0.38300000000000001"/>
    <x v="0"/>
    <x v="1"/>
    <d v="2020-02-01T00:00:00"/>
    <s v="Large Enterprise Segment"/>
    <x v="0"/>
    <s v="East"/>
    <n v="114"/>
    <n v="497"/>
    <n v="45933"/>
  </r>
  <r>
    <x v="0"/>
    <x v="0"/>
    <n v="0"/>
    <n v="0"/>
    <n v="0"/>
    <n v="0"/>
    <x v="4"/>
    <x v="4"/>
    <d v="2019-02-01T00:00:00"/>
    <s v="Public Sector SLED"/>
    <x v="2"/>
    <s v="Headquarte"/>
    <n v="0"/>
    <n v="0"/>
    <n v="0"/>
  </r>
  <r>
    <x v="0"/>
    <x v="13"/>
    <n v="0"/>
    <n v="0.01"/>
    <n v="1.1679999999999999"/>
    <n v="-0.01"/>
    <x v="3"/>
    <x v="1"/>
    <d v="2019-03-01T00:00:00"/>
    <s v="Public Sector Fed"/>
    <x v="1"/>
    <s v="East"/>
    <n v="0"/>
    <n v="10"/>
    <n v="1168"/>
  </r>
  <r>
    <x v="5"/>
    <x v="12"/>
    <n v="27.163"/>
    <n v="26.643000000000001"/>
    <n v="1914.2249999999999"/>
    <n v="0.51999999999999957"/>
    <x v="1"/>
    <x v="0"/>
    <d v="2020-04-01T00:00:00"/>
    <s v="Small &amp; Medium"/>
    <x v="2"/>
    <s v="South"/>
    <n v="27163"/>
    <n v="26643"/>
    <n v="1914225"/>
  </r>
  <r>
    <x v="6"/>
    <x v="17"/>
    <n v="0"/>
    <n v="0"/>
    <n v="0"/>
    <n v="0"/>
    <x v="3"/>
    <x v="4"/>
    <d v="2019-09-01T00:00:00"/>
    <s v="Public Sector Fed"/>
    <x v="0"/>
    <s v="Headquarte"/>
    <n v="0"/>
    <n v="0"/>
    <n v="0"/>
  </r>
  <r>
    <x v="0"/>
    <x v="0"/>
    <n v="0"/>
    <n v="2E-3"/>
    <n v="1.177"/>
    <n v="-2E-3"/>
    <x v="3"/>
    <x v="1"/>
    <d v="2019-02-01T00:00:00"/>
    <s v="Public Sector Fed"/>
    <x v="1"/>
    <s v="East"/>
    <n v="0"/>
    <n v="2"/>
    <n v="1177"/>
  </r>
  <r>
    <x v="1"/>
    <x v="16"/>
    <n v="2.6560000000000001"/>
    <n v="1.746"/>
    <n v="205.73699999999999"/>
    <n v="0.91000000000000014"/>
    <x v="3"/>
    <x v="0"/>
    <d v="2019-06-01T00:00:00"/>
    <s v="Public Sector Fed"/>
    <x v="2"/>
    <s v="South"/>
    <n v="2656"/>
    <n v="1746"/>
    <n v="205737"/>
  </r>
  <r>
    <x v="6"/>
    <x v="11"/>
    <n v="0"/>
    <n v="0"/>
    <n v="0"/>
    <n v="0"/>
    <x v="1"/>
    <x v="4"/>
    <d v="2019-08-01T00:00:00"/>
    <s v="Small &amp; Medium"/>
    <x v="0"/>
    <s v="Headquarte"/>
    <n v="0"/>
    <n v="0"/>
    <n v="0"/>
  </r>
  <r>
    <x v="6"/>
    <x v="11"/>
    <n v="32.978999999999999"/>
    <n v="25.94"/>
    <n v="1564.3030000000001"/>
    <n v="7.0389999999999979"/>
    <x v="0"/>
    <x v="0"/>
    <d v="2019-08-01T00:00:00"/>
    <s v="Large Enterprise Segment"/>
    <x v="2"/>
    <s v="South"/>
    <n v="32979"/>
    <n v="25940"/>
    <n v="1564303"/>
  </r>
  <r>
    <x v="5"/>
    <x v="7"/>
    <n v="0.34899999999999998"/>
    <n v="0.30199999999999999"/>
    <n v="38.353999999999999"/>
    <n v="4.6999999999999986E-2"/>
    <x v="0"/>
    <x v="0"/>
    <d v="2020-05-01T00:00:00"/>
    <s v="Large Enterprise Segment"/>
    <x v="3"/>
    <s v="South"/>
    <n v="349"/>
    <n v="302"/>
    <n v="38354"/>
  </r>
  <r>
    <x v="5"/>
    <x v="12"/>
    <n v="65.637"/>
    <n v="8.1280000000000001"/>
    <n v="1190.8230000000001"/>
    <n v="57.509"/>
    <x v="4"/>
    <x v="3"/>
    <d v="2020-04-01T00:00:00"/>
    <s v="Public Sector SLED"/>
    <x v="2"/>
    <s v="West"/>
    <n v="65637"/>
    <n v="8128"/>
    <n v="1190823"/>
  </r>
  <r>
    <x v="5"/>
    <x v="7"/>
    <n v="3.31"/>
    <n v="2.419"/>
    <n v="282.14999999999998"/>
    <n v="0.89100000000000001"/>
    <x v="1"/>
    <x v="3"/>
    <d v="2020-05-01T00:00:00"/>
    <s v="Small &amp; Medium"/>
    <x v="0"/>
    <s v="West"/>
    <n v="3310"/>
    <n v="2419"/>
    <n v="282150"/>
  </r>
  <r>
    <x v="0"/>
    <x v="0"/>
    <n v="28.065000000000001"/>
    <n v="18.62"/>
    <n v="1722.9269999999999"/>
    <n v="9.4450000000000003"/>
    <x v="1"/>
    <x v="0"/>
    <d v="2019-02-01T00:00:00"/>
    <s v="Small &amp; Medium"/>
    <x v="2"/>
    <s v="South"/>
    <n v="28065"/>
    <n v="18620"/>
    <n v="1722927"/>
  </r>
  <r>
    <x v="2"/>
    <x v="2"/>
    <s v=""/>
    <s v=""/>
    <s v=""/>
    <s v=""/>
    <x v="2"/>
    <x v="2"/>
    <d v="2019-05-01T00:00:00"/>
    <s v="Small &amp; Medium"/>
    <x v="2"/>
    <s v="undefined"/>
    <n v="0"/>
    <n v="0"/>
    <n v="0"/>
  </r>
  <r>
    <x v="2"/>
    <x v="2"/>
    <s v=""/>
    <s v=""/>
    <s v=""/>
    <s v=""/>
    <x v="2"/>
    <x v="2"/>
    <d v="2019-12-01T00:00:00"/>
    <s v="Small &amp; Medium"/>
    <x v="2"/>
    <s v="undefined"/>
    <n v="0"/>
    <n v="0"/>
    <n v="0"/>
  </r>
  <r>
    <x v="5"/>
    <x v="12"/>
    <n v="2.5000000000000001E-2"/>
    <n v="7.0999999999999994E-2"/>
    <n v="9.3490000000000002"/>
    <n v="-4.5999999999999992E-2"/>
    <x v="4"/>
    <x v="3"/>
    <d v="2020-04-01T00:00:00"/>
    <s v="Public Sector SLED"/>
    <x v="1"/>
    <s v="West"/>
    <n v="25"/>
    <n v="71"/>
    <n v="9349"/>
  </r>
  <r>
    <x v="5"/>
    <x v="7"/>
    <n v="0"/>
    <n v="0"/>
    <n v="1E-3"/>
    <n v="0"/>
    <x v="1"/>
    <x v="1"/>
    <d v="2020-05-01T00:00:00"/>
    <s v="Small &amp; Medium Unassigned"/>
    <x v="2"/>
    <s v="East"/>
    <n v="0"/>
    <n v="0"/>
    <n v="1"/>
  </r>
  <r>
    <x v="1"/>
    <x v="1"/>
    <n v="34.595999999999997"/>
    <n v="20.236999999999998"/>
    <n v="1797.663"/>
    <n v="14.358999999999998"/>
    <x v="1"/>
    <x v="3"/>
    <d v="2019-05-01T00:00:00"/>
    <s v="Small &amp; Medium"/>
    <x v="2"/>
    <s v="West"/>
    <n v="34596"/>
    <n v="20237"/>
    <n v="1797663"/>
  </r>
  <r>
    <x v="5"/>
    <x v="9"/>
    <n v="0"/>
    <n v="3.2000000000000001E-2"/>
    <n v="0.55900000000000005"/>
    <n v="-3.2000000000000001E-2"/>
    <x v="3"/>
    <x v="0"/>
    <d v="2020-06-01T00:00:00"/>
    <s v="Public Sector Fed"/>
    <x v="0"/>
    <s v="South"/>
    <n v="0"/>
    <n v="32"/>
    <n v="559"/>
  </r>
  <r>
    <x v="5"/>
    <x v="9"/>
    <n v="1.3819999999999999"/>
    <n v="4.5549999999999997"/>
    <n v="2047.5239999999999"/>
    <n v="-3.173"/>
    <x v="1"/>
    <x v="1"/>
    <d v="2020-06-01T00:00:00"/>
    <s v="Small &amp; Medium"/>
    <x v="1"/>
    <s v="East"/>
    <n v="1382"/>
    <n v="4555"/>
    <n v="2047524"/>
  </r>
  <r>
    <x v="6"/>
    <x v="11"/>
    <n v="7.0999999999999994E-2"/>
    <n v="0.16300000000000001"/>
    <n v="22.239000000000001"/>
    <n v="-9.2000000000000012E-2"/>
    <x v="4"/>
    <x v="1"/>
    <d v="2019-08-01T00:00:00"/>
    <s v="Public Sector SLED"/>
    <x v="3"/>
    <s v="East"/>
    <n v="71"/>
    <n v="163"/>
    <n v="22239"/>
  </r>
  <r>
    <x v="3"/>
    <x v="6"/>
    <n v="0.11899999999999999"/>
    <n v="0"/>
    <n v="0.17199999999999999"/>
    <n v="0.11899999999999999"/>
    <x v="1"/>
    <x v="3"/>
    <d v="2019-10-01T00:00:00"/>
    <s v="Small &amp; Medium Unassigned"/>
    <x v="2"/>
    <s v="West"/>
    <n v="119"/>
    <n v="0"/>
    <n v="172"/>
  </r>
  <r>
    <x v="0"/>
    <x v="13"/>
    <n v="1.8140000000000001"/>
    <n v="2.5329999999999999"/>
    <n v="262.94"/>
    <n v="-0.71899999999999986"/>
    <x v="1"/>
    <x v="3"/>
    <d v="2019-03-01T00:00:00"/>
    <s v="Small &amp; Medium"/>
    <x v="0"/>
    <s v="West"/>
    <n v="1814"/>
    <n v="2533"/>
    <n v="262940"/>
  </r>
  <r>
    <x v="5"/>
    <x v="9"/>
    <n v="10.321999999999999"/>
    <n v="7.8970000000000002"/>
    <n v="3364.1619999999998"/>
    <n v="2.4249999999999989"/>
    <x v="1"/>
    <x v="1"/>
    <d v="2020-06-01T00:00:00"/>
    <s v="Small &amp; Medium"/>
    <x v="2"/>
    <s v="East"/>
    <n v="10322"/>
    <n v="7897"/>
    <n v="3364162"/>
  </r>
  <r>
    <x v="4"/>
    <x v="15"/>
    <n v="0"/>
    <n v="0"/>
    <n v="0"/>
    <n v="0"/>
    <x v="1"/>
    <x v="0"/>
    <d v="2020-03-01T00:00:00"/>
    <s v="Small &amp; Medium Unassigned"/>
    <x v="2"/>
    <s v="South"/>
    <n v="0"/>
    <n v="0"/>
    <n v="0"/>
  </r>
  <r>
    <x v="5"/>
    <x v="9"/>
    <n v="3.0000000000000001E-3"/>
    <n v="0"/>
    <n v="6.0000000000000001E-3"/>
    <n v="3.0000000000000001E-3"/>
    <x v="1"/>
    <x v="1"/>
    <d v="2020-06-01T00:00:00"/>
    <s v="Small &amp; Medium Unassigned"/>
    <x v="1"/>
    <s v="East"/>
    <n v="3"/>
    <n v="0"/>
    <n v="6"/>
  </r>
  <r>
    <x v="6"/>
    <x v="17"/>
    <n v="32.576999999999998"/>
    <n v="19.513999999999999"/>
    <n v="1860.3209999999999"/>
    <n v="13.062999999999999"/>
    <x v="1"/>
    <x v="3"/>
    <d v="2019-09-01T00:00:00"/>
    <s v="Small &amp; Medium"/>
    <x v="2"/>
    <s v="West"/>
    <n v="32577"/>
    <n v="19514"/>
    <n v="1860321"/>
  </r>
  <r>
    <x v="1"/>
    <x v="16"/>
    <n v="0.113"/>
    <n v="0.249"/>
    <n v="27.902999999999999"/>
    <n v="-0.13600000000000001"/>
    <x v="4"/>
    <x v="1"/>
    <d v="2019-06-01T00:00:00"/>
    <s v="Public Sector SLED"/>
    <x v="1"/>
    <s v="East"/>
    <n v="113"/>
    <n v="249"/>
    <n v="27903"/>
  </r>
  <r>
    <x v="1"/>
    <x v="1"/>
    <n v="2.1999999999999999E-2"/>
    <n v="0.39300000000000002"/>
    <n v="33.082999999999998"/>
    <n v="-0.371"/>
    <x v="4"/>
    <x v="1"/>
    <d v="2019-05-01T00:00:00"/>
    <s v="Public Sector SLED"/>
    <x v="0"/>
    <s v="East"/>
    <n v="22"/>
    <n v="393"/>
    <n v="33083"/>
  </r>
  <r>
    <x v="1"/>
    <x v="8"/>
    <n v="2.5169999999999999"/>
    <n v="2.234"/>
    <n v="203.541"/>
    <n v="0.28299999999999992"/>
    <x v="3"/>
    <x v="0"/>
    <d v="2019-04-01T00:00:00"/>
    <s v="Public Sector Fed"/>
    <x v="2"/>
    <s v="South"/>
    <n v="2517"/>
    <n v="2234"/>
    <n v="203541"/>
  </r>
  <r>
    <x v="6"/>
    <x v="10"/>
    <n v="2.5999999999999999E-2"/>
    <n v="3.7999999999999999E-2"/>
    <n v="5.7050000000000001"/>
    <n v="-1.2E-2"/>
    <x v="4"/>
    <x v="0"/>
    <d v="2019-07-01T00:00:00"/>
    <s v="Public Sector SLED"/>
    <x v="3"/>
    <s v="South"/>
    <n v="26"/>
    <n v="38"/>
    <n v="5705"/>
  </r>
  <r>
    <x v="1"/>
    <x v="1"/>
    <n v="54.551000000000002"/>
    <n v="33.920999999999999"/>
    <n v="3162.0650000000001"/>
    <n v="20.630000000000003"/>
    <x v="1"/>
    <x v="1"/>
    <d v="2019-05-01T00:00:00"/>
    <s v="Small &amp; Medium"/>
    <x v="2"/>
    <s v="East"/>
    <n v="54551"/>
    <n v="33921"/>
    <n v="3162065"/>
  </r>
  <r>
    <x v="6"/>
    <x v="17"/>
    <n v="3.3000000000000002E-2"/>
    <n v="0.40100000000000002"/>
    <n v="31.658999999999999"/>
    <n v="-0.36799999999999999"/>
    <x v="4"/>
    <x v="1"/>
    <d v="2019-09-01T00:00:00"/>
    <s v="Public Sector SLED"/>
    <x v="0"/>
    <s v="East"/>
    <n v="33"/>
    <n v="401"/>
    <n v="31659"/>
  </r>
  <r>
    <x v="1"/>
    <x v="16"/>
    <n v="0"/>
    <n v="1E-3"/>
    <n v="1.1060000000000001"/>
    <n v="-1E-3"/>
    <x v="3"/>
    <x v="1"/>
    <d v="2019-06-01T00:00:00"/>
    <s v="Public Sector Fed"/>
    <x v="1"/>
    <s v="East"/>
    <n v="0"/>
    <n v="1"/>
    <n v="1106"/>
  </r>
  <r>
    <x v="6"/>
    <x v="11"/>
    <n v="0"/>
    <n v="0"/>
    <n v="0"/>
    <n v="0"/>
    <x v="4"/>
    <x v="4"/>
    <d v="2019-08-01T00:00:00"/>
    <s v="Public Sector SLED"/>
    <x v="2"/>
    <s v="Headquarte"/>
    <n v="0"/>
    <n v="0"/>
    <n v="0"/>
  </r>
  <r>
    <x v="5"/>
    <x v="9"/>
    <n v="0.01"/>
    <n v="0"/>
    <n v="2.1999999999999999E-2"/>
    <n v="0.01"/>
    <x v="1"/>
    <x v="3"/>
    <d v="2020-06-01T00:00:00"/>
    <s v="Small &amp; Medium Unassigned"/>
    <x v="3"/>
    <s v="West"/>
    <n v="10"/>
    <n v="0"/>
    <n v="22"/>
  </r>
  <r>
    <x v="5"/>
    <x v="9"/>
    <n v="2E-3"/>
    <n v="8.9999999999999993E-3"/>
    <n v="9.2639999999999993"/>
    <n v="-6.9999999999999993E-3"/>
    <x v="4"/>
    <x v="3"/>
    <d v="2020-06-01T00:00:00"/>
    <s v="Public Sector SLED"/>
    <x v="1"/>
    <s v="West"/>
    <n v="2"/>
    <n v="9"/>
    <n v="9264"/>
  </r>
  <r>
    <x v="4"/>
    <x v="5"/>
    <n v="0"/>
    <n v="1E-3"/>
    <n v="0.161"/>
    <n v="-1E-3"/>
    <x v="3"/>
    <x v="0"/>
    <d v="2020-01-01T00:00:00"/>
    <s v="Public Sector Fed"/>
    <x v="3"/>
    <s v="South"/>
    <n v="0"/>
    <n v="1"/>
    <n v="161"/>
  </r>
  <r>
    <x v="6"/>
    <x v="17"/>
    <n v="6.0999999999999999E-2"/>
    <n v="0.108"/>
    <n v="13.343"/>
    <n v="-4.7E-2"/>
    <x v="4"/>
    <x v="0"/>
    <d v="2019-09-01T00:00:00"/>
    <s v="Public Sector SLED"/>
    <x v="1"/>
    <s v="South"/>
    <n v="61"/>
    <n v="108"/>
    <n v="13343"/>
  </r>
  <r>
    <x v="0"/>
    <x v="0"/>
    <n v="1.0999999999999999E-2"/>
    <n v="8.5000000000000006E-2"/>
    <n v="11.355"/>
    <n v="-7.400000000000001E-2"/>
    <x v="4"/>
    <x v="0"/>
    <d v="2019-02-01T00:00:00"/>
    <s v="Public Sector SLED"/>
    <x v="0"/>
    <s v="South"/>
    <n v="11"/>
    <n v="85"/>
    <n v="11355"/>
  </r>
  <r>
    <x v="0"/>
    <x v="13"/>
    <n v="21.538"/>
    <n v="12.704000000000001"/>
    <n v="972.63699999999994"/>
    <n v="8.8339999999999996"/>
    <x v="1"/>
    <x v="3"/>
    <d v="2019-03-01T00:00:00"/>
    <s v="Small &amp; Medium"/>
    <x v="1"/>
    <s v="West"/>
    <n v="21538"/>
    <n v="12704"/>
    <n v="972637"/>
  </r>
  <r>
    <x v="1"/>
    <x v="8"/>
    <n v="45.93"/>
    <n v="36.793999999999997"/>
    <n v="3130.0520000000001"/>
    <n v="9.1360000000000028"/>
    <x v="1"/>
    <x v="1"/>
    <d v="2019-04-01T00:00:00"/>
    <s v="Small &amp; Medium"/>
    <x v="2"/>
    <s v="East"/>
    <n v="45930"/>
    <n v="36794"/>
    <n v="3130052"/>
  </r>
  <r>
    <x v="1"/>
    <x v="8"/>
    <n v="0.38"/>
    <n v="2.1000000000000001E-2"/>
    <n v="2.492"/>
    <n v="0.35899999999999999"/>
    <x v="1"/>
    <x v="3"/>
    <d v="2019-04-01T00:00:00"/>
    <s v="Small &amp; Medium Unassigned"/>
    <x v="1"/>
    <s v="West"/>
    <n v="380"/>
    <n v="21"/>
    <n v="2492"/>
  </r>
  <r>
    <x v="4"/>
    <x v="18"/>
    <n v="0"/>
    <n v="3.0000000000000001E-3"/>
    <n v="0.68200000000000005"/>
    <n v="-3.0000000000000001E-3"/>
    <x v="3"/>
    <x v="1"/>
    <d v="2020-02-01T00:00:00"/>
    <s v="Public Sector Fed"/>
    <x v="3"/>
    <s v="East"/>
    <n v="0"/>
    <n v="3"/>
    <n v="682"/>
  </r>
  <r>
    <x v="6"/>
    <x v="17"/>
    <n v="4.0000000000000001E-3"/>
    <n v="0.14199999999999999"/>
    <n v="9.452"/>
    <n v="-0.13799999999999998"/>
    <x v="4"/>
    <x v="0"/>
    <d v="2019-09-01T00:00:00"/>
    <s v="Public Sector SLED"/>
    <x v="0"/>
    <s v="South"/>
    <n v="4"/>
    <n v="142"/>
    <n v="9452"/>
  </r>
  <r>
    <x v="4"/>
    <x v="5"/>
    <n v="0"/>
    <n v="0"/>
    <n v="0"/>
    <n v="0"/>
    <x v="1"/>
    <x v="3"/>
    <d v="2020-01-01T00:00:00"/>
    <s v="Small &amp; Medium Unassigned"/>
    <x v="3"/>
    <s v="West"/>
    <n v="0"/>
    <n v="0"/>
    <n v="0"/>
  </r>
  <r>
    <x v="1"/>
    <x v="8"/>
    <n v="0"/>
    <n v="2.4E-2"/>
    <n v="1.929"/>
    <n v="-2.4E-2"/>
    <x v="3"/>
    <x v="3"/>
    <d v="2019-04-01T00:00:00"/>
    <s v="Public Sector Fed"/>
    <x v="0"/>
    <s v="West"/>
    <n v="0"/>
    <n v="24"/>
    <n v="1929"/>
  </r>
  <r>
    <x v="5"/>
    <x v="7"/>
    <n v="0"/>
    <n v="0"/>
    <n v="0"/>
    <n v="0"/>
    <x v="3"/>
    <x v="4"/>
    <d v="2020-05-01T00:00:00"/>
    <s v="Public Sector Fed"/>
    <x v="2"/>
    <s v="Headquarte"/>
    <n v="0"/>
    <n v="0"/>
    <n v="0"/>
  </r>
  <r>
    <x v="3"/>
    <x v="3"/>
    <n v="0"/>
    <n v="0"/>
    <n v="1E-3"/>
    <n v="0"/>
    <x v="1"/>
    <x v="0"/>
    <d v="2019-12-01T00:00:00"/>
    <s v="Small &amp; Medium Unassigned"/>
    <x v="3"/>
    <s v="South"/>
    <n v="0"/>
    <n v="0"/>
    <n v="1"/>
  </r>
  <r>
    <x v="2"/>
    <x v="2"/>
    <s v=""/>
    <s v=""/>
    <s v=""/>
    <s v=""/>
    <x v="2"/>
    <x v="2"/>
    <d v="2019-08-01T00:00:00"/>
    <s v="Public Sector SLED"/>
    <x v="0"/>
    <s v="undefined"/>
    <n v="0"/>
    <n v="0"/>
    <n v="0"/>
  </r>
  <r>
    <x v="2"/>
    <x v="2"/>
    <s v=""/>
    <s v=""/>
    <s v=""/>
    <s v=""/>
    <x v="2"/>
    <x v="2"/>
    <d v="2019-12-01T00:00:00"/>
    <s v="Public Sector SLED"/>
    <x v="0"/>
    <s v="undefined"/>
    <n v="0"/>
    <n v="0"/>
    <n v="0"/>
  </r>
  <r>
    <x v="0"/>
    <x v="0"/>
    <n v="46.917999999999999"/>
    <n v="32.389000000000003"/>
    <n v="3092.636"/>
    <n v="14.528999999999996"/>
    <x v="1"/>
    <x v="1"/>
    <d v="2019-02-01T00:00:00"/>
    <s v="Small &amp; Medium"/>
    <x v="2"/>
    <s v="East"/>
    <n v="46918"/>
    <n v="32389"/>
    <n v="3092636"/>
  </r>
  <r>
    <x v="3"/>
    <x v="6"/>
    <n v="0.214"/>
    <n v="2E-3"/>
    <n v="0.34899999999999998"/>
    <n v="0.21199999999999999"/>
    <x v="1"/>
    <x v="3"/>
    <d v="2019-10-01T00:00:00"/>
    <s v="Small &amp; Medium Unassigned"/>
    <x v="1"/>
    <s v="West"/>
    <n v="214"/>
    <n v="2"/>
    <n v="349"/>
  </r>
  <r>
    <x v="2"/>
    <x v="2"/>
    <s v=""/>
    <s v=""/>
    <s v=""/>
    <s v=""/>
    <x v="2"/>
    <x v="2"/>
    <d v="2019-03-01T00:00:00"/>
    <s v="Small &amp; Medium"/>
    <x v="2"/>
    <s v="undefined"/>
    <n v="0"/>
    <n v="0"/>
    <n v="0"/>
  </r>
  <r>
    <x v="4"/>
    <x v="5"/>
    <n v="0"/>
    <n v="0"/>
    <n v="0"/>
    <n v="0"/>
    <x v="1"/>
    <x v="0"/>
    <d v="2020-01-01T00:00:00"/>
    <s v="Small &amp; Medium Unassigned"/>
    <x v="1"/>
    <s v="South"/>
    <n v="0"/>
    <n v="0"/>
    <n v="0"/>
  </r>
  <r>
    <x v="4"/>
    <x v="15"/>
    <n v="0"/>
    <n v="0"/>
    <n v="1E-3"/>
    <n v="0"/>
    <x v="0"/>
    <x v="4"/>
    <d v="2020-03-01T00:00:00"/>
    <s v="Large Enterprise Segment"/>
    <x v="2"/>
    <s v="Headquarte"/>
    <n v="0"/>
    <n v="0"/>
    <n v="1"/>
  </r>
  <r>
    <x v="5"/>
    <x v="7"/>
    <n v="8.0000000000000002E-3"/>
    <n v="0"/>
    <n v="8.0000000000000002E-3"/>
    <n v="8.0000000000000002E-3"/>
    <x v="1"/>
    <x v="3"/>
    <d v="2020-05-01T00:00:00"/>
    <s v="Small &amp; Medium Unassigned"/>
    <x v="3"/>
    <s v="West"/>
    <n v="8"/>
    <n v="0"/>
    <n v="8"/>
  </r>
  <r>
    <x v="3"/>
    <x v="14"/>
    <n v="0.157"/>
    <n v="0.17399999999999999"/>
    <n v="27.245000000000001"/>
    <n v="-1.6999999999999987E-2"/>
    <x v="4"/>
    <x v="1"/>
    <d v="2019-11-01T00:00:00"/>
    <s v="Public Sector SLED"/>
    <x v="1"/>
    <s v="East"/>
    <n v="157"/>
    <n v="174"/>
    <n v="27245"/>
  </r>
  <r>
    <x v="0"/>
    <x v="13"/>
    <n v="0"/>
    <n v="7.0000000000000001E-3"/>
    <n v="0.69399999999999995"/>
    <n v="-7.0000000000000001E-3"/>
    <x v="3"/>
    <x v="0"/>
    <d v="2019-03-01T00:00:00"/>
    <s v="Public Sector Fed"/>
    <x v="1"/>
    <s v="South"/>
    <n v="0"/>
    <n v="7"/>
    <n v="694"/>
  </r>
  <r>
    <x v="5"/>
    <x v="12"/>
    <n v="0.57299999999999995"/>
    <n v="0.59199999999999997"/>
    <n v="55.009"/>
    <n v="-1.9000000000000017E-2"/>
    <x v="0"/>
    <x v="1"/>
    <d v="2020-04-01T00:00:00"/>
    <s v="Large Enterprise Segment"/>
    <x v="3"/>
    <s v="East"/>
    <n v="573"/>
    <n v="592"/>
    <n v="55009"/>
  </r>
  <r>
    <x v="5"/>
    <x v="12"/>
    <n v="0"/>
    <n v="1E-3"/>
    <n v="0.151"/>
    <n v="-1E-3"/>
    <x v="3"/>
    <x v="0"/>
    <d v="2020-04-01T00:00:00"/>
    <s v="Public Sector Fed"/>
    <x v="3"/>
    <s v="South"/>
    <n v="0"/>
    <n v="1"/>
    <n v="151"/>
  </r>
  <r>
    <x v="0"/>
    <x v="13"/>
    <n v="0.23699999999999999"/>
    <n v="0.435"/>
    <n v="33.970999999999997"/>
    <n v="-0.19800000000000001"/>
    <x v="0"/>
    <x v="0"/>
    <d v="2019-03-01T00:00:00"/>
    <s v="Large Enterprise Segment"/>
    <x v="1"/>
    <s v="South"/>
    <n v="237"/>
    <n v="435"/>
    <n v="33971"/>
  </r>
  <r>
    <x v="2"/>
    <x v="2"/>
    <s v=""/>
    <s v=""/>
    <s v=""/>
    <s v=""/>
    <x v="2"/>
    <x v="2"/>
    <d v="2019-02-01T00:00:00"/>
    <s v="Small &amp; Medium"/>
    <x v="0"/>
    <s v="undefined"/>
    <n v="0"/>
    <n v="0"/>
    <n v="0"/>
  </r>
  <r>
    <x v="2"/>
    <x v="2"/>
    <s v=""/>
    <s v=""/>
    <s v=""/>
    <s v=""/>
    <x v="2"/>
    <x v="2"/>
    <d v="2019-12-01T00:00:00"/>
    <s v="Large Enterprise Segment"/>
    <x v="2"/>
    <s v="undefined"/>
    <n v="0"/>
    <n v="0"/>
    <n v="0"/>
  </r>
  <r>
    <x v="6"/>
    <x v="11"/>
    <n v="7.5999999999999998E-2"/>
    <n v="8.8999999999999996E-2"/>
    <n v="5.66"/>
    <n v="-1.2999999999999998E-2"/>
    <x v="4"/>
    <x v="0"/>
    <d v="2019-08-01T00:00:00"/>
    <s v="Public Sector SLED"/>
    <x v="3"/>
    <s v="South"/>
    <n v="76"/>
    <n v="89"/>
    <n v="5660"/>
  </r>
  <r>
    <x v="1"/>
    <x v="8"/>
    <n v="6.0000000000000001E-3"/>
    <n v="1.9E-2"/>
    <n v="5.7809999999999997"/>
    <n v="-1.2999999999999999E-2"/>
    <x v="4"/>
    <x v="0"/>
    <d v="2019-04-01T00:00:00"/>
    <s v="Public Sector SLED"/>
    <x v="3"/>
    <s v="South"/>
    <n v="6"/>
    <n v="19"/>
    <n v="5781"/>
  </r>
  <r>
    <x v="6"/>
    <x v="11"/>
    <n v="0.30199999999999999"/>
    <n v="0.40600000000000003"/>
    <n v="32.811"/>
    <n v="-0.10400000000000004"/>
    <x v="0"/>
    <x v="0"/>
    <d v="2019-08-01T00:00:00"/>
    <s v="Large Enterprise Segment"/>
    <x v="1"/>
    <s v="South"/>
    <n v="302"/>
    <n v="406"/>
    <n v="32811"/>
  </r>
  <r>
    <x v="1"/>
    <x v="1"/>
    <n v="2.37"/>
    <n v="2.1120000000000001"/>
    <n v="204.845"/>
    <n v="0.25800000000000001"/>
    <x v="3"/>
    <x v="0"/>
    <d v="2019-05-01T00:00:00"/>
    <s v="Public Sector Fed"/>
    <x v="2"/>
    <s v="South"/>
    <n v="2370"/>
    <n v="2112"/>
    <n v="204845"/>
  </r>
  <r>
    <x v="4"/>
    <x v="18"/>
    <n v="32.804000000000002"/>
    <n v="24.138999999999999"/>
    <n v="1897.992"/>
    <n v="8.6650000000000027"/>
    <x v="1"/>
    <x v="0"/>
    <d v="2020-02-01T00:00:00"/>
    <s v="Small &amp; Medium"/>
    <x v="2"/>
    <s v="South"/>
    <n v="32804"/>
    <n v="24139"/>
    <n v="1897992"/>
  </r>
  <r>
    <x v="4"/>
    <x v="15"/>
    <n v="0"/>
    <n v="6.0000000000000001E-3"/>
    <n v="0.61799999999999999"/>
    <n v="-6.0000000000000001E-3"/>
    <x v="3"/>
    <x v="0"/>
    <d v="2020-03-01T00:00:00"/>
    <s v="Public Sector Fed"/>
    <x v="0"/>
    <s v="South"/>
    <n v="0"/>
    <n v="6"/>
    <n v="618"/>
  </r>
  <r>
    <x v="5"/>
    <x v="7"/>
    <n v="2E-3"/>
    <n v="0"/>
    <n v="2E-3"/>
    <n v="2E-3"/>
    <x v="1"/>
    <x v="0"/>
    <d v="2020-05-01T00:00:00"/>
    <s v="Small &amp; Medium Unassigned"/>
    <x v="1"/>
    <s v="South"/>
    <n v="2"/>
    <n v="0"/>
    <n v="2"/>
  </r>
  <r>
    <x v="3"/>
    <x v="3"/>
    <n v="0"/>
    <n v="8.9999999999999993E-3"/>
    <n v="0.65200000000000002"/>
    <n v="-8.9999999999999993E-3"/>
    <x v="3"/>
    <x v="3"/>
    <d v="2019-12-01T00:00:00"/>
    <s v="Public Sector Fed"/>
    <x v="1"/>
    <s v="West"/>
    <n v="0"/>
    <n v="9"/>
    <n v="652"/>
  </r>
  <r>
    <x v="3"/>
    <x v="3"/>
    <n v="5.0000000000000001E-3"/>
    <n v="0"/>
    <n v="5.0000000000000001E-3"/>
    <n v="5.0000000000000001E-3"/>
    <x v="1"/>
    <x v="3"/>
    <d v="2019-12-01T00:00:00"/>
    <s v="Small &amp; Medium Unassigned"/>
    <x v="1"/>
    <s v="West"/>
    <n v="5"/>
    <n v="0"/>
    <n v="5"/>
  </r>
  <r>
    <x v="4"/>
    <x v="15"/>
    <n v="5.0000000000000001E-3"/>
    <n v="1E-3"/>
    <n v="0.16500000000000001"/>
    <n v="4.0000000000000001E-3"/>
    <x v="3"/>
    <x v="0"/>
    <d v="2020-03-01T00:00:00"/>
    <s v="Public Sector Fed"/>
    <x v="3"/>
    <s v="South"/>
    <n v="5"/>
    <n v="1"/>
    <n v="165"/>
  </r>
  <r>
    <x v="5"/>
    <x v="9"/>
    <n v="0"/>
    <n v="0"/>
    <n v="0.14799999999999999"/>
    <n v="0"/>
    <x v="3"/>
    <x v="0"/>
    <d v="2020-06-01T00:00:00"/>
    <s v="Public Sector Fed"/>
    <x v="3"/>
    <s v="South"/>
    <n v="0"/>
    <n v="0"/>
    <n v="148"/>
  </r>
  <r>
    <x v="2"/>
    <x v="2"/>
    <s v=""/>
    <s v=""/>
    <s v=""/>
    <s v=""/>
    <x v="2"/>
    <x v="2"/>
    <d v="2019-07-01T00:00:00"/>
    <s v="Public Sector SLED"/>
    <x v="0"/>
    <s v="undefined"/>
    <n v="0"/>
    <n v="0"/>
    <n v="0"/>
  </r>
  <r>
    <x v="1"/>
    <x v="1"/>
    <n v="0.01"/>
    <n v="0.13800000000000001"/>
    <n v="22.867000000000001"/>
    <n v="-0.128"/>
    <x v="4"/>
    <x v="1"/>
    <d v="2019-05-01T00:00:00"/>
    <s v="Public Sector SLED"/>
    <x v="3"/>
    <s v="East"/>
    <n v="10"/>
    <n v="138"/>
    <n v="22867"/>
  </r>
  <r>
    <x v="6"/>
    <x v="11"/>
    <n v="55.786999999999999"/>
    <n v="34.625"/>
    <n v="3233.81"/>
    <n v="21.161999999999999"/>
    <x v="1"/>
    <x v="1"/>
    <d v="2019-08-01T00:00:00"/>
    <s v="Small &amp; Medium"/>
    <x v="2"/>
    <s v="East"/>
    <n v="55787"/>
    <n v="34625"/>
    <n v="3233810"/>
  </r>
  <r>
    <x v="0"/>
    <x v="13"/>
    <n v="2.17"/>
    <n v="3.0529999999999999"/>
    <n v="203.21600000000001"/>
    <n v="-0.88300000000000001"/>
    <x v="3"/>
    <x v="0"/>
    <d v="2019-03-01T00:00:00"/>
    <s v="Public Sector Fed"/>
    <x v="2"/>
    <s v="South"/>
    <n v="2170"/>
    <n v="3053"/>
    <n v="203216"/>
  </r>
  <r>
    <x v="3"/>
    <x v="14"/>
    <n v="1E-3"/>
    <n v="2.1000000000000001E-2"/>
    <n v="1.7769999999999999"/>
    <n v="-0.02"/>
    <x v="3"/>
    <x v="3"/>
    <d v="2019-11-01T00:00:00"/>
    <s v="Public Sector Fed"/>
    <x v="0"/>
    <s v="West"/>
    <n v="1"/>
    <n v="21"/>
    <n v="1777"/>
  </r>
  <r>
    <x v="6"/>
    <x v="11"/>
    <n v="0.32500000000000001"/>
    <n v="0.68400000000000005"/>
    <n v="56.981999999999999"/>
    <n v="-0.35900000000000004"/>
    <x v="0"/>
    <x v="1"/>
    <d v="2019-08-01T00:00:00"/>
    <s v="Large Enterprise Segment"/>
    <x v="1"/>
    <s v="East"/>
    <n v="325"/>
    <n v="684"/>
    <n v="56982"/>
  </r>
  <r>
    <x v="3"/>
    <x v="14"/>
    <n v="0"/>
    <n v="0"/>
    <n v="0"/>
    <n v="0"/>
    <x v="1"/>
    <x v="4"/>
    <d v="2019-11-01T00:00:00"/>
    <s v="Small &amp; Medium"/>
    <x v="1"/>
    <s v="Headquarte"/>
    <n v="0"/>
    <n v="0"/>
    <n v="0"/>
  </r>
  <r>
    <x v="6"/>
    <x v="17"/>
    <n v="2.5999999999999999E-2"/>
    <n v="0"/>
    <n v="4.3999999999999997E-2"/>
    <n v="2.5999999999999999E-2"/>
    <x v="1"/>
    <x v="3"/>
    <d v="2019-09-01T00:00:00"/>
    <s v="Small &amp; Medium Unassigned"/>
    <x v="1"/>
    <s v="West"/>
    <n v="26"/>
    <n v="0"/>
    <n v="44"/>
  </r>
  <r>
    <x v="5"/>
    <x v="12"/>
    <n v="0.17"/>
    <n v="0.49199999999999999"/>
    <n v="45.215000000000003"/>
    <n v="-0.32199999999999995"/>
    <x v="0"/>
    <x v="1"/>
    <d v="2020-04-01T00:00:00"/>
    <s v="Large Enterprise Segment"/>
    <x v="0"/>
    <s v="East"/>
    <n v="170"/>
    <n v="492"/>
    <n v="45215"/>
  </r>
  <r>
    <x v="1"/>
    <x v="16"/>
    <n v="0"/>
    <n v="0"/>
    <n v="0"/>
    <n v="0"/>
    <x v="0"/>
    <x v="4"/>
    <d v="2019-06-01T00:00:00"/>
    <s v="Large Enterprise Segment"/>
    <x v="0"/>
    <s v="Headquarte"/>
    <n v="0"/>
    <n v="0"/>
    <n v="0"/>
  </r>
  <r>
    <x v="4"/>
    <x v="15"/>
    <n v="0.08"/>
    <n v="9.0999999999999998E-2"/>
    <n v="9.4060000000000006"/>
    <n v="-1.0999999999999996E-2"/>
    <x v="4"/>
    <x v="3"/>
    <d v="2020-03-01T00:00:00"/>
    <s v="Public Sector SLED"/>
    <x v="1"/>
    <s v="West"/>
    <n v="80"/>
    <n v="91"/>
    <n v="9406"/>
  </r>
  <r>
    <x v="4"/>
    <x v="18"/>
    <n v="2.5529999999999999"/>
    <n v="4.0010000000000003"/>
    <n v="462.99099999999999"/>
    <n v="-1.4480000000000004"/>
    <x v="1"/>
    <x v="1"/>
    <d v="2020-02-01T00:00:00"/>
    <s v="Small &amp; Medium"/>
    <x v="0"/>
    <s v="East"/>
    <n v="2553"/>
    <n v="4001"/>
    <n v="462991"/>
  </r>
  <r>
    <x v="3"/>
    <x v="6"/>
    <n v="0.33400000000000002"/>
    <n v="0.55700000000000005"/>
    <n v="23.934000000000001"/>
    <n v="-0.22300000000000003"/>
    <x v="0"/>
    <x v="3"/>
    <d v="2019-10-01T00:00:00"/>
    <s v="Large Enterprise Segment"/>
    <x v="1"/>
    <s v="West"/>
    <n v="334"/>
    <n v="557"/>
    <n v="23934"/>
  </r>
  <r>
    <x v="0"/>
    <x v="4"/>
    <n v="6.0430000000000001"/>
    <n v="3.6579999999999999"/>
    <n v="331.298"/>
    <n v="2.3850000000000002"/>
    <x v="1"/>
    <x v="3"/>
    <d v="2019-01-01T00:00:00"/>
    <s v="Small &amp; Medium"/>
    <x v="3"/>
    <s v="West"/>
    <n v="6043"/>
    <n v="3658"/>
    <n v="331298"/>
  </r>
  <r>
    <x v="3"/>
    <x v="14"/>
    <n v="6.3220000000000001"/>
    <n v="4.6050000000000004"/>
    <n v="513.73699999999997"/>
    <n v="1.7169999999999996"/>
    <x v="3"/>
    <x v="1"/>
    <d v="2019-11-01T00:00:00"/>
    <s v="Public Sector Fed"/>
    <x v="2"/>
    <s v="East"/>
    <n v="6322"/>
    <n v="4605"/>
    <n v="513737"/>
  </r>
  <r>
    <x v="5"/>
    <x v="12"/>
    <n v="1E-3"/>
    <n v="1E-3"/>
    <n v="0.61"/>
    <n v="0"/>
    <x v="3"/>
    <x v="0"/>
    <d v="2020-04-01T00:00:00"/>
    <s v="Public Sector Fed"/>
    <x v="1"/>
    <s v="South"/>
    <n v="1"/>
    <n v="1"/>
    <n v="610"/>
  </r>
  <r>
    <x v="4"/>
    <x v="15"/>
    <n v="3.673"/>
    <n v="3.79"/>
    <n v="464.1"/>
    <n v="-0.11699999999999999"/>
    <x v="1"/>
    <x v="1"/>
    <d v="2020-03-01T00:00:00"/>
    <s v="Small &amp; Medium"/>
    <x v="0"/>
    <s v="East"/>
    <n v="3673"/>
    <n v="3790"/>
    <n v="464100"/>
  </r>
  <r>
    <x v="1"/>
    <x v="8"/>
    <n v="0.222"/>
    <n v="0.44600000000000001"/>
    <n v="33.649000000000001"/>
    <n v="-0.224"/>
    <x v="0"/>
    <x v="0"/>
    <d v="2019-04-01T00:00:00"/>
    <s v="Large Enterprise Segment"/>
    <x v="1"/>
    <s v="South"/>
    <n v="222"/>
    <n v="446"/>
    <n v="33649"/>
  </r>
  <r>
    <x v="5"/>
    <x v="12"/>
    <n v="0"/>
    <n v="0"/>
    <n v="0"/>
    <n v="0"/>
    <x v="3"/>
    <x v="4"/>
    <d v="2020-04-01T00:00:00"/>
    <s v="Public Sector Fed"/>
    <x v="2"/>
    <s v="Headquarte"/>
    <n v="0"/>
    <n v="0"/>
    <n v="0"/>
  </r>
  <r>
    <x v="6"/>
    <x v="10"/>
    <n v="7.0000000000000007E-2"/>
    <n v="0.30099999999999999"/>
    <n v="22.024000000000001"/>
    <n v="-0.23099999999999998"/>
    <x v="0"/>
    <x v="3"/>
    <d v="2019-07-01T00:00:00"/>
    <s v="Large Enterprise Segment"/>
    <x v="0"/>
    <s v="West"/>
    <n v="70"/>
    <n v="301"/>
    <n v="22024"/>
  </r>
  <r>
    <x v="0"/>
    <x v="13"/>
    <n v="0"/>
    <n v="0"/>
    <n v="0"/>
    <n v="0"/>
    <x v="0"/>
    <x v="4"/>
    <d v="2019-03-01T00:00:00"/>
    <s v="Large Enterprise Segment"/>
    <x v="3"/>
    <s v="Headquarte"/>
    <n v="0"/>
    <n v="0"/>
    <n v="0"/>
  </r>
  <r>
    <x v="1"/>
    <x v="1"/>
    <n v="0"/>
    <n v="2E-3"/>
    <n v="0.69299999999999995"/>
    <n v="-2E-3"/>
    <x v="3"/>
    <x v="0"/>
    <d v="2019-05-01T00:00:00"/>
    <s v="Public Sector Fed"/>
    <x v="1"/>
    <s v="South"/>
    <n v="0"/>
    <n v="2"/>
    <n v="693"/>
  </r>
  <r>
    <x v="0"/>
    <x v="4"/>
    <n v="0"/>
    <n v="5.0000000000000001E-3"/>
    <n v="1.1819999999999999"/>
    <n v="-5.0000000000000001E-3"/>
    <x v="3"/>
    <x v="1"/>
    <d v="2019-01-01T00:00:00"/>
    <s v="Public Sector Fed"/>
    <x v="1"/>
    <s v="East"/>
    <n v="0"/>
    <n v="5"/>
    <n v="1182"/>
  </r>
  <r>
    <x v="6"/>
    <x v="11"/>
    <n v="0"/>
    <n v="0"/>
    <n v="0"/>
    <n v="0"/>
    <x v="0"/>
    <x v="4"/>
    <d v="2019-08-01T00:00:00"/>
    <s v="Large Enterprise Segment"/>
    <x v="0"/>
    <s v="Headquarte"/>
    <n v="0"/>
    <n v="0"/>
    <n v="0"/>
  </r>
  <r>
    <x v="6"/>
    <x v="11"/>
    <n v="1.101"/>
    <n v="0.47099999999999997"/>
    <n v="40.875999999999998"/>
    <n v="0.63"/>
    <x v="0"/>
    <x v="3"/>
    <d v="2019-08-01T00:00:00"/>
    <s v="Large Enterprise Segment"/>
    <x v="3"/>
    <s v="West"/>
    <n v="1101"/>
    <n v="471"/>
    <n v="40876"/>
  </r>
  <r>
    <x v="6"/>
    <x v="11"/>
    <n v="0.222"/>
    <n v="0.32100000000000001"/>
    <n v="24.501000000000001"/>
    <n v="-9.9000000000000005E-2"/>
    <x v="0"/>
    <x v="3"/>
    <d v="2019-08-01T00:00:00"/>
    <s v="Large Enterprise Segment"/>
    <x v="1"/>
    <s v="West"/>
    <n v="222"/>
    <n v="321"/>
    <n v="24501"/>
  </r>
  <r>
    <x v="3"/>
    <x v="3"/>
    <n v="1.7999999999999999E-2"/>
    <n v="6.0999999999999999E-2"/>
    <n v="9.2789999999999999"/>
    <n v="-4.2999999999999997E-2"/>
    <x v="4"/>
    <x v="0"/>
    <d v="2019-12-01T00:00:00"/>
    <s v="Public Sector SLED"/>
    <x v="0"/>
    <s v="South"/>
    <n v="18"/>
    <n v="61"/>
    <n v="9279"/>
  </r>
  <r>
    <x v="6"/>
    <x v="17"/>
    <n v="4.0000000000000001E-3"/>
    <n v="1E-3"/>
    <n v="0.65700000000000003"/>
    <n v="3.0000000000000001E-3"/>
    <x v="3"/>
    <x v="0"/>
    <d v="2019-09-01T00:00:00"/>
    <s v="Public Sector Fed"/>
    <x v="1"/>
    <s v="South"/>
    <n v="4"/>
    <n v="1"/>
    <n v="657"/>
  </r>
  <r>
    <x v="3"/>
    <x v="14"/>
    <n v="27.832000000000001"/>
    <n v="23.776"/>
    <n v="1578.904"/>
    <n v="4.0560000000000009"/>
    <x v="0"/>
    <x v="0"/>
    <d v="2019-11-01T00:00:00"/>
    <s v="Large Enterprise Segment"/>
    <x v="2"/>
    <s v="South"/>
    <n v="27832"/>
    <n v="23776"/>
    <n v="1578904"/>
  </r>
  <r>
    <x v="1"/>
    <x v="16"/>
    <n v="6.1429999999999998"/>
    <n v="5.3620000000000001"/>
    <n v="509.01600000000002"/>
    <n v="0.78099999999999969"/>
    <x v="3"/>
    <x v="1"/>
    <d v="2019-06-01T00:00:00"/>
    <s v="Public Sector Fed"/>
    <x v="2"/>
    <s v="East"/>
    <n v="6143"/>
    <n v="5362"/>
    <n v="509016"/>
  </r>
  <r>
    <x v="0"/>
    <x v="0"/>
    <n v="1E-3"/>
    <n v="0.20200000000000001"/>
    <n v="23.46"/>
    <n v="-0.20100000000000001"/>
    <x v="4"/>
    <x v="1"/>
    <d v="2019-02-01T00:00:00"/>
    <s v="Public Sector SLED"/>
    <x v="3"/>
    <s v="East"/>
    <n v="1"/>
    <n v="202"/>
    <n v="23460"/>
  </r>
  <r>
    <x v="6"/>
    <x v="10"/>
    <n v="0"/>
    <n v="4.0000000000000001E-3"/>
    <n v="1.089"/>
    <n v="-4.0000000000000001E-3"/>
    <x v="3"/>
    <x v="1"/>
    <d v="2019-07-01T00:00:00"/>
    <s v="Public Sector Fed"/>
    <x v="1"/>
    <s v="East"/>
    <n v="0"/>
    <n v="4"/>
    <n v="1089"/>
  </r>
  <r>
    <x v="3"/>
    <x v="14"/>
    <n v="17.593"/>
    <n v="13.874000000000001"/>
    <n v="1181.769"/>
    <n v="3.7189999999999994"/>
    <x v="4"/>
    <x v="0"/>
    <d v="2019-11-01T00:00:00"/>
    <s v="Public Sector SLED"/>
    <x v="2"/>
    <s v="South"/>
    <n v="17593"/>
    <n v="13874"/>
    <n v="1181769"/>
  </r>
  <r>
    <x v="0"/>
    <x v="4"/>
    <n v="4.0000000000000001E-3"/>
    <n v="7.3999999999999996E-2"/>
    <n v="5.9089999999999998"/>
    <n v="-6.9999999999999993E-2"/>
    <x v="4"/>
    <x v="0"/>
    <d v="2019-01-01T00:00:00"/>
    <s v="Public Sector SLED"/>
    <x v="3"/>
    <s v="South"/>
    <n v="4"/>
    <n v="74"/>
    <n v="5909"/>
  </r>
  <r>
    <x v="5"/>
    <x v="12"/>
    <n v="1.7999999999999999E-2"/>
    <n v="1.6E-2"/>
    <n v="5.44"/>
    <n v="1.9999999999999983E-3"/>
    <x v="4"/>
    <x v="0"/>
    <d v="2020-04-01T00:00:00"/>
    <s v="Public Sector SLED"/>
    <x v="3"/>
    <s v="South"/>
    <n v="18"/>
    <n v="16"/>
    <n v="5440"/>
  </r>
  <r>
    <x v="5"/>
    <x v="7"/>
    <n v="3.7999999999999999E-2"/>
    <n v="0.11899999999999999"/>
    <n v="21.54"/>
    <n v="-8.0999999999999989E-2"/>
    <x v="4"/>
    <x v="1"/>
    <d v="2020-05-01T00:00:00"/>
    <s v="Public Sector SLED"/>
    <x v="3"/>
    <s v="East"/>
    <n v="38"/>
    <n v="119"/>
    <n v="21540"/>
  </r>
  <r>
    <x v="4"/>
    <x v="5"/>
    <n v="31.501000000000001"/>
    <n v="30.399000000000001"/>
    <n v="2084.7089999999998"/>
    <n v="1.1020000000000003"/>
    <x v="1"/>
    <x v="1"/>
    <d v="2020-01-01T00:00:00"/>
    <s v="Small &amp; Medium"/>
    <x v="1"/>
    <s v="East"/>
    <n v="31501"/>
    <n v="30399"/>
    <n v="2084709"/>
  </r>
  <r>
    <x v="3"/>
    <x v="3"/>
    <n v="0"/>
    <n v="0"/>
    <n v="0"/>
    <n v="0"/>
    <x v="1"/>
    <x v="1"/>
    <d v="2019-12-01T00:00:00"/>
    <s v="Small &amp; Medium Unassigned"/>
    <x v="0"/>
    <s v="East"/>
    <n v="0"/>
    <n v="0"/>
    <n v="0"/>
  </r>
  <r>
    <x v="6"/>
    <x v="11"/>
    <n v="3.7999999999999999E-2"/>
    <n v="0.40200000000000002"/>
    <n v="31.937000000000001"/>
    <n v="-0.36400000000000005"/>
    <x v="4"/>
    <x v="1"/>
    <d v="2019-08-01T00:00:00"/>
    <s v="Public Sector SLED"/>
    <x v="0"/>
    <s v="East"/>
    <n v="38"/>
    <n v="402"/>
    <n v="31937"/>
  </r>
  <r>
    <x v="5"/>
    <x v="9"/>
    <n v="6.0250000000000004"/>
    <n v="5.4009999999999998"/>
    <n v="1914.8820000000001"/>
    <n v="0.62400000000000055"/>
    <x v="1"/>
    <x v="0"/>
    <d v="2020-06-01T00:00:00"/>
    <s v="Small &amp; Medium"/>
    <x v="2"/>
    <s v="South"/>
    <n v="6025"/>
    <n v="5401"/>
    <n v="1914882"/>
  </r>
  <r>
    <x v="5"/>
    <x v="7"/>
    <n v="0"/>
    <n v="7.0000000000000001E-3"/>
    <n v="0.89400000000000002"/>
    <n v="-7.0000000000000001E-3"/>
    <x v="3"/>
    <x v="1"/>
    <d v="2020-05-01T00:00:00"/>
    <s v="Public Sector Fed"/>
    <x v="1"/>
    <s v="East"/>
    <n v="0"/>
    <n v="7"/>
    <n v="894"/>
  </r>
  <r>
    <x v="4"/>
    <x v="15"/>
    <n v="7.298"/>
    <n v="3.9889999999999999"/>
    <n v="395.55099999999999"/>
    <n v="3.3090000000000002"/>
    <x v="1"/>
    <x v="3"/>
    <d v="2020-03-01T00:00:00"/>
    <s v="Small &amp; Medium"/>
    <x v="3"/>
    <s v="West"/>
    <n v="7298"/>
    <n v="3989"/>
    <n v="395551"/>
  </r>
  <r>
    <x v="6"/>
    <x v="11"/>
    <n v="2.1999999999999999E-2"/>
    <n v="0.13400000000000001"/>
    <n v="7.992"/>
    <n v="-0.11200000000000002"/>
    <x v="4"/>
    <x v="3"/>
    <d v="2019-08-01T00:00:00"/>
    <s v="Public Sector SLED"/>
    <x v="3"/>
    <s v="West"/>
    <n v="22"/>
    <n v="134"/>
    <n v="7992"/>
  </r>
  <r>
    <x v="5"/>
    <x v="9"/>
    <n v="0"/>
    <n v="0"/>
    <n v="1E-3"/>
    <n v="0"/>
    <x v="0"/>
    <x v="4"/>
    <d v="2020-06-01T00:00:00"/>
    <s v="Large Enterprise Segment"/>
    <x v="2"/>
    <s v="Headquarte"/>
    <n v="0"/>
    <n v="0"/>
    <n v="1"/>
  </r>
  <r>
    <x v="3"/>
    <x v="6"/>
    <n v="0.113"/>
    <n v="0"/>
    <n v="0.217"/>
    <n v="0.113"/>
    <x v="1"/>
    <x v="1"/>
    <d v="2019-10-01T00:00:00"/>
    <s v="Small &amp; Medium Unassigned"/>
    <x v="3"/>
    <s v="East"/>
    <n v="113"/>
    <n v="0"/>
    <n v="217"/>
  </r>
  <r>
    <x v="4"/>
    <x v="15"/>
    <n v="0"/>
    <n v="0"/>
    <n v="0"/>
    <n v="0"/>
    <x v="1"/>
    <x v="3"/>
    <d v="2020-03-01T00:00:00"/>
    <s v="Small &amp; Medium Unassigned"/>
    <x v="3"/>
    <s v="West"/>
    <n v="0"/>
    <n v="0"/>
    <n v="0"/>
  </r>
  <r>
    <x v="6"/>
    <x v="17"/>
    <n v="7.0000000000000001E-3"/>
    <n v="3.5999999999999997E-2"/>
    <n v="5.6230000000000002"/>
    <n v="-2.8999999999999998E-2"/>
    <x v="4"/>
    <x v="0"/>
    <d v="2019-09-01T00:00:00"/>
    <s v="Public Sector SLED"/>
    <x v="3"/>
    <s v="South"/>
    <n v="7"/>
    <n v="36"/>
    <n v="5623"/>
  </r>
  <r>
    <x v="4"/>
    <x v="18"/>
    <n v="1E-3"/>
    <n v="2E-3"/>
    <n v="0.627"/>
    <n v="-1E-3"/>
    <x v="3"/>
    <x v="0"/>
    <d v="2020-02-01T00:00:00"/>
    <s v="Public Sector Fed"/>
    <x v="1"/>
    <s v="South"/>
    <n v="1"/>
    <n v="2"/>
    <n v="627"/>
  </r>
  <r>
    <x v="4"/>
    <x v="5"/>
    <n v="2.2280000000000002"/>
    <n v="2.9449999999999998"/>
    <n v="278.78199999999998"/>
    <n v="-0.71699999999999964"/>
    <x v="1"/>
    <x v="3"/>
    <d v="2020-01-01T00:00:00"/>
    <s v="Small &amp; Medium"/>
    <x v="0"/>
    <s v="West"/>
    <n v="2228"/>
    <n v="2945"/>
    <n v="278782"/>
  </r>
  <r>
    <x v="3"/>
    <x v="3"/>
    <n v="4.62"/>
    <n v="3.9009999999999998"/>
    <n v="514.16"/>
    <n v="0.71900000000000031"/>
    <x v="3"/>
    <x v="1"/>
    <d v="2019-12-01T00:00:00"/>
    <s v="Public Sector Fed"/>
    <x v="2"/>
    <s v="East"/>
    <n v="4620"/>
    <n v="3901"/>
    <n v="514160"/>
  </r>
  <r>
    <x v="0"/>
    <x v="13"/>
    <n v="1.121"/>
    <n v="1.5229999999999999"/>
    <n v="40.939"/>
    <n v="-0.40199999999999991"/>
    <x v="0"/>
    <x v="3"/>
    <d v="2019-03-01T00:00:00"/>
    <s v="Large Enterprise Segment"/>
    <x v="3"/>
    <s v="West"/>
    <n v="1121"/>
    <n v="1523"/>
    <n v="40939"/>
  </r>
  <r>
    <x v="5"/>
    <x v="12"/>
    <n v="36.773000000000003"/>
    <n v="35.435000000000002"/>
    <n v="3355.17"/>
    <n v="1.338000000000001"/>
    <x v="1"/>
    <x v="1"/>
    <d v="2020-04-01T00:00:00"/>
    <s v="Small &amp; Medium"/>
    <x v="2"/>
    <s v="East"/>
    <n v="36773"/>
    <n v="35435"/>
    <n v="3355170"/>
  </r>
  <r>
    <x v="5"/>
    <x v="12"/>
    <n v="2.3479999999999999"/>
    <n v="2.2280000000000002"/>
    <n v="221.953"/>
    <n v="0.11999999999999966"/>
    <x v="1"/>
    <x v="0"/>
    <d v="2020-04-01T00:00:00"/>
    <s v="Small &amp; Medium"/>
    <x v="0"/>
    <s v="South"/>
    <n v="2348"/>
    <n v="2228"/>
    <n v="221953"/>
  </r>
  <r>
    <x v="4"/>
    <x v="15"/>
    <n v="0.14599999999999999"/>
    <n v="0.58699999999999997"/>
    <n v="23.992999999999999"/>
    <n v="-0.44099999999999995"/>
    <x v="0"/>
    <x v="0"/>
    <d v="2020-03-01T00:00:00"/>
    <s v="Large Enterprise Segment"/>
    <x v="0"/>
    <s v="South"/>
    <n v="146"/>
    <n v="587"/>
    <n v="23993"/>
  </r>
  <r>
    <x v="3"/>
    <x v="14"/>
    <n v="0"/>
    <n v="0"/>
    <n v="1E-3"/>
    <n v="0"/>
    <x v="1"/>
    <x v="1"/>
    <d v="2019-11-01T00:00:00"/>
    <s v="Small &amp; Medium Unassigned"/>
    <x v="0"/>
    <s v="East"/>
    <n v="0"/>
    <n v="0"/>
    <n v="1"/>
  </r>
  <r>
    <x v="3"/>
    <x v="6"/>
    <n v="1.2E-2"/>
    <n v="8.1000000000000003E-2"/>
    <n v="5.5389999999999997"/>
    <n v="-6.9000000000000006E-2"/>
    <x v="4"/>
    <x v="0"/>
    <d v="2019-10-01T00:00:00"/>
    <s v="Public Sector SLED"/>
    <x v="3"/>
    <s v="South"/>
    <n v="12"/>
    <n v="81"/>
    <n v="5539"/>
  </r>
  <r>
    <x v="4"/>
    <x v="5"/>
    <n v="0"/>
    <n v="7.0000000000000001E-3"/>
    <n v="0.628"/>
    <n v="-7.0000000000000001E-3"/>
    <x v="3"/>
    <x v="0"/>
    <d v="2020-01-01T00:00:00"/>
    <s v="Public Sector Fed"/>
    <x v="0"/>
    <s v="South"/>
    <n v="0"/>
    <n v="7"/>
    <n v="628"/>
  </r>
  <r>
    <x v="6"/>
    <x v="17"/>
    <n v="49.250999999999998"/>
    <n v="42.103999999999999"/>
    <n v="2854.1689999999999"/>
    <n v="7.1469999999999985"/>
    <x v="0"/>
    <x v="1"/>
    <d v="2019-09-01T00:00:00"/>
    <s v="Large Enterprise Segment"/>
    <x v="2"/>
    <s v="East"/>
    <n v="49251"/>
    <n v="42104"/>
    <n v="2854169"/>
  </r>
  <r>
    <x v="3"/>
    <x v="6"/>
    <n v="0"/>
    <n v="4.0000000000000001E-3"/>
    <n v="0.65"/>
    <n v="-4.0000000000000001E-3"/>
    <x v="3"/>
    <x v="0"/>
    <d v="2019-10-01T00:00:00"/>
    <s v="Public Sector Fed"/>
    <x v="1"/>
    <s v="South"/>
    <n v="0"/>
    <n v="4"/>
    <n v="650"/>
  </r>
  <r>
    <x v="4"/>
    <x v="5"/>
    <n v="8.4000000000000005E-2"/>
    <n v="6.0999999999999999E-2"/>
    <n v="9.35"/>
    <n v="2.3000000000000007E-2"/>
    <x v="4"/>
    <x v="3"/>
    <d v="2020-01-01T00:00:00"/>
    <s v="Public Sector SLED"/>
    <x v="1"/>
    <s v="West"/>
    <n v="84"/>
    <n v="61"/>
    <n v="9350"/>
  </r>
  <r>
    <x v="0"/>
    <x v="0"/>
    <n v="22.780999999999999"/>
    <n v="16.279"/>
    <n v="1233.1220000000001"/>
    <n v="6.5019999999999989"/>
    <x v="1"/>
    <x v="0"/>
    <d v="2019-02-01T00:00:00"/>
    <s v="Small &amp; Medium"/>
    <x v="1"/>
    <s v="South"/>
    <n v="22781"/>
    <n v="16279"/>
    <n v="1233122"/>
  </r>
  <r>
    <x v="1"/>
    <x v="8"/>
    <n v="1.8919999999999999"/>
    <n v="2.3180000000000001"/>
    <n v="264.21100000000001"/>
    <n v="-0.42600000000000016"/>
    <x v="1"/>
    <x v="3"/>
    <d v="2019-04-01T00:00:00"/>
    <s v="Small &amp; Medium"/>
    <x v="0"/>
    <s v="West"/>
    <n v="1892"/>
    <n v="2318"/>
    <n v="264211"/>
  </r>
  <r>
    <x v="2"/>
    <x v="2"/>
    <s v=""/>
    <s v=""/>
    <s v=""/>
    <s v=""/>
    <x v="2"/>
    <x v="2"/>
    <d v="2020-04-01T00:00:00"/>
    <s v="Public Sector SLED"/>
    <x v="2"/>
    <s v="undefined"/>
    <n v="0"/>
    <n v="0"/>
    <n v="0"/>
  </r>
  <r>
    <x v="0"/>
    <x v="4"/>
    <n v="31.52"/>
    <n v="21.704000000000001"/>
    <n v="1709.8219999999999"/>
    <n v="9.8159999999999989"/>
    <x v="1"/>
    <x v="0"/>
    <d v="2019-01-01T00:00:00"/>
    <s v="Small &amp; Medium"/>
    <x v="2"/>
    <s v="South"/>
    <n v="31520"/>
    <n v="21704"/>
    <n v="1709822"/>
  </r>
  <r>
    <x v="0"/>
    <x v="13"/>
    <n v="8.9999999999999993E-3"/>
    <n v="0.216"/>
    <n v="23.196000000000002"/>
    <n v="-0.20699999999999999"/>
    <x v="4"/>
    <x v="1"/>
    <d v="2019-03-01T00:00:00"/>
    <s v="Public Sector SLED"/>
    <x v="3"/>
    <s v="East"/>
    <n v="9"/>
    <n v="216"/>
    <n v="23196"/>
  </r>
  <r>
    <x v="3"/>
    <x v="14"/>
    <n v="0"/>
    <n v="5.0000000000000001E-3"/>
    <n v="0.64200000000000002"/>
    <n v="-5.0000000000000001E-3"/>
    <x v="3"/>
    <x v="0"/>
    <d v="2019-11-01T00:00:00"/>
    <s v="Public Sector Fed"/>
    <x v="1"/>
    <s v="South"/>
    <n v="0"/>
    <n v="5"/>
    <n v="642"/>
  </r>
  <r>
    <x v="6"/>
    <x v="17"/>
    <n v="4.1000000000000002E-2"/>
    <n v="0.25800000000000001"/>
    <n v="21.279"/>
    <n v="-0.217"/>
    <x v="0"/>
    <x v="3"/>
    <d v="2019-09-01T00:00:00"/>
    <s v="Large Enterprise Segment"/>
    <x v="0"/>
    <s v="West"/>
    <n v="41"/>
    <n v="258"/>
    <n v="21279"/>
  </r>
  <r>
    <x v="3"/>
    <x v="6"/>
    <n v="1.4E-2"/>
    <n v="0"/>
    <n v="6.4000000000000001E-2"/>
    <n v="1.4E-2"/>
    <x v="1"/>
    <x v="0"/>
    <d v="2019-10-01T00:00:00"/>
    <s v="Small &amp; Medium Unassigned"/>
    <x v="0"/>
    <s v="South"/>
    <n v="14"/>
    <n v="0"/>
    <n v="64"/>
  </r>
  <r>
    <x v="1"/>
    <x v="8"/>
    <n v="0"/>
    <n v="2E-3"/>
    <n v="0.69199999999999995"/>
    <n v="-2E-3"/>
    <x v="3"/>
    <x v="0"/>
    <d v="2019-04-01T00:00:00"/>
    <s v="Public Sector Fed"/>
    <x v="1"/>
    <s v="South"/>
    <n v="0"/>
    <n v="2"/>
    <n v="692"/>
  </r>
  <r>
    <x v="1"/>
    <x v="8"/>
    <n v="28.896000000000001"/>
    <n v="21.314"/>
    <n v="1775.306"/>
    <n v="7.5820000000000007"/>
    <x v="1"/>
    <x v="3"/>
    <d v="2019-04-01T00:00:00"/>
    <s v="Small &amp; Medium"/>
    <x v="2"/>
    <s v="West"/>
    <n v="28896"/>
    <n v="21314"/>
    <n v="1775306"/>
  </r>
  <r>
    <x v="0"/>
    <x v="4"/>
    <n v="30.88"/>
    <n v="25.718"/>
    <n v="1882.857"/>
    <n v="5.161999999999999"/>
    <x v="1"/>
    <x v="1"/>
    <d v="2019-01-01T00:00:00"/>
    <s v="Small &amp; Medium"/>
    <x v="1"/>
    <s v="East"/>
    <n v="30880"/>
    <n v="25718"/>
    <n v="1882857"/>
  </r>
  <r>
    <x v="1"/>
    <x v="16"/>
    <n v="0.53200000000000003"/>
    <n v="0.47299999999999998"/>
    <n v="40.252000000000002"/>
    <n v="5.9000000000000052E-2"/>
    <x v="0"/>
    <x v="3"/>
    <d v="2019-06-01T00:00:00"/>
    <s v="Large Enterprise Segment"/>
    <x v="3"/>
    <s v="West"/>
    <n v="532"/>
    <n v="473"/>
    <n v="40252"/>
  </r>
  <r>
    <x v="2"/>
    <x v="2"/>
    <s v=""/>
    <s v=""/>
    <s v=""/>
    <s v=""/>
    <x v="2"/>
    <x v="2"/>
    <d v="2019-10-01T00:00:00"/>
    <s v="Public Sector Fed"/>
    <x v="2"/>
    <s v="undefined"/>
    <n v="0"/>
    <n v="0"/>
    <n v="0"/>
  </r>
  <r>
    <x v="1"/>
    <x v="8"/>
    <n v="27.459"/>
    <n v="20.658000000000001"/>
    <n v="1745.173"/>
    <n v="6.8009999999999984"/>
    <x v="1"/>
    <x v="0"/>
    <d v="2019-04-01T00:00:00"/>
    <s v="Small &amp; Medium"/>
    <x v="2"/>
    <s v="South"/>
    <n v="27459"/>
    <n v="20658"/>
    <n v="1745173"/>
  </r>
  <r>
    <x v="6"/>
    <x v="11"/>
    <n v="0"/>
    <n v="0.01"/>
    <n v="0.68"/>
    <n v="-0.01"/>
    <x v="3"/>
    <x v="3"/>
    <d v="2019-08-01T00:00:00"/>
    <s v="Public Sector Fed"/>
    <x v="3"/>
    <s v="West"/>
    <n v="0"/>
    <n v="10"/>
    <n v="680"/>
  </r>
  <r>
    <x v="3"/>
    <x v="3"/>
    <n v="28.050999999999998"/>
    <n v="20.314"/>
    <n v="1789.3430000000001"/>
    <n v="7.7369999999999983"/>
    <x v="4"/>
    <x v="1"/>
    <d v="2019-12-01T00:00:00"/>
    <s v="Public Sector SLED"/>
    <x v="2"/>
    <s v="East"/>
    <n v="28051"/>
    <n v="20314"/>
    <n v="1789343"/>
  </r>
  <r>
    <x v="1"/>
    <x v="16"/>
    <n v="1.2999999999999999E-2"/>
    <n v="0.32600000000000001"/>
    <n v="32.664000000000001"/>
    <n v="-0.313"/>
    <x v="4"/>
    <x v="1"/>
    <d v="2019-06-01T00:00:00"/>
    <s v="Public Sector SLED"/>
    <x v="0"/>
    <s v="East"/>
    <n v="13"/>
    <n v="326"/>
    <n v="32664"/>
  </r>
  <r>
    <x v="1"/>
    <x v="16"/>
    <n v="3.3000000000000002E-2"/>
    <n v="0"/>
    <n v="4.2000000000000003E-2"/>
    <n v="3.3000000000000002E-2"/>
    <x v="1"/>
    <x v="0"/>
    <d v="2019-06-01T00:00:00"/>
    <s v="Small &amp; Medium Unassigned"/>
    <x v="3"/>
    <s v="South"/>
    <n v="33"/>
    <n v="0"/>
    <n v="42"/>
  </r>
  <r>
    <x v="2"/>
    <x v="2"/>
    <s v=""/>
    <s v=""/>
    <s v=""/>
    <s v=""/>
    <x v="2"/>
    <x v="2"/>
    <d v="2020-05-01T00:00:00"/>
    <s v="Public Sector SLED"/>
    <x v="2"/>
    <s v="undefined"/>
    <n v="0"/>
    <n v="0"/>
    <n v="0"/>
  </r>
  <r>
    <x v="0"/>
    <x v="4"/>
    <n v="47.066000000000003"/>
    <n v="41.686999999999998"/>
    <n v="2796.8679999999999"/>
    <n v="5.3790000000000049"/>
    <x v="0"/>
    <x v="1"/>
    <d v="2019-01-01T00:00:00"/>
    <s v="Large Enterprise Segment"/>
    <x v="2"/>
    <s v="East"/>
    <n v="47066"/>
    <n v="41687"/>
    <n v="2796868"/>
  </r>
  <r>
    <x v="5"/>
    <x v="12"/>
    <n v="0.16500000000000001"/>
    <n v="8.3000000000000004E-2"/>
    <n v="21.670999999999999"/>
    <n v="8.2000000000000003E-2"/>
    <x v="4"/>
    <x v="1"/>
    <d v="2020-04-01T00:00:00"/>
    <s v="Public Sector SLED"/>
    <x v="3"/>
    <s v="East"/>
    <n v="165"/>
    <n v="83"/>
    <n v="21671"/>
  </r>
  <r>
    <x v="5"/>
    <x v="9"/>
    <n v="0"/>
    <n v="1E-3"/>
    <n v="0.58499999999999996"/>
    <n v="-1E-3"/>
    <x v="3"/>
    <x v="3"/>
    <d v="2020-06-01T00:00:00"/>
    <s v="Public Sector Fed"/>
    <x v="3"/>
    <s v="West"/>
    <n v="0"/>
    <n v="1"/>
    <n v="585"/>
  </r>
  <r>
    <x v="6"/>
    <x v="17"/>
    <n v="0"/>
    <n v="0"/>
    <n v="1.4999999999999999E-2"/>
    <n v="0"/>
    <x v="1"/>
    <x v="0"/>
    <d v="2019-09-01T00:00:00"/>
    <s v="Small &amp; Medium Unassigned"/>
    <x v="0"/>
    <s v="South"/>
    <n v="0"/>
    <n v="0"/>
    <n v="15"/>
  </r>
  <r>
    <x v="6"/>
    <x v="10"/>
    <n v="0.14399999999999999"/>
    <n v="0.25"/>
    <n v="27.760999999999999"/>
    <n v="-0.10600000000000001"/>
    <x v="4"/>
    <x v="1"/>
    <d v="2019-07-01T00:00:00"/>
    <s v="Public Sector SLED"/>
    <x v="1"/>
    <s v="East"/>
    <n v="144"/>
    <n v="250"/>
    <n v="27761"/>
  </r>
  <r>
    <x v="6"/>
    <x v="17"/>
    <n v="0.01"/>
    <n v="0"/>
    <n v="4.2000000000000003E-2"/>
    <n v="0.01"/>
    <x v="1"/>
    <x v="1"/>
    <d v="2019-09-01T00:00:00"/>
    <s v="Small &amp; Medium Unassigned"/>
    <x v="3"/>
    <s v="East"/>
    <n v="10"/>
    <n v="0"/>
    <n v="42"/>
  </r>
  <r>
    <x v="2"/>
    <x v="2"/>
    <s v=""/>
    <s v=""/>
    <s v=""/>
    <s v=""/>
    <x v="2"/>
    <x v="2"/>
    <d v="2019-01-01T00:00:00"/>
    <s v="Small &amp; Medium"/>
    <x v="2"/>
    <s v="undefined"/>
    <n v="0"/>
    <n v="0"/>
    <n v="0"/>
  </r>
  <r>
    <x v="6"/>
    <x v="11"/>
    <n v="0.42"/>
    <n v="2E-3"/>
    <n v="0.628"/>
    <n v="0.41799999999999998"/>
    <x v="1"/>
    <x v="3"/>
    <d v="2019-08-01T00:00:00"/>
    <s v="Small &amp; Medium Unassigned"/>
    <x v="1"/>
    <s v="West"/>
    <n v="420"/>
    <n v="2"/>
    <n v="628"/>
  </r>
  <r>
    <x v="2"/>
    <x v="2"/>
    <s v=""/>
    <s v=""/>
    <s v=""/>
    <s v=""/>
    <x v="2"/>
    <x v="2"/>
    <d v="2019-08-01T00:00:00"/>
    <s v="Small &amp; Medium"/>
    <x v="2"/>
    <s v="undefined"/>
    <n v="0"/>
    <n v="0"/>
    <n v="0"/>
  </r>
  <r>
    <x v="0"/>
    <x v="0"/>
    <n v="0.52900000000000003"/>
    <n v="0"/>
    <n v="0.63800000000000001"/>
    <n v="0.52900000000000003"/>
    <x v="1"/>
    <x v="3"/>
    <d v="2019-02-01T00:00:00"/>
    <s v="Small &amp; Medium Unassigned"/>
    <x v="2"/>
    <s v="West"/>
    <n v="529"/>
    <n v="0"/>
    <n v="638"/>
  </r>
  <r>
    <x v="3"/>
    <x v="6"/>
    <n v="0"/>
    <n v="6.0000000000000001E-3"/>
    <n v="1.024"/>
    <n v="-6.0000000000000001E-3"/>
    <x v="3"/>
    <x v="1"/>
    <d v="2019-10-01T00:00:00"/>
    <s v="Public Sector Fed"/>
    <x v="1"/>
    <s v="East"/>
    <n v="0"/>
    <n v="6"/>
    <n v="1024"/>
  </r>
  <r>
    <x v="0"/>
    <x v="13"/>
    <n v="24.613"/>
    <n v="16.675000000000001"/>
    <n v="1242.298"/>
    <n v="7.9379999999999988"/>
    <x v="1"/>
    <x v="0"/>
    <d v="2019-03-01T00:00:00"/>
    <s v="Small &amp; Medium"/>
    <x v="1"/>
    <s v="South"/>
    <n v="24613"/>
    <n v="16675"/>
    <n v="1242298"/>
  </r>
  <r>
    <x v="0"/>
    <x v="4"/>
    <n v="0.01"/>
    <n v="0"/>
    <n v="0.01"/>
    <n v="0.01"/>
    <x v="1"/>
    <x v="3"/>
    <d v="2019-01-01T00:00:00"/>
    <s v="Small &amp; Medium Unassigned"/>
    <x v="2"/>
    <s v="West"/>
    <n v="10"/>
    <n v="0"/>
    <n v="10"/>
  </r>
  <r>
    <x v="3"/>
    <x v="6"/>
    <n v="6.0170000000000003"/>
    <n v="8.49"/>
    <n v="511.58300000000003"/>
    <n v="-2.4729999999999999"/>
    <x v="3"/>
    <x v="1"/>
    <d v="2019-10-01T00:00:00"/>
    <s v="Public Sector Fed"/>
    <x v="2"/>
    <s v="East"/>
    <n v="6017"/>
    <n v="8490"/>
    <n v="511583"/>
  </r>
  <r>
    <x v="4"/>
    <x v="15"/>
    <n v="0"/>
    <n v="0"/>
    <n v="2E-3"/>
    <n v="0"/>
    <x v="1"/>
    <x v="1"/>
    <d v="2020-03-01T00:00:00"/>
    <s v="Small &amp; Medium Unassigned"/>
    <x v="1"/>
    <s v="East"/>
    <n v="0"/>
    <n v="0"/>
    <n v="2"/>
  </r>
  <r>
    <x v="6"/>
    <x v="10"/>
    <n v="31.995999999999999"/>
    <n v="19.617999999999999"/>
    <n v="1826.453"/>
    <n v="12.378"/>
    <x v="1"/>
    <x v="3"/>
    <d v="2019-07-01T00:00:00"/>
    <s v="Small &amp; Medium"/>
    <x v="2"/>
    <s v="West"/>
    <n v="31996"/>
    <n v="19618"/>
    <n v="1826453"/>
  </r>
  <r>
    <x v="6"/>
    <x v="17"/>
    <n v="2E-3"/>
    <n v="8.0000000000000002E-3"/>
    <n v="0.67700000000000005"/>
    <n v="-6.0000000000000001E-3"/>
    <x v="3"/>
    <x v="3"/>
    <d v="2019-09-01T00:00:00"/>
    <s v="Public Sector Fed"/>
    <x v="1"/>
    <s v="West"/>
    <n v="2"/>
    <n v="8"/>
    <n v="677"/>
  </r>
  <r>
    <x v="5"/>
    <x v="9"/>
    <n v="8.9999999999999993E-3"/>
    <n v="7.9000000000000001E-2"/>
    <n v="30.454000000000001"/>
    <n v="-7.0000000000000007E-2"/>
    <x v="0"/>
    <x v="0"/>
    <d v="2020-06-01T00:00:00"/>
    <s v="Large Enterprise Segment"/>
    <x v="1"/>
    <s v="South"/>
    <n v="9"/>
    <n v="79"/>
    <n v="30454"/>
  </r>
  <r>
    <x v="6"/>
    <x v="17"/>
    <n v="0.185"/>
    <n v="0.28699999999999998"/>
    <n v="24.225000000000001"/>
    <n v="-0.10199999999999998"/>
    <x v="0"/>
    <x v="3"/>
    <d v="2019-09-01T00:00:00"/>
    <s v="Large Enterprise Segment"/>
    <x v="1"/>
    <s v="West"/>
    <n v="185"/>
    <n v="287"/>
    <n v="24225"/>
  </r>
  <r>
    <x v="5"/>
    <x v="7"/>
    <n v="8.9999999999999993E-3"/>
    <n v="8.0000000000000002E-3"/>
    <n v="0.58599999999999997"/>
    <n v="9.9999999999999915E-4"/>
    <x v="3"/>
    <x v="3"/>
    <d v="2020-05-01T00:00:00"/>
    <s v="Public Sector Fed"/>
    <x v="3"/>
    <s v="West"/>
    <n v="9"/>
    <n v="8"/>
    <n v="586"/>
  </r>
  <r>
    <x v="5"/>
    <x v="9"/>
    <n v="0"/>
    <n v="3.0000000000000001E-3"/>
    <n v="0.89100000000000001"/>
    <n v="-3.0000000000000001E-3"/>
    <x v="3"/>
    <x v="1"/>
    <d v="2020-06-01T00:00:00"/>
    <s v="Public Sector Fed"/>
    <x v="1"/>
    <s v="East"/>
    <n v="0"/>
    <n v="3"/>
    <n v="891"/>
  </r>
  <r>
    <x v="6"/>
    <x v="11"/>
    <n v="0.156"/>
    <n v="0.19700000000000001"/>
    <n v="27.661999999999999"/>
    <n v="-4.1000000000000009E-2"/>
    <x v="4"/>
    <x v="1"/>
    <d v="2019-08-01T00:00:00"/>
    <s v="Public Sector SLED"/>
    <x v="1"/>
    <s v="East"/>
    <n v="156"/>
    <n v="197"/>
    <n v="27662"/>
  </r>
  <r>
    <x v="4"/>
    <x v="18"/>
    <n v="0.71"/>
    <n v="0.28699999999999998"/>
    <n v="35.076000000000001"/>
    <n v="0.42299999999999999"/>
    <x v="0"/>
    <x v="0"/>
    <d v="2020-02-01T00:00:00"/>
    <s v="Large Enterprise Segment"/>
    <x v="3"/>
    <s v="South"/>
    <n v="710"/>
    <n v="287"/>
    <n v="35076"/>
  </r>
  <r>
    <x v="4"/>
    <x v="15"/>
    <n v="0.11600000000000001"/>
    <n v="3.5000000000000003E-2"/>
    <n v="5.4589999999999996"/>
    <n v="8.1000000000000003E-2"/>
    <x v="4"/>
    <x v="0"/>
    <d v="2020-03-01T00:00:00"/>
    <s v="Public Sector SLED"/>
    <x v="3"/>
    <s v="South"/>
    <n v="116"/>
    <n v="35"/>
    <n v="5459"/>
  </r>
  <r>
    <x v="4"/>
    <x v="18"/>
    <n v="0"/>
    <n v="0"/>
    <n v="0"/>
    <n v="0"/>
    <x v="1"/>
    <x v="1"/>
    <d v="2020-02-01T00:00:00"/>
    <s v="Small &amp; Medium Unassigned"/>
    <x v="1"/>
    <s v="East"/>
    <n v="0"/>
    <n v="0"/>
    <n v="0"/>
  </r>
  <r>
    <x v="3"/>
    <x v="3"/>
    <n v="60.07"/>
    <n v="38.164999999999999"/>
    <n v="3322.5030000000002"/>
    <n v="21.905000000000001"/>
    <x v="1"/>
    <x v="1"/>
    <d v="2019-12-01T00:00:00"/>
    <s v="Small &amp; Medium"/>
    <x v="2"/>
    <s v="East"/>
    <n v="60070"/>
    <n v="38165"/>
    <n v="3322503"/>
  </r>
  <r>
    <x v="1"/>
    <x v="1"/>
    <n v="4.4999999999999998E-2"/>
    <n v="0.19700000000000001"/>
    <n v="28.11"/>
    <n v="-0.15200000000000002"/>
    <x v="4"/>
    <x v="1"/>
    <d v="2019-05-01T00:00:00"/>
    <s v="Public Sector SLED"/>
    <x v="1"/>
    <s v="East"/>
    <n v="45"/>
    <n v="197"/>
    <n v="28110"/>
  </r>
  <r>
    <x v="6"/>
    <x v="10"/>
    <n v="7.2320000000000002"/>
    <n v="3.2530000000000001"/>
    <n v="360.41399999999999"/>
    <n v="3.9790000000000001"/>
    <x v="1"/>
    <x v="3"/>
    <d v="2019-07-01T00:00:00"/>
    <s v="Small &amp; Medium"/>
    <x v="3"/>
    <s v="West"/>
    <n v="7232"/>
    <n v="3253"/>
    <n v="360414"/>
  </r>
  <r>
    <x v="5"/>
    <x v="7"/>
    <n v="0.33100000000000002"/>
    <n v="0.36"/>
    <n v="30.524999999999999"/>
    <n v="-2.899999999999997E-2"/>
    <x v="0"/>
    <x v="0"/>
    <d v="2020-05-01T00:00:00"/>
    <s v="Large Enterprise Segment"/>
    <x v="1"/>
    <s v="South"/>
    <n v="331"/>
    <n v="360"/>
    <n v="30525"/>
  </r>
  <r>
    <x v="3"/>
    <x v="3"/>
    <n v="2.089"/>
    <n v="1.468"/>
    <n v="226.06"/>
    <n v="0.621"/>
    <x v="3"/>
    <x v="3"/>
    <d v="2019-12-01T00:00:00"/>
    <s v="Public Sector Fed"/>
    <x v="2"/>
    <s v="West"/>
    <n v="2089"/>
    <n v="1468"/>
    <n v="226060"/>
  </r>
  <r>
    <x v="4"/>
    <x v="5"/>
    <n v="0"/>
    <n v="7.0000000000000001E-3"/>
    <n v="0.625"/>
    <n v="-7.0000000000000001E-3"/>
    <x v="3"/>
    <x v="0"/>
    <d v="2020-01-01T00:00:00"/>
    <s v="Public Sector Fed"/>
    <x v="1"/>
    <s v="South"/>
    <n v="0"/>
    <n v="7"/>
    <n v="625"/>
  </r>
  <r>
    <x v="0"/>
    <x v="0"/>
    <n v="0"/>
    <n v="0"/>
    <n v="0"/>
    <n v="0"/>
    <x v="1"/>
    <x v="4"/>
    <d v="2019-02-01T00:00:00"/>
    <s v="Small &amp; Medium"/>
    <x v="0"/>
    <s v="Headquarte"/>
    <n v="0"/>
    <n v="0"/>
    <n v="0"/>
  </r>
  <r>
    <x v="1"/>
    <x v="16"/>
    <n v="31.94"/>
    <n v="18.63"/>
    <n v="1811.2560000000001"/>
    <n v="13.310000000000002"/>
    <x v="1"/>
    <x v="3"/>
    <d v="2019-06-01T00:00:00"/>
    <s v="Small &amp; Medium"/>
    <x v="2"/>
    <s v="West"/>
    <n v="31940"/>
    <n v="18630"/>
    <n v="1811256"/>
  </r>
  <r>
    <x v="4"/>
    <x v="18"/>
    <n v="30.227"/>
    <n v="26.018999999999998"/>
    <n v="2091.5410000000002"/>
    <n v="4.208000000000002"/>
    <x v="1"/>
    <x v="1"/>
    <d v="2020-02-01T00:00:00"/>
    <s v="Small &amp; Medium"/>
    <x v="1"/>
    <s v="East"/>
    <n v="30227"/>
    <n v="26019"/>
    <n v="2091541"/>
  </r>
  <r>
    <x v="0"/>
    <x v="13"/>
    <n v="0"/>
    <n v="0"/>
    <n v="0"/>
    <n v="0"/>
    <x v="3"/>
    <x v="4"/>
    <d v="2019-03-01T00:00:00"/>
    <s v="Public Sector Fed"/>
    <x v="3"/>
    <s v="Headquarte"/>
    <n v="0"/>
    <n v="0"/>
    <n v="0"/>
  </r>
  <r>
    <x v="4"/>
    <x v="5"/>
    <n v="0"/>
    <n v="3.0000000000000001E-3"/>
    <n v="0.68899999999999995"/>
    <n v="-3.0000000000000001E-3"/>
    <x v="3"/>
    <x v="1"/>
    <d v="2020-01-01T00:00:00"/>
    <s v="Public Sector Fed"/>
    <x v="3"/>
    <s v="East"/>
    <n v="0"/>
    <n v="3"/>
    <n v="689"/>
  </r>
  <r>
    <x v="3"/>
    <x v="14"/>
    <n v="0.10199999999999999"/>
    <n v="0.10199999999999999"/>
    <n v="13.214"/>
    <n v="0"/>
    <x v="4"/>
    <x v="0"/>
    <d v="2019-11-01T00:00:00"/>
    <s v="Public Sector SLED"/>
    <x v="1"/>
    <s v="South"/>
    <n v="102"/>
    <n v="102"/>
    <n v="13214"/>
  </r>
  <r>
    <x v="3"/>
    <x v="14"/>
    <n v="0"/>
    <n v="0"/>
    <n v="0"/>
    <n v="0"/>
    <x v="1"/>
    <x v="4"/>
    <d v="2019-11-01T00:00:00"/>
    <s v="Small &amp; Medium"/>
    <x v="0"/>
    <s v="Headquarte"/>
    <n v="0"/>
    <n v="0"/>
    <n v="0"/>
  </r>
  <r>
    <x v="1"/>
    <x v="1"/>
    <n v="0"/>
    <n v="4.0000000000000001E-3"/>
    <n v="0.73199999999999998"/>
    <n v="-4.0000000000000001E-3"/>
    <x v="3"/>
    <x v="3"/>
    <d v="2019-05-01T00:00:00"/>
    <s v="Public Sector Fed"/>
    <x v="3"/>
    <s v="West"/>
    <n v="0"/>
    <n v="4"/>
    <n v="732"/>
  </r>
  <r>
    <x v="3"/>
    <x v="14"/>
    <n v="5.8999999999999997E-2"/>
    <n v="0.34599999999999997"/>
    <n v="31.131"/>
    <n v="-0.28699999999999998"/>
    <x v="4"/>
    <x v="1"/>
    <d v="2019-11-01T00:00:00"/>
    <s v="Public Sector SLED"/>
    <x v="0"/>
    <s v="East"/>
    <n v="59"/>
    <n v="346"/>
    <n v="31131"/>
  </r>
  <r>
    <x v="5"/>
    <x v="9"/>
    <n v="0"/>
    <n v="0"/>
    <n v="0"/>
    <n v="0"/>
    <x v="4"/>
    <x v="4"/>
    <d v="2020-06-01T00:00:00"/>
    <s v="Public Sector SLED"/>
    <x v="2"/>
    <s v="Headquarte"/>
    <n v="0"/>
    <n v="0"/>
    <n v="0"/>
  </r>
  <r>
    <x v="2"/>
    <x v="2"/>
    <s v=""/>
    <s v=""/>
    <s v=""/>
    <s v=""/>
    <x v="2"/>
    <x v="2"/>
    <d v="2019-06-01T00:00:00"/>
    <s v="Small &amp; Medium"/>
    <x v="0"/>
    <s v="undefined"/>
    <n v="0"/>
    <n v="0"/>
    <n v="0"/>
  </r>
  <r>
    <x v="1"/>
    <x v="16"/>
    <n v="1.6E-2"/>
    <n v="4.8000000000000001E-2"/>
    <n v="5.7009999999999996"/>
    <n v="-3.2000000000000001E-2"/>
    <x v="4"/>
    <x v="0"/>
    <d v="2019-06-01T00:00:00"/>
    <s v="Public Sector SLED"/>
    <x v="3"/>
    <s v="South"/>
    <n v="16"/>
    <n v="48"/>
    <n v="5701"/>
  </r>
  <r>
    <x v="5"/>
    <x v="9"/>
    <n v="8.5000000000000006E-2"/>
    <n v="0.06"/>
    <n v="23.303999999999998"/>
    <n v="2.5000000000000008E-2"/>
    <x v="0"/>
    <x v="0"/>
    <d v="2020-06-01T00:00:00"/>
    <s v="Large Enterprise Segment"/>
    <x v="0"/>
    <s v="South"/>
    <n v="85"/>
    <n v="60"/>
    <n v="23304"/>
  </r>
  <r>
    <x v="3"/>
    <x v="3"/>
    <n v="2.2549999999999999"/>
    <n v="2.8079999999999998"/>
    <n v="279.36799999999999"/>
    <n v="-0.55299999999999994"/>
    <x v="1"/>
    <x v="3"/>
    <d v="2019-12-01T00:00:00"/>
    <s v="Small &amp; Medium"/>
    <x v="0"/>
    <s v="West"/>
    <n v="2255"/>
    <n v="2808"/>
    <n v="279368"/>
  </r>
  <r>
    <x v="4"/>
    <x v="5"/>
    <n v="0.56699999999999995"/>
    <n v="0.32100000000000001"/>
    <n v="34.851999999999997"/>
    <n v="0.24599999999999994"/>
    <x v="0"/>
    <x v="0"/>
    <d v="2020-01-01T00:00:00"/>
    <s v="Large Enterprise Segment"/>
    <x v="3"/>
    <s v="South"/>
    <n v="567"/>
    <n v="321"/>
    <n v="34852"/>
  </r>
  <r>
    <x v="3"/>
    <x v="14"/>
    <n v="3.2000000000000001E-2"/>
    <n v="4.7E-2"/>
    <n v="5.5030000000000001"/>
    <n v="-1.4999999999999999E-2"/>
    <x v="4"/>
    <x v="0"/>
    <d v="2019-11-01T00:00:00"/>
    <s v="Public Sector SLED"/>
    <x v="3"/>
    <s v="South"/>
    <n v="32"/>
    <n v="47"/>
    <n v="5503"/>
  </r>
  <r>
    <x v="6"/>
    <x v="11"/>
    <n v="6.9589999999999996"/>
    <n v="3.7730000000000001"/>
    <n v="364.74200000000002"/>
    <n v="3.1859999999999995"/>
    <x v="1"/>
    <x v="3"/>
    <d v="2019-08-01T00:00:00"/>
    <s v="Small &amp; Medium"/>
    <x v="3"/>
    <s v="West"/>
    <n v="6959"/>
    <n v="3773"/>
    <n v="364742"/>
  </r>
  <r>
    <x v="6"/>
    <x v="17"/>
    <n v="9.1999999999999998E-2"/>
    <n v="0.13300000000000001"/>
    <n v="22.141999999999999"/>
    <n v="-4.1000000000000009E-2"/>
    <x v="4"/>
    <x v="1"/>
    <d v="2019-09-01T00:00:00"/>
    <s v="Public Sector SLED"/>
    <x v="3"/>
    <s v="East"/>
    <n v="92"/>
    <n v="133"/>
    <n v="22142"/>
  </r>
  <r>
    <x v="1"/>
    <x v="8"/>
    <n v="0"/>
    <n v="0"/>
    <n v="0"/>
    <n v="0"/>
    <x v="0"/>
    <x v="4"/>
    <d v="2019-04-01T00:00:00"/>
    <s v="Large Enterprise Segment"/>
    <x v="3"/>
    <s v="Headquarte"/>
    <n v="0"/>
    <n v="0"/>
    <n v="0"/>
  </r>
  <r>
    <x v="2"/>
    <x v="2"/>
    <s v=""/>
    <s v=""/>
    <s v=""/>
    <s v=""/>
    <x v="2"/>
    <x v="2"/>
    <d v="2019-08-01T00:00:00"/>
    <s v="Small &amp; Medium"/>
    <x v="0"/>
    <s v="undefined"/>
    <n v="0"/>
    <n v="0"/>
    <n v="0"/>
  </r>
  <r>
    <x v="3"/>
    <x v="3"/>
    <n v="35.363"/>
    <n v="21.992999999999999"/>
    <n v="1878.6880000000001"/>
    <n v="13.370000000000001"/>
    <x v="1"/>
    <x v="0"/>
    <d v="2019-12-01T00:00:00"/>
    <s v="Small &amp; Medium"/>
    <x v="2"/>
    <s v="South"/>
    <n v="35363"/>
    <n v="21993"/>
    <n v="1878688"/>
  </r>
  <r>
    <x v="4"/>
    <x v="18"/>
    <n v="5.23"/>
    <n v="3.2709999999999999"/>
    <n v="289.52800000000002"/>
    <n v="1.9590000000000005"/>
    <x v="1"/>
    <x v="0"/>
    <d v="2020-02-01T00:00:00"/>
    <s v="Small &amp; Medium"/>
    <x v="3"/>
    <s v="South"/>
    <n v="5230"/>
    <n v="3271"/>
    <n v="289528"/>
  </r>
  <r>
    <x v="4"/>
    <x v="18"/>
    <n v="0"/>
    <n v="0"/>
    <n v="1E-3"/>
    <n v="0"/>
    <x v="0"/>
    <x v="4"/>
    <d v="2020-02-01T00:00:00"/>
    <s v="Large Enterprise Segment"/>
    <x v="2"/>
    <s v="Headquarte"/>
    <n v="0"/>
    <n v="0"/>
    <n v="1"/>
  </r>
  <r>
    <x v="4"/>
    <x v="15"/>
    <n v="0"/>
    <n v="0"/>
    <n v="0"/>
    <n v="0"/>
    <x v="3"/>
    <x v="4"/>
    <d v="2020-03-01T00:00:00"/>
    <s v="Public Sector Fed"/>
    <x v="2"/>
    <s v="Headquarte"/>
    <n v="0"/>
    <n v="0"/>
    <n v="0"/>
  </r>
  <r>
    <x v="5"/>
    <x v="7"/>
    <n v="5.9989999999999997"/>
    <n v="2.8119999999999998"/>
    <n v="296.81900000000002"/>
    <n v="3.1869999999999998"/>
    <x v="1"/>
    <x v="0"/>
    <d v="2020-05-01T00:00:00"/>
    <s v="Small &amp; Medium"/>
    <x v="3"/>
    <s v="South"/>
    <n v="5999"/>
    <n v="2812"/>
    <n v="296819"/>
  </r>
  <r>
    <x v="2"/>
    <x v="2"/>
    <s v=""/>
    <s v=""/>
    <s v=""/>
    <s v=""/>
    <x v="2"/>
    <x v="2"/>
    <d v="2019-04-01T00:00:00"/>
    <s v="Small &amp; Medium"/>
    <x v="0"/>
    <s v="undefined"/>
    <n v="0"/>
    <n v="0"/>
    <n v="0"/>
  </r>
  <r>
    <x v="4"/>
    <x v="5"/>
    <n v="30.481999999999999"/>
    <n v="25.925000000000001"/>
    <n v="1885.2829999999999"/>
    <n v="4.5569999999999986"/>
    <x v="1"/>
    <x v="0"/>
    <d v="2020-01-01T00:00:00"/>
    <s v="Small &amp; Medium"/>
    <x v="2"/>
    <s v="South"/>
    <n v="30482"/>
    <n v="25925"/>
    <n v="1885283"/>
  </r>
  <r>
    <x v="3"/>
    <x v="3"/>
    <n v="35.561"/>
    <n v="22.065000000000001"/>
    <n v="1908.625"/>
    <n v="13.495999999999999"/>
    <x v="1"/>
    <x v="3"/>
    <d v="2019-12-01T00:00:00"/>
    <s v="Small &amp; Medium"/>
    <x v="2"/>
    <s v="West"/>
    <n v="35561"/>
    <n v="22065"/>
    <n v="1908625"/>
  </r>
  <r>
    <x v="3"/>
    <x v="14"/>
    <n v="6.0000000000000001E-3"/>
    <n v="7.4999999999999997E-2"/>
    <n v="12.311999999999999"/>
    <n v="-6.8999999999999992E-2"/>
    <x v="4"/>
    <x v="3"/>
    <d v="2019-11-01T00:00:00"/>
    <s v="Public Sector SLED"/>
    <x v="0"/>
    <s v="West"/>
    <n v="6"/>
    <n v="75"/>
    <n v="12312"/>
  </r>
  <r>
    <x v="5"/>
    <x v="12"/>
    <n v="0"/>
    <n v="0"/>
    <n v="0"/>
    <n v="0"/>
    <x v="1"/>
    <x v="1"/>
    <d v="2020-04-01T00:00:00"/>
    <s v="Small &amp; Medium Unassigned"/>
    <x v="1"/>
    <s v="East"/>
    <n v="0"/>
    <n v="0"/>
    <n v="0"/>
  </r>
  <r>
    <x v="0"/>
    <x v="13"/>
    <n v="14.96"/>
    <n v="10.315"/>
    <n v="1021.08"/>
    <n v="4.6450000000000014"/>
    <x v="4"/>
    <x v="3"/>
    <d v="2019-03-01T00:00:00"/>
    <s v="Public Sector SLED"/>
    <x v="2"/>
    <s v="West"/>
    <n v="14960"/>
    <n v="10315"/>
    <n v="1021080"/>
  </r>
  <r>
    <x v="4"/>
    <x v="18"/>
    <n v="1.4999999999999999E-2"/>
    <n v="4.8000000000000001E-2"/>
    <n v="5.3879999999999999"/>
    <n v="-3.3000000000000002E-2"/>
    <x v="4"/>
    <x v="0"/>
    <d v="2020-02-01T00:00:00"/>
    <s v="Public Sector SLED"/>
    <x v="3"/>
    <s v="South"/>
    <n v="15"/>
    <n v="48"/>
    <n v="5388"/>
  </r>
  <r>
    <x v="1"/>
    <x v="16"/>
    <n v="0"/>
    <n v="2E-3"/>
    <n v="0.70899999999999996"/>
    <n v="-2E-3"/>
    <x v="3"/>
    <x v="3"/>
    <d v="2019-06-01T00:00:00"/>
    <s v="Public Sector Fed"/>
    <x v="3"/>
    <s v="West"/>
    <n v="0"/>
    <n v="2"/>
    <n v="709"/>
  </r>
  <r>
    <x v="4"/>
    <x v="15"/>
    <n v="0.496"/>
    <n v="0.42399999999999999"/>
    <n v="31.234999999999999"/>
    <n v="7.2000000000000008E-2"/>
    <x v="0"/>
    <x v="0"/>
    <d v="2020-03-01T00:00:00"/>
    <s v="Large Enterprise Segment"/>
    <x v="1"/>
    <s v="South"/>
    <n v="496"/>
    <n v="424"/>
    <n v="31235"/>
  </r>
  <r>
    <x v="3"/>
    <x v="3"/>
    <n v="0"/>
    <n v="0"/>
    <n v="0"/>
    <n v="0"/>
    <x v="4"/>
    <x v="4"/>
    <d v="2019-12-01T00:00:00"/>
    <s v="Public Sector SLED"/>
    <x v="2"/>
    <s v="Headquarte"/>
    <n v="0"/>
    <n v="0"/>
    <n v="0"/>
  </r>
  <r>
    <x v="0"/>
    <x v="4"/>
    <n v="1.4999999999999999E-2"/>
    <n v="0"/>
    <n v="1.6E-2"/>
    <n v="1.4999999999999999E-2"/>
    <x v="1"/>
    <x v="0"/>
    <d v="2019-01-01T00:00:00"/>
    <s v="Small &amp; Medium Unassigned"/>
    <x v="2"/>
    <s v="South"/>
    <n v="15"/>
    <n v="0"/>
    <n v="16"/>
  </r>
  <r>
    <x v="4"/>
    <x v="15"/>
    <n v="2.496"/>
    <n v="2.5209999999999999"/>
    <n v="280.42099999999999"/>
    <n v="-2.4999999999999911E-2"/>
    <x v="1"/>
    <x v="3"/>
    <d v="2020-03-01T00:00:00"/>
    <s v="Small &amp; Medium"/>
    <x v="0"/>
    <s v="West"/>
    <n v="2496"/>
    <n v="2521"/>
    <n v="280421"/>
  </r>
  <r>
    <x v="5"/>
    <x v="12"/>
    <n v="0.124"/>
    <n v="0.47499999999999998"/>
    <n v="54.09"/>
    <n v="-0.35099999999999998"/>
    <x v="0"/>
    <x v="1"/>
    <d v="2020-04-01T00:00:00"/>
    <s v="Large Enterprise Segment"/>
    <x v="1"/>
    <s v="East"/>
    <n v="124"/>
    <n v="475"/>
    <n v="54090"/>
  </r>
  <r>
    <x v="0"/>
    <x v="13"/>
    <n v="2.8479999999999999"/>
    <n v="3.2000000000000001E-2"/>
    <n v="12.308999999999999"/>
    <n v="2.8159999999999998"/>
    <x v="1"/>
    <x v="1"/>
    <d v="2019-03-01T00:00:00"/>
    <s v="Small &amp; Medium Unassigned"/>
    <x v="2"/>
    <s v="East"/>
    <n v="2848"/>
    <n v="32"/>
    <n v="12309"/>
  </r>
  <r>
    <x v="0"/>
    <x v="0"/>
    <n v="0.58099999999999996"/>
    <n v="0"/>
    <n v="0.85399999999999998"/>
    <n v="0.58099999999999996"/>
    <x v="1"/>
    <x v="0"/>
    <d v="2019-02-01T00:00:00"/>
    <s v="Small &amp; Medium Unassigned"/>
    <x v="2"/>
    <s v="South"/>
    <n v="581"/>
    <n v="0"/>
    <n v="854"/>
  </r>
  <r>
    <x v="6"/>
    <x v="10"/>
    <n v="6.2E-2"/>
    <n v="3.0000000000000001E-3"/>
    <n v="8.1000000000000003E-2"/>
    <n v="5.8999999999999997E-2"/>
    <x v="1"/>
    <x v="3"/>
    <d v="2019-07-01T00:00:00"/>
    <s v="Small &amp; Medium Unassigned"/>
    <x v="1"/>
    <s v="West"/>
    <n v="62"/>
    <n v="3"/>
    <n v="81"/>
  </r>
  <r>
    <x v="5"/>
    <x v="12"/>
    <n v="0"/>
    <n v="0"/>
    <n v="2E-3"/>
    <n v="0"/>
    <x v="1"/>
    <x v="4"/>
    <d v="2020-04-01T00:00:00"/>
    <s v="Small &amp; Medium"/>
    <x v="2"/>
    <s v="Headquarte"/>
    <n v="0"/>
    <n v="0"/>
    <n v="2"/>
  </r>
  <r>
    <x v="3"/>
    <x v="3"/>
    <n v="0.01"/>
    <n v="9.6000000000000002E-2"/>
    <n v="12.228"/>
    <n v="-8.6000000000000007E-2"/>
    <x v="4"/>
    <x v="3"/>
    <d v="2019-12-01T00:00:00"/>
    <s v="Public Sector SLED"/>
    <x v="0"/>
    <s v="West"/>
    <n v="10"/>
    <n v="96"/>
    <n v="12228"/>
  </r>
  <r>
    <x v="0"/>
    <x v="13"/>
    <n v="2.7389999999999999"/>
    <n v="8.5000000000000006E-2"/>
    <n v="6.7450000000000001"/>
    <n v="2.6539999999999999"/>
    <x v="1"/>
    <x v="0"/>
    <d v="2019-03-01T00:00:00"/>
    <s v="Small &amp; Medium Unassigned"/>
    <x v="2"/>
    <s v="South"/>
    <n v="2739"/>
    <n v="85"/>
    <n v="6745"/>
  </r>
  <r>
    <x v="6"/>
    <x v="10"/>
    <n v="2.7E-2"/>
    <n v="4.2000000000000003E-2"/>
    <n v="8.1370000000000005"/>
    <n v="-1.5000000000000003E-2"/>
    <x v="4"/>
    <x v="3"/>
    <d v="2019-07-01T00:00:00"/>
    <s v="Public Sector SLED"/>
    <x v="3"/>
    <s v="West"/>
    <n v="27"/>
    <n v="42"/>
    <n v="8137"/>
  </r>
  <r>
    <x v="5"/>
    <x v="9"/>
    <n v="0.76100000000000001"/>
    <n v="0.67900000000000005"/>
    <n v="223.733"/>
    <n v="8.1999999999999962E-2"/>
    <x v="1"/>
    <x v="0"/>
    <d v="2020-06-01T00:00:00"/>
    <s v="Small &amp; Medium"/>
    <x v="0"/>
    <s v="South"/>
    <n v="761"/>
    <n v="679"/>
    <n v="223733"/>
  </r>
  <r>
    <x v="0"/>
    <x v="0"/>
    <n v="2.1999999999999999E-2"/>
    <n v="0"/>
    <n v="3.2000000000000001E-2"/>
    <n v="2.1999999999999999E-2"/>
    <x v="1"/>
    <x v="3"/>
    <d v="2019-02-01T00:00:00"/>
    <s v="Small &amp; Medium Unassigned"/>
    <x v="0"/>
    <s v="West"/>
    <n v="22"/>
    <n v="0"/>
    <n v="32"/>
  </r>
  <r>
    <x v="0"/>
    <x v="4"/>
    <n v="0"/>
    <n v="1.6E-2"/>
    <n v="2.6110000000000002"/>
    <n v="-1.6E-2"/>
    <x v="3"/>
    <x v="1"/>
    <d v="2019-01-01T00:00:00"/>
    <s v="Public Sector Fed"/>
    <x v="0"/>
    <s v="East"/>
    <n v="0"/>
    <n v="16"/>
    <n v="2611"/>
  </r>
  <r>
    <x v="0"/>
    <x v="13"/>
    <n v="0.315"/>
    <n v="0.77700000000000002"/>
    <n v="53.686999999999998"/>
    <n v="-0.46200000000000002"/>
    <x v="0"/>
    <x v="1"/>
    <d v="2019-03-01T00:00:00"/>
    <s v="Large Enterprise Segment"/>
    <x v="0"/>
    <s v="East"/>
    <n v="315"/>
    <n v="777"/>
    <n v="53687"/>
  </r>
  <r>
    <x v="1"/>
    <x v="8"/>
    <n v="21.754000000000001"/>
    <n v="16.289000000000001"/>
    <n v="1249.097"/>
    <n v="5.4649999999999999"/>
    <x v="1"/>
    <x v="0"/>
    <d v="2019-04-01T00:00:00"/>
    <s v="Small &amp; Medium"/>
    <x v="1"/>
    <s v="South"/>
    <n v="21754"/>
    <n v="16289"/>
    <n v="1249097"/>
  </r>
  <r>
    <x v="6"/>
    <x v="11"/>
    <n v="3.1019999999999999"/>
    <n v="2.1539999999999999"/>
    <n v="206.48400000000001"/>
    <n v="0.94799999999999995"/>
    <x v="3"/>
    <x v="0"/>
    <d v="2019-08-01T00:00:00"/>
    <s v="Public Sector Fed"/>
    <x v="2"/>
    <s v="South"/>
    <n v="3102"/>
    <n v="2154"/>
    <n v="206484"/>
  </r>
  <r>
    <x v="1"/>
    <x v="16"/>
    <n v="28.009"/>
    <n v="16.013000000000002"/>
    <n v="1278.749"/>
    <n v="11.995999999999999"/>
    <x v="1"/>
    <x v="0"/>
    <d v="2019-06-01T00:00:00"/>
    <s v="Small &amp; Medium"/>
    <x v="1"/>
    <s v="South"/>
    <n v="28009"/>
    <n v="16013"/>
    <n v="1278749"/>
  </r>
  <r>
    <x v="5"/>
    <x v="12"/>
    <n v="0"/>
    <n v="4.0000000000000001E-3"/>
    <n v="0.66200000000000003"/>
    <n v="-4.0000000000000001E-3"/>
    <x v="3"/>
    <x v="1"/>
    <d v="2020-04-01T00:00:00"/>
    <s v="Public Sector Fed"/>
    <x v="3"/>
    <s v="East"/>
    <n v="0"/>
    <n v="4"/>
    <n v="662"/>
  </r>
  <r>
    <x v="1"/>
    <x v="8"/>
    <n v="6.2E-2"/>
    <n v="0.129"/>
    <n v="13.489000000000001"/>
    <n v="-6.7000000000000004E-2"/>
    <x v="4"/>
    <x v="0"/>
    <d v="2019-04-01T00:00:00"/>
    <s v="Public Sector SLED"/>
    <x v="1"/>
    <s v="South"/>
    <n v="62"/>
    <n v="129"/>
    <n v="13489"/>
  </r>
  <r>
    <x v="6"/>
    <x v="10"/>
    <n v="0.307"/>
    <n v="0.43"/>
    <n v="33.095999999999997"/>
    <n v="-0.123"/>
    <x v="0"/>
    <x v="0"/>
    <d v="2019-07-01T00:00:00"/>
    <s v="Large Enterprise Segment"/>
    <x v="1"/>
    <s v="South"/>
    <n v="307"/>
    <n v="430"/>
    <n v="33096"/>
  </r>
  <r>
    <x v="4"/>
    <x v="15"/>
    <n v="41.235999999999997"/>
    <n v="26.175000000000001"/>
    <n v="1914.5350000000001"/>
    <n v="15.060999999999996"/>
    <x v="1"/>
    <x v="0"/>
    <d v="2020-03-01T00:00:00"/>
    <s v="Small &amp; Medium"/>
    <x v="2"/>
    <s v="South"/>
    <n v="41236"/>
    <n v="26175"/>
    <n v="1914535"/>
  </r>
  <r>
    <x v="4"/>
    <x v="5"/>
    <n v="0"/>
    <n v="0"/>
    <n v="0"/>
    <n v="0"/>
    <x v="1"/>
    <x v="4"/>
    <d v="2020-01-01T00:00:00"/>
    <s v="Small &amp; Medium"/>
    <x v="1"/>
    <s v="Headquarte"/>
    <n v="0"/>
    <n v="0"/>
    <n v="0"/>
  </r>
  <r>
    <x v="3"/>
    <x v="14"/>
    <n v="29.736999999999998"/>
    <n v="18.298999999999999"/>
    <n v="1781.415"/>
    <n v="11.437999999999999"/>
    <x v="4"/>
    <x v="1"/>
    <d v="2019-11-01T00:00:00"/>
    <s v="Public Sector SLED"/>
    <x v="2"/>
    <s v="East"/>
    <n v="29737"/>
    <n v="18299"/>
    <n v="1781415"/>
  </r>
  <r>
    <x v="0"/>
    <x v="13"/>
    <n v="1.962"/>
    <n v="1.2999999999999999E-2"/>
    <n v="5.4809999999999999"/>
    <n v="1.9490000000000001"/>
    <x v="1"/>
    <x v="3"/>
    <d v="2019-03-01T00:00:00"/>
    <s v="Small &amp; Medium Unassigned"/>
    <x v="2"/>
    <s v="West"/>
    <n v="1962"/>
    <n v="13"/>
    <n v="5481"/>
  </r>
  <r>
    <x v="3"/>
    <x v="3"/>
    <n v="0"/>
    <n v="0"/>
    <n v="0"/>
    <n v="0"/>
    <x v="3"/>
    <x v="4"/>
    <d v="2019-12-01T00:00:00"/>
    <s v="Public Sector Fed"/>
    <x v="0"/>
    <s v="Headquarte"/>
    <n v="0"/>
    <n v="0"/>
    <n v="0"/>
  </r>
  <r>
    <x v="1"/>
    <x v="8"/>
    <n v="5.8999999999999997E-2"/>
    <n v="1.6E-2"/>
    <n v="0.91100000000000003"/>
    <n v="4.2999999999999997E-2"/>
    <x v="1"/>
    <x v="3"/>
    <d v="2019-04-01T00:00:00"/>
    <s v="Small &amp; Medium Unassigned"/>
    <x v="0"/>
    <s v="West"/>
    <n v="59"/>
    <n v="16"/>
    <n v="911"/>
  </r>
  <r>
    <x v="2"/>
    <x v="2"/>
    <s v=""/>
    <s v=""/>
    <s v=""/>
    <s v=""/>
    <x v="2"/>
    <x v="2"/>
    <d v="2019-11-01T00:00:00"/>
    <s v="Public Sector Fed"/>
    <x v="2"/>
    <s v="undefined"/>
    <n v="0"/>
    <n v="0"/>
    <n v="0"/>
  </r>
  <r>
    <x v="2"/>
    <x v="2"/>
    <s v=""/>
    <s v=""/>
    <s v=""/>
    <s v=""/>
    <x v="2"/>
    <x v="2"/>
    <d v="2019-04-01T00:00:00"/>
    <s v="Small &amp; Medium"/>
    <x v="2"/>
    <s v="undefined"/>
    <n v="0"/>
    <n v="0"/>
    <n v="0"/>
  </r>
  <r>
    <x v="3"/>
    <x v="3"/>
    <n v="0.16600000000000001"/>
    <n v="0.26300000000000001"/>
    <n v="27.109000000000002"/>
    <n v="-9.7000000000000003E-2"/>
    <x v="4"/>
    <x v="1"/>
    <d v="2019-12-01T00:00:00"/>
    <s v="Public Sector SLED"/>
    <x v="1"/>
    <s v="East"/>
    <n v="166"/>
    <n v="263"/>
    <n v="27109"/>
  </r>
  <r>
    <x v="1"/>
    <x v="16"/>
    <n v="0.60099999999999998"/>
    <n v="0.41099999999999998"/>
    <n v="51.137"/>
    <n v="0.19"/>
    <x v="0"/>
    <x v="1"/>
    <d v="2019-06-01T00:00:00"/>
    <s v="Large Enterprise Segment"/>
    <x v="3"/>
    <s v="East"/>
    <n v="601"/>
    <n v="411"/>
    <n v="51137"/>
  </r>
  <r>
    <x v="0"/>
    <x v="4"/>
    <n v="7.82"/>
    <n v="6.3140000000000001"/>
    <n v="625.68399999999997"/>
    <n v="1.5060000000000002"/>
    <x v="1"/>
    <x v="1"/>
    <d v="2019-01-01T00:00:00"/>
    <s v="Small &amp; Medium"/>
    <x v="3"/>
    <s v="East"/>
    <n v="7820"/>
    <n v="6314"/>
    <n v="625684"/>
  </r>
  <r>
    <x v="3"/>
    <x v="14"/>
    <n v="0"/>
    <n v="0"/>
    <n v="0"/>
    <n v="0"/>
    <x v="1"/>
    <x v="3"/>
    <d v="2019-11-01T00:00:00"/>
    <s v="Small &amp; Medium Unassigned"/>
    <x v="0"/>
    <s v="West"/>
    <n v="0"/>
    <n v="0"/>
    <n v="0"/>
  </r>
  <r>
    <x v="1"/>
    <x v="8"/>
    <n v="0"/>
    <n v="0"/>
    <n v="0"/>
    <n v="0"/>
    <x v="0"/>
    <x v="4"/>
    <d v="2019-04-01T00:00:00"/>
    <s v="Large Enterprise Segment"/>
    <x v="2"/>
    <s v="Headquarte"/>
    <n v="0"/>
    <n v="0"/>
    <n v="0"/>
  </r>
  <r>
    <x v="1"/>
    <x v="8"/>
    <n v="0"/>
    <n v="0"/>
    <n v="0"/>
    <n v="0"/>
    <x v="1"/>
    <x v="4"/>
    <d v="2019-04-01T00:00:00"/>
    <s v="Small &amp; Medium"/>
    <x v="1"/>
    <s v="Headquarte"/>
    <n v="0"/>
    <n v="0"/>
    <n v="0"/>
  </r>
  <r>
    <x v="2"/>
    <x v="2"/>
    <s v=""/>
    <s v=""/>
    <s v=""/>
    <s v=""/>
    <x v="2"/>
    <x v="2"/>
    <d v="2019-03-01T00:00:00"/>
    <s v="Large Enterprise Segment"/>
    <x v="2"/>
    <s v="undefined"/>
    <n v="0"/>
    <n v="0"/>
    <n v="0"/>
  </r>
  <r>
    <x v="6"/>
    <x v="11"/>
    <n v="5.9260000000000002"/>
    <n v="2.9409999999999998"/>
    <n v="270.37"/>
    <n v="2.9850000000000003"/>
    <x v="1"/>
    <x v="0"/>
    <d v="2019-08-01T00:00:00"/>
    <s v="Small &amp; Medium"/>
    <x v="3"/>
    <s v="South"/>
    <n v="5926"/>
    <n v="2941"/>
    <n v="270370"/>
  </r>
  <r>
    <x v="4"/>
    <x v="18"/>
    <n v="0.16400000000000001"/>
    <n v="0.45800000000000002"/>
    <n v="31.318000000000001"/>
    <n v="-0.29400000000000004"/>
    <x v="0"/>
    <x v="0"/>
    <d v="2020-02-01T00:00:00"/>
    <s v="Large Enterprise Segment"/>
    <x v="1"/>
    <s v="South"/>
    <n v="164"/>
    <n v="458"/>
    <n v="31318"/>
  </r>
  <r>
    <x v="6"/>
    <x v="10"/>
    <n v="2.3E-2"/>
    <n v="0.11899999999999999"/>
    <n v="12.71"/>
    <n v="-9.6000000000000002E-2"/>
    <x v="4"/>
    <x v="3"/>
    <d v="2019-07-01T00:00:00"/>
    <s v="Public Sector SLED"/>
    <x v="0"/>
    <s v="West"/>
    <n v="23"/>
    <n v="119"/>
    <n v="12710"/>
  </r>
  <r>
    <x v="0"/>
    <x v="13"/>
    <n v="0"/>
    <n v="0"/>
    <n v="0"/>
    <n v="0"/>
    <x v="3"/>
    <x v="4"/>
    <d v="2019-03-01T00:00:00"/>
    <s v="Public Sector Fed"/>
    <x v="2"/>
    <s v="Headquarte"/>
    <n v="0"/>
    <n v="0"/>
    <n v="0"/>
  </r>
  <r>
    <x v="6"/>
    <x v="17"/>
    <n v="0"/>
    <n v="0"/>
    <n v="0"/>
    <n v="0"/>
    <x v="1"/>
    <x v="4"/>
    <d v="2019-09-01T00:00:00"/>
    <s v="Small &amp; Medium"/>
    <x v="1"/>
    <s v="Headquarte"/>
    <n v="0"/>
    <n v="0"/>
    <n v="0"/>
  </r>
  <r>
    <x v="4"/>
    <x v="15"/>
    <n v="0"/>
    <n v="1.4E-2"/>
    <n v="1.6970000000000001"/>
    <n v="-1.4E-2"/>
    <x v="3"/>
    <x v="3"/>
    <d v="2020-03-01T00:00:00"/>
    <s v="Public Sector Fed"/>
    <x v="0"/>
    <s v="West"/>
    <n v="0"/>
    <n v="14"/>
    <n v="1697"/>
  </r>
  <r>
    <x v="5"/>
    <x v="9"/>
    <n v="3.8519999999999999"/>
    <n v="3.8889999999999998"/>
    <n v="1387.81"/>
    <n v="-3.6999999999999922E-2"/>
    <x v="0"/>
    <x v="3"/>
    <d v="2020-06-01T00:00:00"/>
    <s v="Large Enterprise Segment"/>
    <x v="2"/>
    <s v="West"/>
    <n v="3852"/>
    <n v="3889"/>
    <n v="1387810"/>
  </r>
  <r>
    <x v="5"/>
    <x v="12"/>
    <n v="0.29799999999999999"/>
    <n v="4.2999999999999997E-2"/>
    <n v="8.1460000000000008"/>
    <n v="0.255"/>
    <x v="4"/>
    <x v="3"/>
    <d v="2020-04-01T00:00:00"/>
    <s v="Public Sector SLED"/>
    <x v="3"/>
    <s v="West"/>
    <n v="298"/>
    <n v="43"/>
    <n v="8146"/>
  </r>
  <r>
    <x v="4"/>
    <x v="18"/>
    <n v="27.814"/>
    <n v="26.32"/>
    <n v="1585.49"/>
    <n v="1.4939999999999998"/>
    <x v="0"/>
    <x v="0"/>
    <d v="2020-02-01T00:00:00"/>
    <s v="Large Enterprise Segment"/>
    <x v="2"/>
    <s v="South"/>
    <n v="27814"/>
    <n v="26320"/>
    <n v="1585490"/>
  </r>
  <r>
    <x v="1"/>
    <x v="16"/>
    <n v="5.7919999999999998"/>
    <n v="2.4159999999999999"/>
    <n v="263.45"/>
    <n v="3.3759999999999999"/>
    <x v="1"/>
    <x v="0"/>
    <d v="2019-06-01T00:00:00"/>
    <s v="Small &amp; Medium"/>
    <x v="3"/>
    <s v="South"/>
    <n v="5792"/>
    <n v="2416"/>
    <n v="263450"/>
  </r>
  <r>
    <x v="4"/>
    <x v="15"/>
    <n v="7.0000000000000001E-3"/>
    <n v="0"/>
    <n v="7.0000000000000001E-3"/>
    <n v="7.0000000000000001E-3"/>
    <x v="1"/>
    <x v="1"/>
    <d v="2020-03-01T00:00:00"/>
    <s v="Small &amp; Medium Unassigned"/>
    <x v="3"/>
    <s v="East"/>
    <n v="7"/>
    <n v="0"/>
    <n v="7"/>
  </r>
  <r>
    <x v="5"/>
    <x v="12"/>
    <n v="82.653000000000006"/>
    <n v="13.413"/>
    <n v="1967.3"/>
    <n v="69.240000000000009"/>
    <x v="4"/>
    <x v="1"/>
    <d v="2020-04-01T00:00:00"/>
    <s v="Public Sector SLED"/>
    <x v="2"/>
    <s v="East"/>
    <n v="82653"/>
    <n v="13413"/>
    <n v="1967300"/>
  </r>
  <r>
    <x v="6"/>
    <x v="10"/>
    <n v="1E-3"/>
    <n v="5.0000000000000001E-3"/>
    <n v="4.8000000000000001E-2"/>
    <n v="-4.0000000000000001E-3"/>
    <x v="1"/>
    <x v="1"/>
    <d v="2019-07-01T00:00:00"/>
    <s v="Small &amp; Medium Unassigned"/>
    <x v="0"/>
    <s v="East"/>
    <n v="1"/>
    <n v="5"/>
    <n v="48"/>
  </r>
  <r>
    <x v="3"/>
    <x v="6"/>
    <n v="0"/>
    <n v="0"/>
    <n v="0"/>
    <n v="0"/>
    <x v="3"/>
    <x v="4"/>
    <d v="2019-10-01T00:00:00"/>
    <s v="Public Sector Fed"/>
    <x v="2"/>
    <s v="Headquarte"/>
    <n v="0"/>
    <n v="0"/>
    <n v="0"/>
  </r>
  <r>
    <x v="3"/>
    <x v="3"/>
    <n v="0"/>
    <n v="3.7999999999999999E-2"/>
    <n v="0.16600000000000001"/>
    <n v="-3.7999999999999999E-2"/>
    <x v="3"/>
    <x v="0"/>
    <d v="2019-12-01T00:00:00"/>
    <s v="Public Sector Fed"/>
    <x v="3"/>
    <s v="South"/>
    <n v="0"/>
    <n v="38"/>
    <n v="166"/>
  </r>
  <r>
    <x v="6"/>
    <x v="10"/>
    <n v="0.123"/>
    <n v="7.0000000000000001E-3"/>
    <n v="0.21199999999999999"/>
    <n v="0.11599999999999999"/>
    <x v="1"/>
    <x v="0"/>
    <d v="2019-07-01T00:00:00"/>
    <s v="Small &amp; Medium Unassigned"/>
    <x v="1"/>
    <s v="South"/>
    <n v="123"/>
    <n v="7"/>
    <n v="212"/>
  </r>
  <r>
    <x v="3"/>
    <x v="14"/>
    <n v="0"/>
    <n v="0"/>
    <n v="2E-3"/>
    <n v="0"/>
    <x v="1"/>
    <x v="4"/>
    <d v="2019-11-01T00:00:00"/>
    <s v="Small &amp; Medium"/>
    <x v="2"/>
    <s v="Headquarte"/>
    <n v="0"/>
    <n v="0"/>
    <n v="2"/>
  </r>
  <r>
    <x v="3"/>
    <x v="6"/>
    <n v="3.2869999999999999"/>
    <n v="4.0490000000000004"/>
    <n v="460.92399999999998"/>
    <n v="-0.76200000000000045"/>
    <x v="1"/>
    <x v="1"/>
    <d v="2019-10-01T00:00:00"/>
    <s v="Small &amp; Medium"/>
    <x v="0"/>
    <s v="East"/>
    <n v="3287"/>
    <n v="4049"/>
    <n v="460924"/>
  </r>
  <r>
    <x v="6"/>
    <x v="11"/>
    <n v="6.4000000000000001E-2"/>
    <n v="6.8000000000000005E-2"/>
    <n v="9.2629999999999999"/>
    <n v="-4.0000000000000036E-3"/>
    <x v="4"/>
    <x v="3"/>
    <d v="2019-08-01T00:00:00"/>
    <s v="Public Sector SLED"/>
    <x v="1"/>
    <s v="West"/>
    <n v="64"/>
    <n v="68"/>
    <n v="9263"/>
  </r>
  <r>
    <x v="1"/>
    <x v="16"/>
    <n v="6.0999999999999999E-2"/>
    <n v="8.9999999999999993E-3"/>
    <n v="0.104"/>
    <n v="5.1999999999999998E-2"/>
    <x v="1"/>
    <x v="0"/>
    <d v="2019-06-01T00:00:00"/>
    <s v="Small &amp; Medium Unassigned"/>
    <x v="1"/>
    <s v="South"/>
    <n v="61"/>
    <n v="9"/>
    <n v="104"/>
  </r>
  <r>
    <x v="3"/>
    <x v="6"/>
    <n v="7.2999999999999995E-2"/>
    <n v="1E-3"/>
    <n v="0.41"/>
    <n v="7.1999999999999995E-2"/>
    <x v="1"/>
    <x v="1"/>
    <d v="2019-10-01T00:00:00"/>
    <s v="Small &amp; Medium Unassigned"/>
    <x v="2"/>
    <s v="East"/>
    <n v="73"/>
    <n v="1"/>
    <n v="410"/>
  </r>
  <r>
    <x v="1"/>
    <x v="16"/>
    <n v="0.184"/>
    <n v="0.48599999999999999"/>
    <n v="27.42"/>
    <n v="-0.30199999999999999"/>
    <x v="0"/>
    <x v="0"/>
    <d v="2019-06-01T00:00:00"/>
    <s v="Large Enterprise Segment"/>
    <x v="0"/>
    <s v="South"/>
    <n v="184"/>
    <n v="486"/>
    <n v="27420"/>
  </r>
  <r>
    <x v="6"/>
    <x v="11"/>
    <n v="20.841999999999999"/>
    <n v="14.106999999999999"/>
    <n v="1164.0989999999999"/>
    <n v="6.7349999999999994"/>
    <x v="4"/>
    <x v="0"/>
    <d v="2019-08-01T00:00:00"/>
    <s v="Public Sector SLED"/>
    <x v="2"/>
    <s v="South"/>
    <n v="20842"/>
    <n v="14107"/>
    <n v="1164099"/>
  </r>
  <r>
    <x v="4"/>
    <x v="18"/>
    <n v="0"/>
    <n v="2E-3"/>
    <n v="0.60699999999999998"/>
    <n v="-2E-3"/>
    <x v="3"/>
    <x v="3"/>
    <d v="2020-02-01T00:00:00"/>
    <s v="Public Sector Fed"/>
    <x v="3"/>
    <s v="West"/>
    <n v="0"/>
    <n v="2"/>
    <n v="607"/>
  </r>
  <r>
    <x v="5"/>
    <x v="9"/>
    <n v="3.0000000000000001E-3"/>
    <n v="1.7000000000000001E-2"/>
    <n v="12.996"/>
    <n v="-1.4000000000000002E-2"/>
    <x v="4"/>
    <x v="0"/>
    <d v="2020-06-01T00:00:00"/>
    <s v="Public Sector SLED"/>
    <x v="1"/>
    <s v="South"/>
    <n v="3"/>
    <n v="17"/>
    <n v="12996"/>
  </r>
  <r>
    <x v="0"/>
    <x v="4"/>
    <n v="0"/>
    <n v="4.0000000000000001E-3"/>
    <n v="0.745"/>
    <n v="-4.0000000000000001E-3"/>
    <x v="3"/>
    <x v="3"/>
    <d v="2019-01-01T00:00:00"/>
    <s v="Public Sector Fed"/>
    <x v="1"/>
    <s v="West"/>
    <n v="0"/>
    <n v="4"/>
    <n v="745"/>
  </r>
  <r>
    <x v="0"/>
    <x v="0"/>
    <n v="0"/>
    <n v="3.6999999999999998E-2"/>
    <n v="8.3109999999999999"/>
    <n v="-3.6999999999999998E-2"/>
    <x v="4"/>
    <x v="3"/>
    <d v="2019-02-01T00:00:00"/>
    <s v="Public Sector SLED"/>
    <x v="3"/>
    <s v="West"/>
    <n v="0"/>
    <n v="37"/>
    <n v="8311"/>
  </r>
  <r>
    <x v="1"/>
    <x v="1"/>
    <n v="1.2999999999999999E-2"/>
    <n v="6.2E-2"/>
    <n v="8.1890000000000001"/>
    <n v="-4.9000000000000002E-2"/>
    <x v="4"/>
    <x v="3"/>
    <d v="2019-05-01T00:00:00"/>
    <s v="Public Sector SLED"/>
    <x v="3"/>
    <s v="West"/>
    <n v="13"/>
    <n v="62"/>
    <n v="8189"/>
  </r>
  <r>
    <x v="1"/>
    <x v="8"/>
    <n v="0"/>
    <n v="0"/>
    <n v="0"/>
    <n v="0"/>
    <x v="1"/>
    <x v="4"/>
    <d v="2019-04-01T00:00:00"/>
    <s v="Small &amp; Medium Unassigned"/>
    <x v="2"/>
    <s v="Headquarte"/>
    <n v="0"/>
    <n v="0"/>
    <n v="0"/>
  </r>
  <r>
    <x v="1"/>
    <x v="16"/>
    <n v="2.3E-2"/>
    <n v="4.3999999999999997E-2"/>
    <n v="8.1609999999999996"/>
    <n v="-2.0999999999999998E-2"/>
    <x v="4"/>
    <x v="3"/>
    <d v="2019-06-01T00:00:00"/>
    <s v="Public Sector SLED"/>
    <x v="3"/>
    <s v="West"/>
    <n v="23"/>
    <n v="44"/>
    <n v="8161"/>
  </r>
  <r>
    <x v="0"/>
    <x v="13"/>
    <n v="0"/>
    <n v="3.4000000000000002E-2"/>
    <n v="2.4849999999999999"/>
    <n v="-3.4000000000000002E-2"/>
    <x v="3"/>
    <x v="1"/>
    <d v="2019-03-01T00:00:00"/>
    <s v="Public Sector Fed"/>
    <x v="0"/>
    <s v="East"/>
    <n v="0"/>
    <n v="34"/>
    <n v="2485"/>
  </r>
  <r>
    <x v="1"/>
    <x v="8"/>
    <n v="0.42"/>
    <n v="4.4999999999999998E-2"/>
    <n v="2.5739999999999998"/>
    <n v="0.375"/>
    <x v="1"/>
    <x v="0"/>
    <d v="2019-04-01T00:00:00"/>
    <s v="Small &amp; Medium Unassigned"/>
    <x v="1"/>
    <s v="South"/>
    <n v="420"/>
    <n v="45"/>
    <n v="2574"/>
  </r>
  <r>
    <x v="6"/>
    <x v="11"/>
    <n v="0"/>
    <n v="0"/>
    <n v="0"/>
    <n v="0"/>
    <x v="1"/>
    <x v="4"/>
    <d v="2019-08-01T00:00:00"/>
    <s v="Small &amp; Medium"/>
    <x v="1"/>
    <s v="Headquarte"/>
    <n v="0"/>
    <n v="0"/>
    <n v="0"/>
  </r>
  <r>
    <x v="1"/>
    <x v="1"/>
    <n v="0.11799999999999999"/>
    <n v="0"/>
    <n v="0.67100000000000004"/>
    <n v="0.11799999999999999"/>
    <x v="1"/>
    <x v="0"/>
    <d v="2019-05-01T00:00:00"/>
    <s v="Small &amp; Medium Unassigned"/>
    <x v="2"/>
    <s v="South"/>
    <n v="118"/>
    <n v="0"/>
    <n v="671"/>
  </r>
  <r>
    <x v="4"/>
    <x v="15"/>
    <n v="16.648"/>
    <n v="5.77"/>
    <n v="523.74800000000005"/>
    <n v="10.878"/>
    <x v="3"/>
    <x v="1"/>
    <d v="2020-03-01T00:00:00"/>
    <s v="Public Sector Fed"/>
    <x v="2"/>
    <s v="East"/>
    <n v="16648"/>
    <n v="5770"/>
    <n v="523748"/>
  </r>
  <r>
    <x v="5"/>
    <x v="7"/>
    <n v="3.613"/>
    <n v="11.499000000000001"/>
    <n v="1085.8399999999999"/>
    <n v="-7.886000000000001"/>
    <x v="1"/>
    <x v="3"/>
    <d v="2020-05-01T00:00:00"/>
    <s v="Small &amp; Medium"/>
    <x v="1"/>
    <s v="West"/>
    <n v="3613"/>
    <n v="11499"/>
    <n v="1085840"/>
  </r>
  <r>
    <x v="4"/>
    <x v="18"/>
    <n v="7.0000000000000007E-2"/>
    <n v="8.4000000000000005E-2"/>
    <n v="13.145"/>
    <n v="-1.3999999999999999E-2"/>
    <x v="4"/>
    <x v="0"/>
    <d v="2020-02-01T00:00:00"/>
    <s v="Public Sector SLED"/>
    <x v="1"/>
    <s v="South"/>
    <n v="70"/>
    <n v="84"/>
    <n v="13145"/>
  </r>
  <r>
    <x v="0"/>
    <x v="0"/>
    <n v="1.6830000000000001"/>
    <n v="2.395"/>
    <n v="208.023"/>
    <n v="-0.71199999999999997"/>
    <x v="1"/>
    <x v="0"/>
    <d v="2019-02-01T00:00:00"/>
    <s v="Small &amp; Medium"/>
    <x v="0"/>
    <s v="South"/>
    <n v="1683"/>
    <n v="2395"/>
    <n v="208023"/>
  </r>
  <r>
    <x v="5"/>
    <x v="7"/>
    <n v="42.401000000000003"/>
    <n v="17.995999999999999"/>
    <n v="1989.6030000000001"/>
    <n v="24.405000000000005"/>
    <x v="4"/>
    <x v="1"/>
    <d v="2020-05-01T00:00:00"/>
    <s v="Public Sector SLED"/>
    <x v="2"/>
    <s v="East"/>
    <n v="42401"/>
    <n v="17996"/>
    <n v="1989603"/>
  </r>
  <r>
    <x v="6"/>
    <x v="11"/>
    <n v="0"/>
    <n v="1E-3"/>
    <n v="0.22"/>
    <n v="-1E-3"/>
    <x v="3"/>
    <x v="0"/>
    <d v="2019-08-01T00:00:00"/>
    <s v="Public Sector Fed"/>
    <x v="3"/>
    <s v="South"/>
    <n v="0"/>
    <n v="1"/>
    <n v="220"/>
  </r>
  <r>
    <x v="2"/>
    <x v="2"/>
    <s v=""/>
    <s v=""/>
    <s v=""/>
    <s v=""/>
    <x v="2"/>
    <x v="2"/>
    <d v="2020-03-01T00:00:00"/>
    <s v="Small &amp; Medium"/>
    <x v="2"/>
    <s v="undefined"/>
    <n v="0"/>
    <n v="0"/>
    <n v="0"/>
  </r>
  <r>
    <x v="3"/>
    <x v="14"/>
    <n v="7.8449999999999998"/>
    <n v="3.657"/>
    <n v="379.52100000000002"/>
    <n v="4.1879999999999997"/>
    <x v="1"/>
    <x v="3"/>
    <d v="2019-11-01T00:00:00"/>
    <s v="Small &amp; Medium"/>
    <x v="3"/>
    <s v="West"/>
    <n v="7845"/>
    <n v="3657"/>
    <n v="379521"/>
  </r>
  <r>
    <x v="0"/>
    <x v="13"/>
    <n v="0.35399999999999998"/>
    <n v="8.0000000000000002E-3"/>
    <n v="0.83399999999999996"/>
    <n v="0.34599999999999997"/>
    <x v="1"/>
    <x v="3"/>
    <d v="2019-03-01T00:00:00"/>
    <s v="Small &amp; Medium Unassigned"/>
    <x v="3"/>
    <s v="West"/>
    <n v="354"/>
    <n v="8"/>
    <n v="834"/>
  </r>
  <r>
    <x v="1"/>
    <x v="1"/>
    <n v="8.5000000000000006E-2"/>
    <n v="1E-3"/>
    <n v="0.19800000000000001"/>
    <n v="8.4000000000000005E-2"/>
    <x v="1"/>
    <x v="3"/>
    <d v="2019-05-01T00:00:00"/>
    <s v="Small &amp; Medium Unassigned"/>
    <x v="3"/>
    <s v="West"/>
    <n v="85"/>
    <n v="1"/>
    <n v="198"/>
  </r>
  <r>
    <x v="3"/>
    <x v="6"/>
    <n v="0.192"/>
    <n v="0.40799999999999997"/>
    <n v="25.666"/>
    <n v="-0.21599999999999997"/>
    <x v="0"/>
    <x v="0"/>
    <d v="2019-10-01T00:00:00"/>
    <s v="Large Enterprise Segment"/>
    <x v="0"/>
    <s v="South"/>
    <n v="192"/>
    <n v="408"/>
    <n v="25666"/>
  </r>
  <r>
    <x v="3"/>
    <x v="14"/>
    <n v="2.766"/>
    <n v="3.6280000000000001"/>
    <n v="463.476"/>
    <n v="-0.8620000000000001"/>
    <x v="1"/>
    <x v="1"/>
    <d v="2019-11-01T00:00:00"/>
    <s v="Small &amp; Medium"/>
    <x v="0"/>
    <s v="East"/>
    <n v="2766"/>
    <n v="3628"/>
    <n v="463476"/>
  </r>
  <r>
    <x v="2"/>
    <x v="2"/>
    <s v=""/>
    <s v=""/>
    <s v=""/>
    <s v=""/>
    <x v="2"/>
    <x v="2"/>
    <d v="2019-11-01T00:00:00"/>
    <s v="Public Sector SLED"/>
    <x v="2"/>
    <s v="undefined"/>
    <n v="0"/>
    <n v="0"/>
    <n v="0"/>
  </r>
  <r>
    <x v="5"/>
    <x v="7"/>
    <n v="0.436"/>
    <n v="0.40200000000000002"/>
    <n v="43.058"/>
    <n v="3.3999999999999975E-2"/>
    <x v="0"/>
    <x v="3"/>
    <d v="2020-05-01T00:00:00"/>
    <s v="Large Enterprise Segment"/>
    <x v="3"/>
    <s v="West"/>
    <n v="436"/>
    <n v="402"/>
    <n v="43058"/>
  </r>
  <r>
    <x v="2"/>
    <x v="2"/>
    <s v=""/>
    <s v=""/>
    <s v=""/>
    <s v=""/>
    <x v="2"/>
    <x v="2"/>
    <d v="2019-06-01T00:00:00"/>
    <s v="Large Enterprise Segment"/>
    <x v="2"/>
    <s v="undefined"/>
    <n v="0"/>
    <n v="0"/>
    <n v="0"/>
  </r>
  <r>
    <x v="3"/>
    <x v="6"/>
    <n v="2.4340000000000002"/>
    <n v="2.14"/>
    <n v="224.256"/>
    <n v="0.29400000000000004"/>
    <x v="3"/>
    <x v="3"/>
    <d v="2019-10-01T00:00:00"/>
    <s v="Public Sector Fed"/>
    <x v="2"/>
    <s v="West"/>
    <n v="2434"/>
    <n v="2140"/>
    <n v="224256"/>
  </r>
  <r>
    <x v="5"/>
    <x v="7"/>
    <n v="0"/>
    <n v="6.0000000000000001E-3"/>
    <n v="0.60799999999999998"/>
    <n v="-6.0000000000000001E-3"/>
    <x v="3"/>
    <x v="3"/>
    <d v="2020-05-01T00:00:00"/>
    <s v="Public Sector Fed"/>
    <x v="1"/>
    <s v="West"/>
    <n v="0"/>
    <n v="6"/>
    <n v="608"/>
  </r>
  <r>
    <x v="4"/>
    <x v="5"/>
    <n v="0"/>
    <n v="0"/>
    <n v="0"/>
    <n v="0"/>
    <x v="1"/>
    <x v="3"/>
    <d v="2020-01-01T00:00:00"/>
    <s v="Small &amp; Medium Unassigned"/>
    <x v="1"/>
    <s v="West"/>
    <n v="0"/>
    <n v="0"/>
    <n v="0"/>
  </r>
  <r>
    <x v="6"/>
    <x v="17"/>
    <n v="1.7529999999999999"/>
    <n v="2.2850000000000001"/>
    <n v="216.554"/>
    <n v="-0.53200000000000025"/>
    <x v="1"/>
    <x v="0"/>
    <d v="2019-09-01T00:00:00"/>
    <s v="Small &amp; Medium"/>
    <x v="0"/>
    <s v="South"/>
    <n v="1753"/>
    <n v="2285"/>
    <n v="216554"/>
  </r>
  <r>
    <x v="1"/>
    <x v="16"/>
    <n v="29.873000000000001"/>
    <n v="19.047000000000001"/>
    <n v="1738.1389999999999"/>
    <n v="10.826000000000001"/>
    <x v="4"/>
    <x v="1"/>
    <d v="2019-06-01T00:00:00"/>
    <s v="Public Sector SLED"/>
    <x v="2"/>
    <s v="East"/>
    <n v="29873"/>
    <n v="19047"/>
    <n v="1738139"/>
  </r>
  <r>
    <x v="5"/>
    <x v="9"/>
    <n v="4.8680000000000003"/>
    <n v="5.7489999999999997"/>
    <n v="1589.74"/>
    <n v="-0.88099999999999934"/>
    <x v="0"/>
    <x v="0"/>
    <d v="2020-06-01T00:00:00"/>
    <s v="Large Enterprise Segment"/>
    <x v="2"/>
    <s v="South"/>
    <n v="4868"/>
    <n v="5749"/>
    <n v="1589740"/>
  </r>
  <r>
    <x v="4"/>
    <x v="18"/>
    <n v="1E-3"/>
    <n v="0"/>
    <n v="1E-3"/>
    <n v="1E-3"/>
    <x v="1"/>
    <x v="1"/>
    <d v="2020-02-01T00:00:00"/>
    <s v="Small &amp; Medium Unassigned"/>
    <x v="0"/>
    <s v="East"/>
    <n v="1"/>
    <n v="0"/>
    <n v="1"/>
  </r>
  <r>
    <x v="4"/>
    <x v="18"/>
    <n v="2.1760000000000002"/>
    <n v="2.8090000000000002"/>
    <n v="202.81"/>
    <n v="-0.63300000000000001"/>
    <x v="3"/>
    <x v="0"/>
    <d v="2020-02-01T00:00:00"/>
    <s v="Public Sector Fed"/>
    <x v="2"/>
    <s v="South"/>
    <n v="2176"/>
    <n v="2809"/>
    <n v="202810"/>
  </r>
  <r>
    <x v="1"/>
    <x v="1"/>
    <n v="0.624"/>
    <n v="0.55600000000000005"/>
    <n v="51.037999999999997"/>
    <n v="6.7999999999999949E-2"/>
    <x v="0"/>
    <x v="1"/>
    <d v="2019-05-01T00:00:00"/>
    <s v="Large Enterprise Segment"/>
    <x v="3"/>
    <s v="East"/>
    <n v="624"/>
    <n v="556"/>
    <n v="51038"/>
  </r>
  <r>
    <x v="3"/>
    <x v="3"/>
    <n v="5.8000000000000003E-2"/>
    <n v="0"/>
    <n v="5.8000000000000003E-2"/>
    <n v="5.8000000000000003E-2"/>
    <x v="1"/>
    <x v="1"/>
    <d v="2019-12-01T00:00:00"/>
    <s v="Small &amp; Medium Unassigned"/>
    <x v="2"/>
    <s v="East"/>
    <n v="58"/>
    <n v="0"/>
    <n v="58"/>
  </r>
  <r>
    <x v="3"/>
    <x v="14"/>
    <n v="13.272"/>
    <n v="6.2089999999999996"/>
    <n v="688.89800000000002"/>
    <n v="7.0630000000000006"/>
    <x v="1"/>
    <x v="1"/>
    <d v="2019-11-01T00:00:00"/>
    <s v="Small &amp; Medium"/>
    <x v="3"/>
    <s v="East"/>
    <n v="13272"/>
    <n v="6209"/>
    <n v="688898"/>
  </r>
  <r>
    <x v="5"/>
    <x v="9"/>
    <n v="0"/>
    <n v="0"/>
    <n v="0"/>
    <n v="0"/>
    <x v="1"/>
    <x v="4"/>
    <d v="2020-06-01T00:00:00"/>
    <s v="Small &amp; Medium"/>
    <x v="1"/>
    <s v="Headquarte"/>
    <n v="0"/>
    <n v="0"/>
    <n v="0"/>
  </r>
  <r>
    <x v="1"/>
    <x v="1"/>
    <n v="0.158"/>
    <n v="1E-3"/>
    <n v="0.52600000000000002"/>
    <n v="0.157"/>
    <x v="1"/>
    <x v="1"/>
    <d v="2019-05-01T00:00:00"/>
    <s v="Small &amp; Medium Unassigned"/>
    <x v="2"/>
    <s v="East"/>
    <n v="158"/>
    <n v="1"/>
    <n v="526"/>
  </r>
  <r>
    <x v="1"/>
    <x v="1"/>
    <n v="0.13800000000000001"/>
    <n v="1.0189999999999999"/>
    <n v="51.59"/>
    <n v="-0.88099999999999989"/>
    <x v="0"/>
    <x v="1"/>
    <d v="2019-05-01T00:00:00"/>
    <s v="Large Enterprise Segment"/>
    <x v="0"/>
    <s v="East"/>
    <n v="138"/>
    <n v="1019"/>
    <n v="51590"/>
  </r>
  <r>
    <x v="3"/>
    <x v="6"/>
    <n v="0.01"/>
    <n v="0"/>
    <n v="7.8E-2"/>
    <n v="0.01"/>
    <x v="1"/>
    <x v="3"/>
    <d v="2019-10-01T00:00:00"/>
    <s v="Small &amp; Medium Unassigned"/>
    <x v="0"/>
    <s v="West"/>
    <n v="10"/>
    <n v="0"/>
    <n v="78"/>
  </r>
  <r>
    <x v="1"/>
    <x v="1"/>
    <n v="26.849"/>
    <n v="16.646999999999998"/>
    <n v="1263.7249999999999"/>
    <n v="10.202000000000002"/>
    <x v="1"/>
    <x v="0"/>
    <d v="2019-05-01T00:00:00"/>
    <s v="Small &amp; Medium"/>
    <x v="1"/>
    <s v="South"/>
    <n v="26849"/>
    <n v="16647"/>
    <n v="1263725"/>
  </r>
  <r>
    <x v="0"/>
    <x v="0"/>
    <n v="22.100999999999999"/>
    <n v="17.815000000000001"/>
    <n v="1707.347"/>
    <n v="4.2859999999999978"/>
    <x v="4"/>
    <x v="1"/>
    <d v="2019-02-01T00:00:00"/>
    <s v="Public Sector SLED"/>
    <x v="2"/>
    <s v="East"/>
    <n v="22101"/>
    <n v="17815"/>
    <n v="1707347"/>
  </r>
  <r>
    <x v="3"/>
    <x v="3"/>
    <n v="1.3180000000000001"/>
    <n v="0.4"/>
    <n v="54.161000000000001"/>
    <n v="0.91800000000000004"/>
    <x v="0"/>
    <x v="1"/>
    <d v="2019-12-01T00:00:00"/>
    <s v="Large Enterprise Segment"/>
    <x v="3"/>
    <s v="East"/>
    <n v="1318"/>
    <n v="400"/>
    <n v="54161"/>
  </r>
  <r>
    <x v="4"/>
    <x v="5"/>
    <n v="0"/>
    <n v="7.0000000000000001E-3"/>
    <n v="0.61"/>
    <n v="-7.0000000000000001E-3"/>
    <x v="3"/>
    <x v="3"/>
    <d v="2020-01-01T00:00:00"/>
    <s v="Public Sector Fed"/>
    <x v="3"/>
    <s v="West"/>
    <n v="0"/>
    <n v="7"/>
    <n v="610"/>
  </r>
  <r>
    <x v="1"/>
    <x v="1"/>
    <n v="1.764"/>
    <n v="2.0369999999999999"/>
    <n v="210.71199999999999"/>
    <n v="-0.27299999999999991"/>
    <x v="1"/>
    <x v="0"/>
    <d v="2019-05-01T00:00:00"/>
    <s v="Small &amp; Medium"/>
    <x v="0"/>
    <s v="South"/>
    <n v="1764"/>
    <n v="2037"/>
    <n v="210712"/>
  </r>
  <r>
    <x v="0"/>
    <x v="13"/>
    <n v="0.17"/>
    <n v="1.2E-2"/>
    <n v="0.997"/>
    <n v="0.158"/>
    <x v="1"/>
    <x v="1"/>
    <d v="2019-03-01T00:00:00"/>
    <s v="Small &amp; Medium Unassigned"/>
    <x v="0"/>
    <s v="East"/>
    <n v="170"/>
    <n v="12"/>
    <n v="997"/>
  </r>
  <r>
    <x v="6"/>
    <x v="17"/>
    <n v="6.601"/>
    <n v="3.423"/>
    <n v="368.59500000000003"/>
    <n v="3.1779999999999999"/>
    <x v="1"/>
    <x v="3"/>
    <d v="2019-09-01T00:00:00"/>
    <s v="Small &amp; Medium"/>
    <x v="3"/>
    <s v="West"/>
    <n v="6601"/>
    <n v="3423"/>
    <n v="368595"/>
  </r>
  <r>
    <x v="4"/>
    <x v="15"/>
    <n v="89.771000000000001"/>
    <n v="45.991999999999997"/>
    <n v="2917.7040000000002"/>
    <n v="43.779000000000003"/>
    <x v="0"/>
    <x v="1"/>
    <d v="2020-03-01T00:00:00"/>
    <s v="Large Enterprise Segment"/>
    <x v="2"/>
    <s v="East"/>
    <n v="89771"/>
    <n v="45992"/>
    <n v="2917704"/>
  </r>
  <r>
    <x v="3"/>
    <x v="6"/>
    <n v="30.087"/>
    <n v="20.484000000000002"/>
    <n v="1327.5989999999999"/>
    <n v="9.602999999999998"/>
    <x v="1"/>
    <x v="0"/>
    <d v="2019-10-01T00:00:00"/>
    <s v="Small &amp; Medium"/>
    <x v="1"/>
    <s v="South"/>
    <n v="30087"/>
    <n v="20484"/>
    <n v="1327599"/>
  </r>
  <r>
    <x v="0"/>
    <x v="0"/>
    <n v="15.426"/>
    <n v="12.234999999999999"/>
    <n v="1132.1130000000001"/>
    <n v="3.1910000000000007"/>
    <x v="4"/>
    <x v="0"/>
    <d v="2019-02-01T00:00:00"/>
    <s v="Public Sector SLED"/>
    <x v="2"/>
    <s v="South"/>
    <n v="15426"/>
    <n v="12235"/>
    <n v="1132113"/>
  </r>
  <r>
    <x v="0"/>
    <x v="4"/>
    <n v="3.0000000000000001E-3"/>
    <n v="8.3000000000000004E-2"/>
    <n v="9.5609999999999999"/>
    <n v="-0.08"/>
    <x v="4"/>
    <x v="3"/>
    <d v="2019-01-01T00:00:00"/>
    <s v="Public Sector SLED"/>
    <x v="1"/>
    <s v="West"/>
    <n v="3"/>
    <n v="83"/>
    <n v="9561"/>
  </r>
  <r>
    <x v="3"/>
    <x v="14"/>
    <n v="2E-3"/>
    <n v="0"/>
    <n v="2E-3"/>
    <n v="2E-3"/>
    <x v="1"/>
    <x v="0"/>
    <d v="2019-11-01T00:00:00"/>
    <s v="Small &amp; Medium Unassigned"/>
    <x v="1"/>
    <s v="South"/>
    <n v="2"/>
    <n v="0"/>
    <n v="2"/>
  </r>
  <r>
    <x v="4"/>
    <x v="5"/>
    <n v="20.48"/>
    <n v="16.501000000000001"/>
    <n v="1102.317"/>
    <n v="3.9789999999999992"/>
    <x v="1"/>
    <x v="3"/>
    <d v="2020-01-01T00:00:00"/>
    <s v="Small &amp; Medium"/>
    <x v="1"/>
    <s v="West"/>
    <n v="20480"/>
    <n v="16501"/>
    <n v="1102317"/>
  </r>
  <r>
    <x v="4"/>
    <x v="15"/>
    <n v="47.715000000000003"/>
    <n v="33.829000000000001"/>
    <n v="1599.8620000000001"/>
    <n v="13.886000000000003"/>
    <x v="0"/>
    <x v="0"/>
    <d v="2020-03-01T00:00:00"/>
    <s v="Large Enterprise Segment"/>
    <x v="2"/>
    <s v="South"/>
    <n v="47715"/>
    <n v="33829"/>
    <n v="1599862"/>
  </r>
  <r>
    <x v="0"/>
    <x v="13"/>
    <n v="1.2999999999999999E-2"/>
    <n v="9.9000000000000005E-2"/>
    <n v="13.119"/>
    <n v="-8.6000000000000007E-2"/>
    <x v="4"/>
    <x v="3"/>
    <d v="2019-03-01T00:00:00"/>
    <s v="Public Sector SLED"/>
    <x v="0"/>
    <s v="West"/>
    <n v="13"/>
    <n v="99"/>
    <n v="13119"/>
  </r>
  <r>
    <x v="1"/>
    <x v="1"/>
    <n v="0.379"/>
    <n v="2E-3"/>
    <n v="0.57599999999999996"/>
    <n v="0.377"/>
    <x v="1"/>
    <x v="0"/>
    <d v="2019-05-01T00:00:00"/>
    <s v="Small &amp; Medium Unassigned"/>
    <x v="1"/>
    <s v="South"/>
    <n v="379"/>
    <n v="2"/>
    <n v="576"/>
  </r>
  <r>
    <x v="0"/>
    <x v="13"/>
    <n v="18.321000000000002"/>
    <n v="13.554"/>
    <n v="1136.6849999999999"/>
    <n v="4.7670000000000012"/>
    <x v="4"/>
    <x v="0"/>
    <d v="2019-03-01T00:00:00"/>
    <s v="Public Sector SLED"/>
    <x v="2"/>
    <s v="South"/>
    <n v="18321"/>
    <n v="13554"/>
    <n v="1136685"/>
  </r>
  <r>
    <x v="1"/>
    <x v="8"/>
    <n v="2.794"/>
    <n v="2.5449999999999999"/>
    <n v="218.18199999999999"/>
    <n v="0.24900000000000011"/>
    <x v="3"/>
    <x v="3"/>
    <d v="2019-04-01T00:00:00"/>
    <s v="Public Sector Fed"/>
    <x v="2"/>
    <s v="West"/>
    <n v="2794"/>
    <n v="2545"/>
    <n v="218182"/>
  </r>
  <r>
    <x v="3"/>
    <x v="3"/>
    <n v="3.5670000000000002"/>
    <n v="4.391"/>
    <n v="465.61700000000002"/>
    <n v="-0.82399999999999984"/>
    <x v="1"/>
    <x v="1"/>
    <d v="2019-12-01T00:00:00"/>
    <s v="Small &amp; Medium"/>
    <x v="0"/>
    <s v="East"/>
    <n v="3567"/>
    <n v="4391"/>
    <n v="465617"/>
  </r>
  <r>
    <x v="6"/>
    <x v="11"/>
    <n v="0"/>
    <n v="0"/>
    <n v="2E-3"/>
    <n v="0"/>
    <x v="1"/>
    <x v="4"/>
    <d v="2019-08-01T00:00:00"/>
    <s v="Small &amp; Medium"/>
    <x v="2"/>
    <s v="Headquarte"/>
    <n v="0"/>
    <n v="0"/>
    <n v="2"/>
  </r>
  <r>
    <x v="0"/>
    <x v="0"/>
    <n v="0"/>
    <n v="7.0000000000000001E-3"/>
    <n v="0.73499999999999999"/>
    <n v="-7.0000000000000001E-3"/>
    <x v="3"/>
    <x v="3"/>
    <d v="2019-02-01T00:00:00"/>
    <s v="Public Sector Fed"/>
    <x v="1"/>
    <s v="West"/>
    <n v="0"/>
    <n v="7"/>
    <n v="735"/>
  </r>
  <r>
    <x v="0"/>
    <x v="0"/>
    <n v="7.0999999999999994E-2"/>
    <n v="0"/>
    <n v="0.123"/>
    <n v="7.0999999999999994E-2"/>
    <x v="1"/>
    <x v="1"/>
    <d v="2019-02-01T00:00:00"/>
    <s v="Small &amp; Medium Unassigned"/>
    <x v="0"/>
    <s v="East"/>
    <n v="71"/>
    <n v="0"/>
    <n v="123"/>
  </r>
  <r>
    <x v="5"/>
    <x v="9"/>
    <n v="0"/>
    <n v="0"/>
    <n v="0.60499999999999998"/>
    <n v="0"/>
    <x v="3"/>
    <x v="3"/>
    <d v="2020-06-01T00:00:00"/>
    <s v="Public Sector Fed"/>
    <x v="1"/>
    <s v="West"/>
    <n v="0"/>
    <n v="0"/>
    <n v="605"/>
  </r>
  <r>
    <x v="3"/>
    <x v="3"/>
    <n v="5.0000000000000001E-3"/>
    <n v="1.4999999999999999E-2"/>
    <n v="2.226"/>
    <n v="-9.9999999999999985E-3"/>
    <x v="3"/>
    <x v="1"/>
    <d v="2019-12-01T00:00:00"/>
    <s v="Public Sector Fed"/>
    <x v="0"/>
    <s v="East"/>
    <n v="5"/>
    <n v="15"/>
    <n v="2226"/>
  </r>
  <r>
    <x v="4"/>
    <x v="5"/>
    <n v="4.4999999999999998E-2"/>
    <n v="0.374"/>
    <n v="30.495999999999999"/>
    <n v="-0.32900000000000001"/>
    <x v="4"/>
    <x v="1"/>
    <d v="2020-01-01T00:00:00"/>
    <s v="Public Sector SLED"/>
    <x v="0"/>
    <s v="East"/>
    <n v="45"/>
    <n v="374"/>
    <n v="30496"/>
  </r>
  <r>
    <x v="3"/>
    <x v="6"/>
    <n v="0.48499999999999999"/>
    <n v="0.23599999999999999"/>
    <n v="34.377000000000002"/>
    <n v="0.249"/>
    <x v="0"/>
    <x v="0"/>
    <d v="2019-10-01T00:00:00"/>
    <s v="Large Enterprise Segment"/>
    <x v="3"/>
    <s v="South"/>
    <n v="485"/>
    <n v="236"/>
    <n v="34377"/>
  </r>
  <r>
    <x v="3"/>
    <x v="14"/>
    <n v="5.0000000000000001E-3"/>
    <n v="0"/>
    <n v="8.0000000000000002E-3"/>
    <n v="5.0000000000000001E-3"/>
    <x v="1"/>
    <x v="1"/>
    <d v="2019-11-01T00:00:00"/>
    <s v="Small &amp; Medium Unassigned"/>
    <x v="1"/>
    <s v="East"/>
    <n v="5"/>
    <n v="0"/>
    <n v="8"/>
  </r>
  <r>
    <x v="4"/>
    <x v="5"/>
    <n v="1.734"/>
    <n v="2.5550000000000002"/>
    <n v="220.52699999999999"/>
    <n v="-0.82100000000000017"/>
    <x v="1"/>
    <x v="0"/>
    <d v="2020-01-01T00:00:00"/>
    <s v="Small &amp; Medium"/>
    <x v="0"/>
    <s v="South"/>
    <n v="1734"/>
    <n v="2555"/>
    <n v="220527"/>
  </r>
  <r>
    <x v="0"/>
    <x v="4"/>
    <n v="27.242999999999999"/>
    <n v="21.042999999999999"/>
    <n v="1744.3150000000001"/>
    <n v="6.1999999999999993"/>
    <x v="1"/>
    <x v="3"/>
    <d v="2019-01-01T00:00:00"/>
    <s v="Small &amp; Medium"/>
    <x v="2"/>
    <s v="West"/>
    <n v="27243"/>
    <n v="21043"/>
    <n v="1744315"/>
  </r>
  <r>
    <x v="1"/>
    <x v="16"/>
    <n v="1.657"/>
    <n v="1.76"/>
    <n v="212.18899999999999"/>
    <n v="-0.10299999999999998"/>
    <x v="1"/>
    <x v="0"/>
    <d v="2019-06-01T00:00:00"/>
    <s v="Small &amp; Medium"/>
    <x v="0"/>
    <s v="South"/>
    <n v="1657"/>
    <n v="1760"/>
    <n v="212189"/>
  </r>
  <r>
    <x v="1"/>
    <x v="1"/>
    <n v="1E-3"/>
    <n v="0"/>
    <n v="1E-3"/>
    <n v="1E-3"/>
    <x v="0"/>
    <x v="4"/>
    <d v="2019-05-01T00:00:00"/>
    <s v="Large Enterprise Segment"/>
    <x v="2"/>
    <s v="Headquarte"/>
    <n v="1"/>
    <n v="0"/>
    <n v="1"/>
  </r>
  <r>
    <x v="0"/>
    <x v="4"/>
    <n v="16"/>
    <n v="13.45"/>
    <n v="1128.8309999999999"/>
    <n v="2.5500000000000007"/>
    <x v="4"/>
    <x v="0"/>
    <d v="2019-01-01T00:00:00"/>
    <s v="Public Sector SLED"/>
    <x v="2"/>
    <s v="South"/>
    <n v="16000"/>
    <n v="13450"/>
    <n v="1128831"/>
  </r>
  <r>
    <x v="1"/>
    <x v="1"/>
    <n v="0"/>
    <n v="0"/>
    <n v="0"/>
    <n v="0"/>
    <x v="3"/>
    <x v="4"/>
    <d v="2019-05-01T00:00:00"/>
    <s v="Public Sector Fed"/>
    <x v="2"/>
    <s v="Headquarte"/>
    <n v="0"/>
    <n v="0"/>
    <n v="0"/>
  </r>
  <r>
    <x v="6"/>
    <x v="17"/>
    <n v="0"/>
    <n v="0"/>
    <n v="2.1999999999999999E-2"/>
    <n v="0"/>
    <x v="1"/>
    <x v="3"/>
    <d v="2019-09-01T00:00:00"/>
    <s v="Small &amp; Medium Unassigned"/>
    <x v="0"/>
    <s v="West"/>
    <n v="0"/>
    <n v="0"/>
    <n v="22"/>
  </r>
  <r>
    <x v="3"/>
    <x v="3"/>
    <n v="2E-3"/>
    <n v="1E-3"/>
    <n v="0.63900000000000001"/>
    <n v="1E-3"/>
    <x v="3"/>
    <x v="0"/>
    <d v="2019-12-01T00:00:00"/>
    <s v="Public Sector Fed"/>
    <x v="1"/>
    <s v="South"/>
    <n v="2"/>
    <n v="1"/>
    <n v="639"/>
  </r>
  <r>
    <x v="3"/>
    <x v="3"/>
    <n v="9.2170000000000005"/>
    <n v="4.0529999999999999"/>
    <n v="385.69600000000003"/>
    <n v="5.1640000000000006"/>
    <x v="1"/>
    <x v="3"/>
    <d v="2019-12-01T00:00:00"/>
    <s v="Small &amp; Medium"/>
    <x v="3"/>
    <s v="West"/>
    <n v="9217"/>
    <n v="4053"/>
    <n v="385696"/>
  </r>
  <r>
    <x v="1"/>
    <x v="16"/>
    <n v="0.113"/>
    <n v="0.625"/>
    <n v="50.981999999999999"/>
    <n v="-0.51200000000000001"/>
    <x v="0"/>
    <x v="1"/>
    <d v="2019-06-01T00:00:00"/>
    <s v="Large Enterprise Segment"/>
    <x v="0"/>
    <s v="East"/>
    <n v="113"/>
    <n v="625"/>
    <n v="50982"/>
  </r>
  <r>
    <x v="5"/>
    <x v="9"/>
    <n v="5.9390000000000001"/>
    <n v="6.0590000000000002"/>
    <n v="1956.2380000000001"/>
    <n v="-0.12000000000000011"/>
    <x v="1"/>
    <x v="3"/>
    <d v="2020-06-01T00:00:00"/>
    <s v="Small &amp; Medium"/>
    <x v="2"/>
    <s v="West"/>
    <n v="5939"/>
    <n v="6059"/>
    <n v="1956238"/>
  </r>
  <r>
    <x v="0"/>
    <x v="13"/>
    <n v="1.611"/>
    <n v="3.5999999999999997E-2"/>
    <n v="3.08"/>
    <n v="1.575"/>
    <x v="1"/>
    <x v="1"/>
    <d v="2019-03-01T00:00:00"/>
    <s v="Small &amp; Medium Unassigned"/>
    <x v="1"/>
    <s v="East"/>
    <n v="1611"/>
    <n v="36"/>
    <n v="3080"/>
  </r>
  <r>
    <x v="6"/>
    <x v="11"/>
    <n v="34.854999999999997"/>
    <n v="22.806000000000001"/>
    <n v="2001.047"/>
    <n v="12.048999999999996"/>
    <x v="1"/>
    <x v="1"/>
    <d v="2019-08-01T00:00:00"/>
    <s v="Small &amp; Medium"/>
    <x v="1"/>
    <s v="East"/>
    <n v="34855"/>
    <n v="22806"/>
    <n v="2001047"/>
  </r>
  <r>
    <x v="4"/>
    <x v="5"/>
    <n v="8.0000000000000002E-3"/>
    <n v="0.14199999999999999"/>
    <n v="12.084"/>
    <n v="-0.13399999999999998"/>
    <x v="4"/>
    <x v="3"/>
    <d v="2020-01-01T00:00:00"/>
    <s v="Public Sector SLED"/>
    <x v="0"/>
    <s v="West"/>
    <n v="8"/>
    <n v="142"/>
    <n v="12084"/>
  </r>
  <r>
    <x v="3"/>
    <x v="3"/>
    <n v="0"/>
    <n v="0"/>
    <n v="0"/>
    <n v="0"/>
    <x v="4"/>
    <x v="4"/>
    <d v="2019-12-01T00:00:00"/>
    <s v="Public Sector SLED"/>
    <x v="0"/>
    <s v="Headquarte"/>
    <n v="0"/>
    <n v="0"/>
    <n v="0"/>
  </r>
  <r>
    <x v="0"/>
    <x v="0"/>
    <n v="2.99"/>
    <n v="2.0209999999999999"/>
    <n v="218.30199999999999"/>
    <n v="0.96900000000000031"/>
    <x v="3"/>
    <x v="3"/>
    <d v="2019-02-01T00:00:00"/>
    <s v="Public Sector Fed"/>
    <x v="2"/>
    <s v="West"/>
    <n v="2990"/>
    <n v="2021"/>
    <n v="218302"/>
  </r>
  <r>
    <x v="3"/>
    <x v="3"/>
    <n v="14.484"/>
    <n v="9.6449999999999996"/>
    <n v="1073.7829999999999"/>
    <n v="4.8390000000000004"/>
    <x v="4"/>
    <x v="3"/>
    <d v="2019-12-01T00:00:00"/>
    <s v="Public Sector SLED"/>
    <x v="2"/>
    <s v="West"/>
    <n v="14484"/>
    <n v="9645"/>
    <n v="1073783"/>
  </r>
  <r>
    <x v="1"/>
    <x v="8"/>
    <n v="1.2629999999999999"/>
    <n v="0.46400000000000002"/>
    <n v="51.853999999999999"/>
    <n v="0.79899999999999993"/>
    <x v="0"/>
    <x v="1"/>
    <d v="2019-04-01T00:00:00"/>
    <s v="Large Enterprise Segment"/>
    <x v="3"/>
    <s v="East"/>
    <n v="1263"/>
    <n v="464"/>
    <n v="51854"/>
  </r>
  <r>
    <x v="0"/>
    <x v="4"/>
    <n v="0"/>
    <n v="0"/>
    <n v="1E-3"/>
    <n v="0"/>
    <x v="1"/>
    <x v="4"/>
    <d v="2019-01-01T00:00:00"/>
    <s v="Small &amp; Medium"/>
    <x v="2"/>
    <s v="Headquarte"/>
    <n v="0"/>
    <n v="0"/>
    <n v="1"/>
  </r>
  <r>
    <x v="0"/>
    <x v="13"/>
    <n v="0.13800000000000001"/>
    <n v="7.0000000000000001E-3"/>
    <n v="0.66900000000000004"/>
    <n v="0.13100000000000001"/>
    <x v="1"/>
    <x v="3"/>
    <d v="2019-03-01T00:00:00"/>
    <s v="Small &amp; Medium Unassigned"/>
    <x v="0"/>
    <s v="West"/>
    <n v="138"/>
    <n v="7"/>
    <n v="669"/>
  </r>
  <r>
    <x v="1"/>
    <x v="16"/>
    <n v="15.507999999999999"/>
    <n v="9.4969999999999999"/>
    <n v="1038.76"/>
    <n v="6.0109999999999992"/>
    <x v="4"/>
    <x v="3"/>
    <d v="2019-06-01T00:00:00"/>
    <s v="Public Sector SLED"/>
    <x v="2"/>
    <s v="West"/>
    <n v="15508"/>
    <n v="9497"/>
    <n v="1038760"/>
  </r>
  <r>
    <x v="1"/>
    <x v="8"/>
    <n v="1E-3"/>
    <n v="7.0000000000000001E-3"/>
    <n v="0.88700000000000001"/>
    <n v="-6.0000000000000001E-3"/>
    <x v="3"/>
    <x v="0"/>
    <d v="2019-04-01T00:00:00"/>
    <s v="Public Sector Fed"/>
    <x v="0"/>
    <s v="South"/>
    <n v="1"/>
    <n v="7"/>
    <n v="887"/>
  </r>
  <r>
    <x v="5"/>
    <x v="12"/>
    <n v="17.18"/>
    <n v="19.036000000000001"/>
    <n v="1389.9079999999999"/>
    <n v="-1.8560000000000016"/>
    <x v="0"/>
    <x v="3"/>
    <d v="2020-04-01T00:00:00"/>
    <s v="Large Enterprise Segment"/>
    <x v="2"/>
    <s v="West"/>
    <n v="17180"/>
    <n v="19036"/>
    <n v="1389908"/>
  </r>
  <r>
    <x v="4"/>
    <x v="15"/>
    <n v="7.1999999999999995E-2"/>
    <n v="0.35399999999999998"/>
    <n v="19.762"/>
    <n v="-0.28199999999999997"/>
    <x v="0"/>
    <x v="3"/>
    <d v="2020-03-01T00:00:00"/>
    <s v="Large Enterprise Segment"/>
    <x v="0"/>
    <s v="West"/>
    <n v="72"/>
    <n v="354"/>
    <n v="19762"/>
  </r>
  <r>
    <x v="4"/>
    <x v="18"/>
    <n v="0"/>
    <n v="0"/>
    <n v="1E-3"/>
    <n v="0"/>
    <x v="1"/>
    <x v="0"/>
    <d v="2020-02-01T00:00:00"/>
    <s v="Small &amp; Medium Unassigned"/>
    <x v="3"/>
    <s v="South"/>
    <n v="0"/>
    <n v="0"/>
    <n v="1"/>
  </r>
  <r>
    <x v="1"/>
    <x v="16"/>
    <n v="36.304000000000002"/>
    <n v="20.946999999999999"/>
    <n v="1966.0820000000001"/>
    <n v="15.357000000000003"/>
    <x v="1"/>
    <x v="1"/>
    <d v="2019-06-01T00:00:00"/>
    <s v="Small &amp; Medium"/>
    <x v="1"/>
    <s v="East"/>
    <n v="36304"/>
    <n v="20947"/>
    <n v="1966082"/>
  </r>
  <r>
    <x v="0"/>
    <x v="0"/>
    <n v="0.254"/>
    <n v="0.26800000000000002"/>
    <n v="33.838999999999999"/>
    <n v="-1.4000000000000012E-2"/>
    <x v="0"/>
    <x v="0"/>
    <d v="2019-02-01T00:00:00"/>
    <s v="Large Enterprise Segment"/>
    <x v="3"/>
    <s v="South"/>
    <n v="254"/>
    <n v="268"/>
    <n v="33839"/>
  </r>
  <r>
    <x v="0"/>
    <x v="13"/>
    <n v="0.223"/>
    <n v="8.0000000000000002E-3"/>
    <n v="0.42299999999999999"/>
    <n v="0.215"/>
    <x v="1"/>
    <x v="0"/>
    <d v="2019-03-01T00:00:00"/>
    <s v="Small &amp; Medium Unassigned"/>
    <x v="3"/>
    <s v="South"/>
    <n v="223"/>
    <n v="8"/>
    <n v="423"/>
  </r>
  <r>
    <x v="1"/>
    <x v="16"/>
    <n v="53.064"/>
    <n v="31.841000000000001"/>
    <n v="3183.75"/>
    <n v="21.222999999999999"/>
    <x v="1"/>
    <x v="1"/>
    <d v="2019-06-01T00:00:00"/>
    <s v="Small &amp; Medium"/>
    <x v="2"/>
    <s v="East"/>
    <n v="53064"/>
    <n v="31841"/>
    <n v="3183750"/>
  </r>
  <r>
    <x v="3"/>
    <x v="14"/>
    <n v="0"/>
    <n v="0"/>
    <n v="0"/>
    <n v="0"/>
    <x v="1"/>
    <x v="0"/>
    <d v="2019-11-01T00:00:00"/>
    <s v="Small &amp; Medium Unassigned"/>
    <x v="2"/>
    <s v="South"/>
    <n v="0"/>
    <n v="0"/>
    <n v="0"/>
  </r>
  <r>
    <x v="3"/>
    <x v="6"/>
    <n v="4.8000000000000001E-2"/>
    <n v="0.10100000000000001"/>
    <n v="9.3840000000000003"/>
    <n v="-5.3000000000000005E-2"/>
    <x v="4"/>
    <x v="0"/>
    <d v="2019-10-01T00:00:00"/>
    <s v="Public Sector SLED"/>
    <x v="0"/>
    <s v="South"/>
    <n v="48"/>
    <n v="101"/>
    <n v="9384"/>
  </r>
  <r>
    <x v="3"/>
    <x v="3"/>
    <n v="0.52100000000000002"/>
    <n v="0.34300000000000003"/>
    <n v="41.957999999999998"/>
    <n v="0.17799999999999999"/>
    <x v="0"/>
    <x v="3"/>
    <d v="2019-12-01T00:00:00"/>
    <s v="Large Enterprise Segment"/>
    <x v="3"/>
    <s v="West"/>
    <n v="521"/>
    <n v="343"/>
    <n v="41958"/>
  </r>
  <r>
    <x v="3"/>
    <x v="14"/>
    <n v="1.9E-2"/>
    <n v="4.2999999999999997E-2"/>
    <n v="9.3460000000000001"/>
    <n v="-2.3999999999999997E-2"/>
    <x v="4"/>
    <x v="0"/>
    <d v="2019-11-01T00:00:00"/>
    <s v="Public Sector SLED"/>
    <x v="0"/>
    <s v="South"/>
    <n v="19"/>
    <n v="43"/>
    <n v="9346"/>
  </r>
  <r>
    <x v="0"/>
    <x v="13"/>
    <n v="1.673"/>
    <n v="2.1949999999999998"/>
    <n v="208.66300000000001"/>
    <n v="-0.5219999999999998"/>
    <x v="1"/>
    <x v="0"/>
    <d v="2019-03-01T00:00:00"/>
    <s v="Small &amp; Medium"/>
    <x v="0"/>
    <s v="South"/>
    <n v="1673"/>
    <n v="2195"/>
    <n v="208663"/>
  </r>
  <r>
    <x v="5"/>
    <x v="9"/>
    <n v="8.3000000000000004E-2"/>
    <n v="4.2000000000000003E-2"/>
    <n v="38.381999999999998"/>
    <n v="4.1000000000000002E-2"/>
    <x v="0"/>
    <x v="0"/>
    <d v="2020-06-01T00:00:00"/>
    <s v="Large Enterprise Segment"/>
    <x v="3"/>
    <s v="South"/>
    <n v="83"/>
    <n v="42"/>
    <n v="38382"/>
  </r>
  <r>
    <x v="5"/>
    <x v="12"/>
    <n v="3.4000000000000002E-2"/>
    <n v="0.26800000000000002"/>
    <n v="22.474"/>
    <n v="-0.23400000000000001"/>
    <x v="0"/>
    <x v="3"/>
    <d v="2020-04-01T00:00:00"/>
    <s v="Large Enterprise Segment"/>
    <x v="1"/>
    <s v="West"/>
    <n v="34"/>
    <n v="268"/>
    <n v="22474"/>
  </r>
  <r>
    <x v="3"/>
    <x v="3"/>
    <n v="0"/>
    <n v="0"/>
    <n v="8.0000000000000002E-3"/>
    <n v="0"/>
    <x v="1"/>
    <x v="0"/>
    <d v="2019-12-01T00:00:00"/>
    <s v="Small &amp; Medium Unassigned"/>
    <x v="2"/>
    <s v="South"/>
    <n v="0"/>
    <n v="0"/>
    <n v="8"/>
  </r>
  <r>
    <x v="3"/>
    <x v="3"/>
    <n v="0.11600000000000001"/>
    <n v="0.19800000000000001"/>
    <n v="9.3450000000000006"/>
    <n v="-8.2000000000000003E-2"/>
    <x v="4"/>
    <x v="3"/>
    <d v="2019-12-01T00:00:00"/>
    <s v="Public Sector SLED"/>
    <x v="1"/>
    <s v="West"/>
    <n v="116"/>
    <n v="198"/>
    <n v="9345"/>
  </r>
  <r>
    <x v="3"/>
    <x v="6"/>
    <n v="2E-3"/>
    <n v="2.1000000000000001E-2"/>
    <n v="1.8009999999999999"/>
    <n v="-1.9000000000000003E-2"/>
    <x v="3"/>
    <x v="3"/>
    <d v="2019-10-01T00:00:00"/>
    <s v="Public Sector Fed"/>
    <x v="0"/>
    <s v="West"/>
    <n v="2"/>
    <n v="21"/>
    <n v="1801"/>
  </r>
  <r>
    <x v="6"/>
    <x v="17"/>
    <n v="0.49"/>
    <n v="0.60499999999999998"/>
    <n v="56.915999999999997"/>
    <n v="-0.11499999999999999"/>
    <x v="0"/>
    <x v="1"/>
    <d v="2019-09-01T00:00:00"/>
    <s v="Large Enterprise Segment"/>
    <x v="1"/>
    <s v="East"/>
    <n v="490"/>
    <n v="605"/>
    <n v="56916"/>
  </r>
  <r>
    <x v="3"/>
    <x v="3"/>
    <n v="0"/>
    <n v="0"/>
    <n v="1E-3"/>
    <n v="0"/>
    <x v="0"/>
    <x v="4"/>
    <d v="2019-12-01T00:00:00"/>
    <s v="Large Enterprise Segment"/>
    <x v="2"/>
    <s v="Headquarte"/>
    <n v="0"/>
    <n v="0"/>
    <n v="1"/>
  </r>
  <r>
    <x v="5"/>
    <x v="9"/>
    <n v="1.2999999999999999E-2"/>
    <n v="0"/>
    <n v="2.1000000000000001E-2"/>
    <n v="1.2999999999999999E-2"/>
    <x v="1"/>
    <x v="1"/>
    <d v="2020-06-01T00:00:00"/>
    <s v="Small &amp; Medium Unassigned"/>
    <x v="3"/>
    <s v="East"/>
    <n v="13"/>
    <n v="0"/>
    <n v="21"/>
  </r>
  <r>
    <x v="6"/>
    <x v="17"/>
    <n v="0"/>
    <n v="1.2999999999999999E-2"/>
    <n v="1.825"/>
    <n v="-1.2999999999999999E-2"/>
    <x v="3"/>
    <x v="3"/>
    <d v="2019-09-01T00:00:00"/>
    <s v="Public Sector Fed"/>
    <x v="0"/>
    <s v="West"/>
    <n v="0"/>
    <n v="13"/>
    <n v="1825"/>
  </r>
  <r>
    <x v="6"/>
    <x v="17"/>
    <n v="1.8460000000000001"/>
    <n v="2.407"/>
    <n v="274.21800000000002"/>
    <n v="-0.56099999999999994"/>
    <x v="1"/>
    <x v="3"/>
    <d v="2019-09-01T00:00:00"/>
    <s v="Small &amp; Medium"/>
    <x v="0"/>
    <s v="West"/>
    <n v="1846"/>
    <n v="2407"/>
    <n v="274218"/>
  </r>
  <r>
    <x v="1"/>
    <x v="1"/>
    <n v="0.34899999999999998"/>
    <n v="0.60899999999999999"/>
    <n v="58.518999999999998"/>
    <n v="-0.26"/>
    <x v="0"/>
    <x v="1"/>
    <d v="2019-05-01T00:00:00"/>
    <s v="Large Enterprise Segment"/>
    <x v="1"/>
    <s v="East"/>
    <n v="349"/>
    <n v="609"/>
    <n v="58519"/>
  </r>
  <r>
    <x v="3"/>
    <x v="6"/>
    <n v="6.8490000000000002"/>
    <n v="3.6949999999999998"/>
    <n v="277.27499999999998"/>
    <n v="3.1540000000000004"/>
    <x v="1"/>
    <x v="0"/>
    <d v="2019-10-01T00:00:00"/>
    <s v="Small &amp; Medium"/>
    <x v="3"/>
    <s v="South"/>
    <n v="6849"/>
    <n v="3695"/>
    <n v="277275"/>
  </r>
  <r>
    <x v="1"/>
    <x v="16"/>
    <n v="31.388999999999999"/>
    <n v="18.795000000000002"/>
    <n v="1780.5940000000001"/>
    <n v="12.593999999999998"/>
    <x v="1"/>
    <x v="0"/>
    <d v="2019-06-01T00:00:00"/>
    <s v="Small &amp; Medium"/>
    <x v="2"/>
    <s v="South"/>
    <n v="31389"/>
    <n v="18795"/>
    <n v="1780594"/>
  </r>
  <r>
    <x v="0"/>
    <x v="4"/>
    <n v="0.51700000000000002"/>
    <n v="0.58599999999999997"/>
    <n v="51.360999999999997"/>
    <n v="-6.899999999999995E-2"/>
    <x v="0"/>
    <x v="1"/>
    <d v="2019-01-01T00:00:00"/>
    <s v="Large Enterprise Segment"/>
    <x v="3"/>
    <s v="East"/>
    <n v="517"/>
    <n v="586"/>
    <n v="51361"/>
  </r>
  <r>
    <x v="5"/>
    <x v="12"/>
    <n v="7.8920000000000003"/>
    <n v="1.3779999999999999"/>
    <n v="211.28399999999999"/>
    <n v="6.5140000000000002"/>
    <x v="3"/>
    <x v="0"/>
    <d v="2020-04-01T00:00:00"/>
    <s v="Public Sector Fed"/>
    <x v="2"/>
    <s v="South"/>
    <n v="7892"/>
    <n v="1378"/>
    <n v="211284"/>
  </r>
  <r>
    <x v="0"/>
    <x v="4"/>
    <n v="0"/>
    <n v="0"/>
    <n v="0"/>
    <n v="0"/>
    <x v="0"/>
    <x v="4"/>
    <d v="2019-01-01T00:00:00"/>
    <s v="Large Enterprise Segment"/>
    <x v="2"/>
    <s v="Headquarte"/>
    <n v="0"/>
    <n v="0"/>
    <n v="0"/>
  </r>
  <r>
    <x v="1"/>
    <x v="1"/>
    <n v="0"/>
    <n v="0"/>
    <n v="0"/>
    <n v="0"/>
    <x v="4"/>
    <x v="4"/>
    <d v="2019-05-01T00:00:00"/>
    <s v="Public Sector SLED"/>
    <x v="1"/>
    <s v="Headquarte"/>
    <n v="0"/>
    <n v="0"/>
    <n v="0"/>
  </r>
  <r>
    <x v="4"/>
    <x v="18"/>
    <n v="8.9999999999999993E-3"/>
    <n v="8.8999999999999996E-2"/>
    <n v="12.004"/>
    <n v="-0.08"/>
    <x v="4"/>
    <x v="3"/>
    <d v="2020-02-01T00:00:00"/>
    <s v="Public Sector SLED"/>
    <x v="0"/>
    <s v="West"/>
    <n v="9"/>
    <n v="89"/>
    <n v="12004"/>
  </r>
  <r>
    <x v="4"/>
    <x v="15"/>
    <n v="0"/>
    <n v="0"/>
    <n v="0"/>
    <n v="0"/>
    <x v="1"/>
    <x v="4"/>
    <d v="2020-03-01T00:00:00"/>
    <s v="Small &amp; Medium"/>
    <x v="1"/>
    <s v="Headquarte"/>
    <n v="0"/>
    <n v="0"/>
    <n v="0"/>
  </r>
  <r>
    <x v="4"/>
    <x v="5"/>
    <n v="0.129"/>
    <n v="0.23699999999999999"/>
    <n v="23.331"/>
    <n v="-0.10799999999999998"/>
    <x v="0"/>
    <x v="3"/>
    <d v="2020-01-01T00:00:00"/>
    <s v="Large Enterprise Segment"/>
    <x v="1"/>
    <s v="West"/>
    <n v="129"/>
    <n v="237"/>
    <n v="23331"/>
  </r>
  <r>
    <x v="2"/>
    <x v="2"/>
    <s v=""/>
    <s v=""/>
    <s v=""/>
    <s v=""/>
    <x v="2"/>
    <x v="2"/>
    <d v="2020-03-01T00:00:00"/>
    <s v="Large Enterprise Segment"/>
    <x v="2"/>
    <s v="undefined"/>
    <n v="0"/>
    <n v="0"/>
    <n v="0"/>
  </r>
  <r>
    <x v="6"/>
    <x v="17"/>
    <n v="0"/>
    <n v="4.0000000000000001E-3"/>
    <n v="0.64300000000000002"/>
    <n v="-4.0000000000000001E-3"/>
    <x v="3"/>
    <x v="3"/>
    <d v="2019-09-01T00:00:00"/>
    <s v="Public Sector Fed"/>
    <x v="3"/>
    <s v="West"/>
    <n v="0"/>
    <n v="4"/>
    <n v="643"/>
  </r>
  <r>
    <x v="4"/>
    <x v="15"/>
    <n v="0.33500000000000002"/>
    <n v="0.24199999999999999"/>
    <n v="22.789000000000001"/>
    <n v="9.3000000000000027E-2"/>
    <x v="0"/>
    <x v="3"/>
    <d v="2020-03-01T00:00:00"/>
    <s v="Large Enterprise Segment"/>
    <x v="1"/>
    <s v="West"/>
    <n v="335"/>
    <n v="242"/>
    <n v="22789"/>
  </r>
  <r>
    <x v="2"/>
    <x v="2"/>
    <s v=""/>
    <s v=""/>
    <s v=""/>
    <s v=""/>
    <x v="2"/>
    <x v="2"/>
    <d v="2020-03-01T00:00:00"/>
    <s v="Public Sector Fed"/>
    <x v="2"/>
    <s v="undefined"/>
    <n v="0"/>
    <n v="0"/>
    <n v="0"/>
  </r>
  <r>
    <x v="4"/>
    <x v="18"/>
    <n v="1.2999999999999999E-2"/>
    <n v="7.5999999999999998E-2"/>
    <n v="7.7549999999999999"/>
    <n v="-6.3E-2"/>
    <x v="4"/>
    <x v="3"/>
    <d v="2020-02-01T00:00:00"/>
    <s v="Public Sector SLED"/>
    <x v="3"/>
    <s v="West"/>
    <n v="13"/>
    <n v="76"/>
    <n v="7755"/>
  </r>
  <r>
    <x v="5"/>
    <x v="7"/>
    <n v="2.1999999999999999E-2"/>
    <n v="2.9000000000000001E-2"/>
    <n v="8.1"/>
    <n v="-7.0000000000000027E-3"/>
    <x v="4"/>
    <x v="3"/>
    <d v="2020-05-01T00:00:00"/>
    <s v="Public Sector SLED"/>
    <x v="3"/>
    <s v="West"/>
    <n v="22"/>
    <n v="29"/>
    <n v="8100"/>
  </r>
  <r>
    <x v="5"/>
    <x v="12"/>
    <n v="0"/>
    <n v="0"/>
    <n v="0"/>
    <n v="0"/>
    <x v="1"/>
    <x v="1"/>
    <d v="2020-04-01T00:00:00"/>
    <s v="Small &amp; Medium Unassigned"/>
    <x v="0"/>
    <s v="East"/>
    <n v="0"/>
    <n v="0"/>
    <n v="0"/>
  </r>
  <r>
    <x v="2"/>
    <x v="2"/>
    <s v=""/>
    <s v=""/>
    <s v=""/>
    <s v=""/>
    <x v="2"/>
    <x v="2"/>
    <d v="2019-12-01T00:00:00"/>
    <s v="Public Sector Fed"/>
    <x v="0"/>
    <s v="undefined"/>
    <n v="0"/>
    <n v="0"/>
    <n v="0"/>
  </r>
  <r>
    <x v="6"/>
    <x v="10"/>
    <n v="0.14599999999999999"/>
    <n v="0.58799999999999997"/>
    <n v="26.884"/>
    <n v="-0.44199999999999995"/>
    <x v="0"/>
    <x v="0"/>
    <d v="2019-07-01T00:00:00"/>
    <s v="Large Enterprise Segment"/>
    <x v="0"/>
    <s v="South"/>
    <n v="146"/>
    <n v="588"/>
    <n v="26884"/>
  </r>
  <r>
    <x v="3"/>
    <x v="6"/>
    <n v="7.492"/>
    <n v="3.7170000000000001"/>
    <n v="373.505"/>
    <n v="3.7749999999999999"/>
    <x v="1"/>
    <x v="3"/>
    <d v="2019-10-01T00:00:00"/>
    <s v="Small &amp; Medium"/>
    <x v="3"/>
    <s v="West"/>
    <n v="7492"/>
    <n v="3717"/>
    <n v="373505"/>
  </r>
  <r>
    <x v="5"/>
    <x v="9"/>
    <n v="1.5009999999999999"/>
    <n v="0.77800000000000002"/>
    <n v="400.7"/>
    <n v="0.72299999999999986"/>
    <x v="1"/>
    <x v="3"/>
    <d v="2020-06-01T00:00:00"/>
    <s v="Small &amp; Medium"/>
    <x v="3"/>
    <s v="West"/>
    <n v="1501"/>
    <n v="778"/>
    <n v="400700"/>
  </r>
  <r>
    <x v="2"/>
    <x v="2"/>
    <s v=""/>
    <s v=""/>
    <s v=""/>
    <s v=""/>
    <x v="2"/>
    <x v="2"/>
    <d v="2019-11-01T00:00:00"/>
    <s v="Small &amp; Medium"/>
    <x v="2"/>
    <s v="undefined"/>
    <n v="0"/>
    <n v="0"/>
    <n v="0"/>
  </r>
  <r>
    <x v="0"/>
    <x v="0"/>
    <n v="0.76200000000000001"/>
    <n v="0.45600000000000002"/>
    <n v="51.487000000000002"/>
    <n v="0.30599999999999999"/>
    <x v="0"/>
    <x v="1"/>
    <d v="2019-02-01T00:00:00"/>
    <s v="Large Enterprise Segment"/>
    <x v="3"/>
    <s v="East"/>
    <n v="762"/>
    <n v="456"/>
    <n v="51487"/>
  </r>
  <r>
    <x v="5"/>
    <x v="9"/>
    <n v="5.0000000000000001E-3"/>
    <n v="3.5000000000000003E-2"/>
    <n v="26.210999999999999"/>
    <n v="-3.0000000000000002E-2"/>
    <x v="4"/>
    <x v="1"/>
    <d v="2020-06-01T00:00:00"/>
    <s v="Public Sector SLED"/>
    <x v="1"/>
    <s v="East"/>
    <n v="5"/>
    <n v="35"/>
    <n v="26211"/>
  </r>
  <r>
    <x v="5"/>
    <x v="12"/>
    <n v="3.3929999999999998"/>
    <n v="16.244"/>
    <n v="1349.4929999999999"/>
    <n v="-12.850999999999999"/>
    <x v="1"/>
    <x v="0"/>
    <d v="2020-04-01T00:00:00"/>
    <s v="Small &amp; Medium"/>
    <x v="1"/>
    <s v="South"/>
    <n v="3393"/>
    <n v="16244"/>
    <n v="1349493"/>
  </r>
  <r>
    <x v="2"/>
    <x v="2"/>
    <s v=""/>
    <s v=""/>
    <s v=""/>
    <s v=""/>
    <x v="2"/>
    <x v="2"/>
    <d v="2019-09-01T00:00:00"/>
    <s v="Small &amp; Medium"/>
    <x v="2"/>
    <s v="undefined"/>
    <n v="0"/>
    <n v="0"/>
    <n v="0"/>
  </r>
  <r>
    <x v="0"/>
    <x v="4"/>
    <n v="23.367000000000001"/>
    <n v="20.097999999999999"/>
    <n v="1225.3499999999999"/>
    <n v="3.2690000000000019"/>
    <x v="1"/>
    <x v="0"/>
    <d v="2019-01-01T00:00:00"/>
    <s v="Small &amp; Medium"/>
    <x v="1"/>
    <s v="South"/>
    <n v="23367"/>
    <n v="20098"/>
    <n v="1225350"/>
  </r>
  <r>
    <x v="1"/>
    <x v="1"/>
    <n v="3.9E-2"/>
    <n v="5.8999999999999997E-2"/>
    <n v="9.4030000000000005"/>
    <n v="-1.9999999999999997E-2"/>
    <x v="4"/>
    <x v="3"/>
    <d v="2019-05-01T00:00:00"/>
    <s v="Public Sector SLED"/>
    <x v="1"/>
    <s v="West"/>
    <n v="39"/>
    <n v="59"/>
    <n v="9403"/>
  </r>
  <r>
    <x v="0"/>
    <x v="0"/>
    <n v="0"/>
    <n v="2.8000000000000001E-2"/>
    <n v="1.984"/>
    <n v="-2.8000000000000001E-2"/>
    <x v="3"/>
    <x v="3"/>
    <d v="2019-02-01T00:00:00"/>
    <s v="Public Sector Fed"/>
    <x v="0"/>
    <s v="West"/>
    <n v="0"/>
    <n v="28"/>
    <n v="1984"/>
  </r>
  <r>
    <x v="0"/>
    <x v="4"/>
    <n v="0"/>
    <n v="0"/>
    <n v="0"/>
    <n v="0"/>
    <x v="1"/>
    <x v="4"/>
    <d v="2019-01-01T00:00:00"/>
    <s v="Small &amp; Medium"/>
    <x v="3"/>
    <s v="Headquarte"/>
    <n v="0"/>
    <n v="0"/>
    <n v="0"/>
  </r>
  <r>
    <x v="4"/>
    <x v="18"/>
    <n v="1E-3"/>
    <n v="0"/>
    <n v="1E-3"/>
    <n v="1E-3"/>
    <x v="1"/>
    <x v="3"/>
    <d v="2020-02-01T00:00:00"/>
    <s v="Small &amp; Medium Unassigned"/>
    <x v="0"/>
    <s v="West"/>
    <n v="1"/>
    <n v="0"/>
    <n v="1"/>
  </r>
  <r>
    <x v="1"/>
    <x v="16"/>
    <n v="1.2E-2"/>
    <n v="0"/>
    <n v="2.8000000000000001E-2"/>
    <n v="1.2E-2"/>
    <x v="1"/>
    <x v="3"/>
    <d v="2019-06-01T00:00:00"/>
    <s v="Small &amp; Medium Unassigned"/>
    <x v="3"/>
    <s v="West"/>
    <n v="12"/>
    <n v="0"/>
    <n v="28"/>
  </r>
  <r>
    <x v="0"/>
    <x v="4"/>
    <n v="1.8149999999999999"/>
    <n v="1.6719999999999999"/>
    <n v="217.37700000000001"/>
    <n v="0.14300000000000002"/>
    <x v="3"/>
    <x v="3"/>
    <d v="2019-01-01T00:00:00"/>
    <s v="Public Sector Fed"/>
    <x v="2"/>
    <s v="West"/>
    <n v="1815"/>
    <n v="1672"/>
    <n v="217377"/>
  </r>
  <r>
    <x v="5"/>
    <x v="12"/>
    <n v="4.2869999999999999"/>
    <n v="4.1150000000000002"/>
    <n v="395.68599999999998"/>
    <n v="0.17199999999999971"/>
    <x v="1"/>
    <x v="3"/>
    <d v="2020-04-01T00:00:00"/>
    <s v="Small &amp; Medium"/>
    <x v="3"/>
    <s v="West"/>
    <n v="4287"/>
    <n v="4115"/>
    <n v="395686"/>
  </r>
  <r>
    <x v="5"/>
    <x v="7"/>
    <n v="8.0000000000000002E-3"/>
    <n v="0.05"/>
    <n v="13.013"/>
    <n v="-4.2000000000000003E-2"/>
    <x v="4"/>
    <x v="0"/>
    <d v="2020-05-01T00:00:00"/>
    <s v="Public Sector SLED"/>
    <x v="1"/>
    <s v="South"/>
    <n v="8"/>
    <n v="50"/>
    <n v="13013"/>
  </r>
  <r>
    <x v="5"/>
    <x v="12"/>
    <n v="2.8530000000000002"/>
    <n v="13.914"/>
    <n v="1094.721"/>
    <n v="-11.061"/>
    <x v="1"/>
    <x v="3"/>
    <d v="2020-04-01T00:00:00"/>
    <s v="Small &amp; Medium"/>
    <x v="1"/>
    <s v="West"/>
    <n v="2853"/>
    <n v="13914"/>
    <n v="1094721"/>
  </r>
  <r>
    <x v="4"/>
    <x v="5"/>
    <n v="0.13500000000000001"/>
    <n v="0.28699999999999998"/>
    <n v="26.861999999999998"/>
    <n v="-0.15199999999999997"/>
    <x v="4"/>
    <x v="1"/>
    <d v="2020-01-01T00:00:00"/>
    <s v="Public Sector SLED"/>
    <x v="1"/>
    <s v="East"/>
    <n v="135"/>
    <n v="287"/>
    <n v="26862"/>
  </r>
  <r>
    <x v="1"/>
    <x v="8"/>
    <n v="5.431"/>
    <n v="4.431"/>
    <n v="500.47"/>
    <n v="1"/>
    <x v="3"/>
    <x v="1"/>
    <d v="2019-04-01T00:00:00"/>
    <s v="Public Sector Fed"/>
    <x v="2"/>
    <s v="East"/>
    <n v="5431"/>
    <n v="4431"/>
    <n v="500470"/>
  </r>
  <r>
    <x v="0"/>
    <x v="4"/>
    <n v="4.7519999999999998"/>
    <n v="4.702"/>
    <n v="500.28100000000001"/>
    <n v="4.9999999999999822E-2"/>
    <x v="3"/>
    <x v="1"/>
    <d v="2019-01-01T00:00:00"/>
    <s v="Public Sector Fed"/>
    <x v="2"/>
    <s v="East"/>
    <n v="4752"/>
    <n v="4702"/>
    <n v="500281"/>
  </r>
  <r>
    <x v="0"/>
    <x v="4"/>
    <n v="2.3E-2"/>
    <n v="1E-3"/>
    <n v="2.7E-2"/>
    <n v="2.1999999999999999E-2"/>
    <x v="1"/>
    <x v="3"/>
    <d v="2019-01-01T00:00:00"/>
    <s v="Small &amp; Medium Unassigned"/>
    <x v="1"/>
    <s v="West"/>
    <n v="23"/>
    <n v="1"/>
    <n v="27"/>
  </r>
  <r>
    <x v="1"/>
    <x v="16"/>
    <n v="8.5000000000000006E-2"/>
    <n v="7.8E-2"/>
    <n v="9.3059999999999992"/>
    <n v="7.0000000000000062E-3"/>
    <x v="4"/>
    <x v="3"/>
    <d v="2019-06-01T00:00:00"/>
    <s v="Public Sector SLED"/>
    <x v="1"/>
    <s v="West"/>
    <n v="85"/>
    <n v="78"/>
    <n v="9306"/>
  </r>
  <r>
    <x v="3"/>
    <x v="14"/>
    <n v="0"/>
    <n v="0.02"/>
    <n v="2.25"/>
    <n v="-0.02"/>
    <x v="3"/>
    <x v="1"/>
    <d v="2019-11-01T00:00:00"/>
    <s v="Public Sector Fed"/>
    <x v="0"/>
    <s v="East"/>
    <n v="0"/>
    <n v="20"/>
    <n v="2250"/>
  </r>
  <r>
    <x v="0"/>
    <x v="13"/>
    <n v="4.4999999999999998E-2"/>
    <n v="0.33800000000000002"/>
    <n v="33.899000000000001"/>
    <n v="-0.29300000000000004"/>
    <x v="4"/>
    <x v="1"/>
    <d v="2019-03-01T00:00:00"/>
    <s v="Public Sector SLED"/>
    <x v="0"/>
    <s v="East"/>
    <n v="45"/>
    <n v="338"/>
    <n v="33899"/>
  </r>
  <r>
    <x v="1"/>
    <x v="16"/>
    <n v="44.338000000000001"/>
    <n v="45.585000000000001"/>
    <n v="2812.39"/>
    <n v="-1.2469999999999999"/>
    <x v="0"/>
    <x v="1"/>
    <d v="2019-06-01T00:00:00"/>
    <s v="Large Enterprise Segment"/>
    <x v="2"/>
    <s v="East"/>
    <n v="44338"/>
    <n v="45585"/>
    <n v="2812390"/>
  </r>
  <r>
    <x v="0"/>
    <x v="0"/>
    <n v="41.853000000000002"/>
    <n v="36.32"/>
    <n v="2802.2719999999999"/>
    <n v="5.5330000000000013"/>
    <x v="0"/>
    <x v="1"/>
    <d v="2019-02-01T00:00:00"/>
    <s v="Large Enterprise Segment"/>
    <x v="2"/>
    <s v="East"/>
    <n v="41853"/>
    <n v="36320"/>
    <n v="2802272"/>
  </r>
  <r>
    <x v="3"/>
    <x v="14"/>
    <n v="32.302"/>
    <n v="20.878"/>
    <n v="1891.9559999999999"/>
    <n v="11.423999999999999"/>
    <x v="1"/>
    <x v="3"/>
    <d v="2019-11-01T00:00:00"/>
    <s v="Small &amp; Medium"/>
    <x v="2"/>
    <s v="West"/>
    <n v="32302"/>
    <n v="20878"/>
    <n v="1891956"/>
  </r>
  <r>
    <x v="5"/>
    <x v="12"/>
    <n v="16.718"/>
    <n v="3.6179999999999999"/>
    <n v="536.72900000000004"/>
    <n v="13.1"/>
    <x v="3"/>
    <x v="1"/>
    <d v="2020-04-01T00:00:00"/>
    <s v="Public Sector Fed"/>
    <x v="2"/>
    <s v="East"/>
    <n v="16718"/>
    <n v="3618"/>
    <n v="536729"/>
  </r>
  <r>
    <x v="2"/>
    <x v="2"/>
    <s v=""/>
    <s v=""/>
    <s v=""/>
    <s v=""/>
    <x v="2"/>
    <x v="2"/>
    <d v="2020-05-01T00:00:00"/>
    <s v="Small &amp; Medium"/>
    <x v="0"/>
    <s v="undefined"/>
    <n v="0"/>
    <n v="0"/>
    <n v="0"/>
  </r>
  <r>
    <x v="5"/>
    <x v="7"/>
    <n v="34.753999999999998"/>
    <n v="8.6470000000000002"/>
    <n v="1215.739"/>
    <n v="26.106999999999999"/>
    <x v="4"/>
    <x v="3"/>
    <d v="2020-05-01T00:00:00"/>
    <s v="Public Sector SLED"/>
    <x v="2"/>
    <s v="West"/>
    <n v="34754"/>
    <n v="8647"/>
    <n v="1215739"/>
  </r>
  <r>
    <x v="1"/>
    <x v="16"/>
    <n v="0"/>
    <n v="0"/>
    <n v="3.1E-2"/>
    <n v="0"/>
    <x v="1"/>
    <x v="1"/>
    <d v="2019-06-01T00:00:00"/>
    <s v="Small &amp; Medium Unassigned"/>
    <x v="0"/>
    <s v="East"/>
    <n v="0"/>
    <n v="0"/>
    <n v="31"/>
  </r>
  <r>
    <x v="6"/>
    <x v="11"/>
    <n v="24.370999999999999"/>
    <n v="13.593"/>
    <n v="1037.588"/>
    <n v="10.777999999999999"/>
    <x v="1"/>
    <x v="3"/>
    <d v="2019-08-01T00:00:00"/>
    <s v="Small &amp; Medium"/>
    <x v="1"/>
    <s v="West"/>
    <n v="24371"/>
    <n v="13593"/>
    <n v="1037588"/>
  </r>
  <r>
    <x v="4"/>
    <x v="5"/>
    <n v="0"/>
    <n v="0"/>
    <n v="0"/>
    <n v="0"/>
    <x v="1"/>
    <x v="0"/>
    <d v="2020-01-01T00:00:00"/>
    <s v="Small &amp; Medium Unassigned"/>
    <x v="2"/>
    <s v="South"/>
    <n v="0"/>
    <n v="0"/>
    <n v="0"/>
  </r>
  <r>
    <x v="1"/>
    <x v="16"/>
    <n v="24.957000000000001"/>
    <n v="16.358000000000001"/>
    <n v="1314.62"/>
    <n v="8.5990000000000002"/>
    <x v="0"/>
    <x v="3"/>
    <d v="2019-06-01T00:00:00"/>
    <s v="Large Enterprise Segment"/>
    <x v="2"/>
    <s v="West"/>
    <n v="24957"/>
    <n v="16358"/>
    <n v="1314620"/>
  </r>
  <r>
    <x v="2"/>
    <x v="2"/>
    <s v=""/>
    <s v=""/>
    <s v=""/>
    <s v=""/>
    <x v="2"/>
    <x v="2"/>
    <d v="2020-02-01T00:00:00"/>
    <s v="Public Sector SLED"/>
    <x v="2"/>
    <s v="undefined"/>
    <n v="0"/>
    <n v="0"/>
    <n v="0"/>
  </r>
  <r>
    <x v="5"/>
    <x v="12"/>
    <n v="0"/>
    <n v="0"/>
    <n v="0"/>
    <n v="0"/>
    <x v="1"/>
    <x v="3"/>
    <d v="2020-04-01T00:00:00"/>
    <s v="Small &amp; Medium Unassigned"/>
    <x v="0"/>
    <s v="West"/>
    <n v="0"/>
    <n v="0"/>
    <n v="0"/>
  </r>
  <r>
    <x v="0"/>
    <x v="13"/>
    <n v="3.0000000000000001E-3"/>
    <n v="0.126"/>
    <n v="11.211"/>
    <n v="-0.123"/>
    <x v="4"/>
    <x v="0"/>
    <d v="2019-03-01T00:00:00"/>
    <s v="Public Sector SLED"/>
    <x v="0"/>
    <s v="South"/>
    <n v="3"/>
    <n v="126"/>
    <n v="11211"/>
  </r>
  <r>
    <x v="5"/>
    <x v="7"/>
    <n v="4.21"/>
    <n v="18.28"/>
    <n v="2051.203"/>
    <n v="-14.07"/>
    <x v="1"/>
    <x v="1"/>
    <d v="2020-05-01T00:00:00"/>
    <s v="Small &amp; Medium"/>
    <x v="1"/>
    <s v="East"/>
    <n v="4210"/>
    <n v="18280"/>
    <n v="2051203"/>
  </r>
  <r>
    <x v="0"/>
    <x v="13"/>
    <n v="0"/>
    <n v="0"/>
    <n v="0"/>
    <n v="0"/>
    <x v="1"/>
    <x v="4"/>
    <d v="2019-03-01T00:00:00"/>
    <s v="Small &amp; Medium"/>
    <x v="0"/>
    <s v="Headquarte"/>
    <n v="0"/>
    <n v="0"/>
    <n v="0"/>
  </r>
  <r>
    <x v="5"/>
    <x v="7"/>
    <n v="0"/>
    <n v="0"/>
    <n v="0"/>
    <n v="0"/>
    <x v="1"/>
    <x v="3"/>
    <d v="2020-05-01T00:00:00"/>
    <s v="Small &amp; Medium Unassigned"/>
    <x v="0"/>
    <s v="West"/>
    <n v="0"/>
    <n v="0"/>
    <n v="0"/>
  </r>
  <r>
    <x v="1"/>
    <x v="16"/>
    <n v="0"/>
    <n v="1.0999999999999999E-2"/>
    <n v="1.903"/>
    <n v="-1.0999999999999999E-2"/>
    <x v="3"/>
    <x v="3"/>
    <d v="2019-06-01T00:00:00"/>
    <s v="Public Sector Fed"/>
    <x v="0"/>
    <s v="West"/>
    <n v="0"/>
    <n v="11"/>
    <n v="1903"/>
  </r>
  <r>
    <x v="2"/>
    <x v="2"/>
    <s v=""/>
    <s v=""/>
    <s v=""/>
    <s v=""/>
    <x v="2"/>
    <x v="2"/>
    <d v="2019-04-01T00:00:00"/>
    <s v="Public Sector Fed"/>
    <x v="2"/>
    <s v="undefined"/>
    <n v="0"/>
    <n v="0"/>
    <n v="0"/>
  </r>
  <r>
    <x v="4"/>
    <x v="15"/>
    <n v="1E-3"/>
    <n v="0"/>
    <n v="1E-3"/>
    <n v="1E-3"/>
    <x v="1"/>
    <x v="3"/>
    <d v="2020-03-01T00:00:00"/>
    <s v="Small &amp; Medium Unassigned"/>
    <x v="1"/>
    <s v="West"/>
    <n v="1"/>
    <n v="0"/>
    <n v="1"/>
  </r>
  <r>
    <x v="2"/>
    <x v="2"/>
    <s v=""/>
    <s v=""/>
    <s v=""/>
    <s v=""/>
    <x v="2"/>
    <x v="2"/>
    <d v="2019-10-01T00:00:00"/>
    <s v="Small &amp; Medium"/>
    <x v="2"/>
    <s v="undefined"/>
    <n v="0"/>
    <n v="0"/>
    <n v="0"/>
  </r>
  <r>
    <x v="2"/>
    <x v="2"/>
    <s v=""/>
    <s v=""/>
    <s v=""/>
    <s v=""/>
    <x v="2"/>
    <x v="2"/>
    <d v="2020-01-01T00:00:00"/>
    <s v="Public Sector SLED"/>
    <x v="2"/>
    <s v="undefined"/>
    <n v="0"/>
    <n v="0"/>
    <n v="0"/>
  </r>
  <r>
    <x v="5"/>
    <x v="9"/>
    <n v="0"/>
    <n v="0"/>
    <n v="4.9000000000000002E-2"/>
    <n v="0"/>
    <x v="1"/>
    <x v="0"/>
    <d v="2020-06-01T00:00:00"/>
    <s v="Small &amp; Medium Unassigned"/>
    <x v="2"/>
    <s v="South"/>
    <n v="0"/>
    <n v="0"/>
    <n v="49"/>
  </r>
  <r>
    <x v="6"/>
    <x v="11"/>
    <n v="1E-3"/>
    <n v="0.106"/>
    <n v="12.625999999999999"/>
    <n v="-0.105"/>
    <x v="4"/>
    <x v="3"/>
    <d v="2019-08-01T00:00:00"/>
    <s v="Public Sector SLED"/>
    <x v="0"/>
    <s v="West"/>
    <n v="1"/>
    <n v="106"/>
    <n v="12626"/>
  </r>
  <r>
    <x v="0"/>
    <x v="4"/>
    <n v="0"/>
    <n v="0"/>
    <n v="0"/>
    <n v="0"/>
    <x v="4"/>
    <x v="4"/>
    <d v="2019-01-01T00:00:00"/>
    <s v="Public Sector SLED"/>
    <x v="0"/>
    <s v="Headquarte"/>
    <n v="0"/>
    <n v="0"/>
    <n v="0"/>
  </r>
  <r>
    <x v="5"/>
    <x v="7"/>
    <n v="35.473999999999997"/>
    <n v="32.185000000000002"/>
    <n v="3360.855"/>
    <n v="3.2889999999999944"/>
    <x v="1"/>
    <x v="1"/>
    <d v="2020-05-01T00:00:00"/>
    <s v="Small &amp; Medium"/>
    <x v="2"/>
    <s v="East"/>
    <n v="35474"/>
    <n v="32185"/>
    <n v="3360855"/>
  </r>
  <r>
    <x v="4"/>
    <x v="5"/>
    <n v="0"/>
    <n v="0"/>
    <n v="0"/>
    <n v="0"/>
    <x v="3"/>
    <x v="4"/>
    <d v="2020-01-01T00:00:00"/>
    <s v="Public Sector Fed"/>
    <x v="2"/>
    <s v="Headquarte"/>
    <n v="0"/>
    <n v="0"/>
    <n v="0"/>
  </r>
  <r>
    <x v="0"/>
    <x v="4"/>
    <n v="0.39300000000000002"/>
    <n v="0.65300000000000002"/>
    <n v="60.957999999999998"/>
    <n v="-0.26"/>
    <x v="0"/>
    <x v="1"/>
    <d v="2019-01-01T00:00:00"/>
    <s v="Large Enterprise Segment"/>
    <x v="1"/>
    <s v="East"/>
    <n v="393"/>
    <n v="653"/>
    <n v="60958"/>
  </r>
  <r>
    <x v="0"/>
    <x v="4"/>
    <n v="0.41299999999999998"/>
    <n v="0.36899999999999999"/>
    <n v="39.982999999999997"/>
    <n v="4.3999999999999984E-2"/>
    <x v="0"/>
    <x v="3"/>
    <d v="2019-01-01T00:00:00"/>
    <s v="Large Enterprise Segment"/>
    <x v="3"/>
    <s v="West"/>
    <n v="413"/>
    <n v="369"/>
    <n v="39983"/>
  </r>
  <r>
    <x v="4"/>
    <x v="5"/>
    <n v="0.97299999999999998"/>
    <n v="0.54600000000000004"/>
    <n v="54.423000000000002"/>
    <n v="0.42699999999999994"/>
    <x v="0"/>
    <x v="1"/>
    <d v="2020-01-01T00:00:00"/>
    <s v="Large Enterprise Segment"/>
    <x v="3"/>
    <s v="East"/>
    <n v="973"/>
    <n v="546"/>
    <n v="54423"/>
  </r>
  <r>
    <x v="6"/>
    <x v="10"/>
    <n v="32.212000000000003"/>
    <n v="24.41"/>
    <n v="1558.347"/>
    <n v="7.8020000000000032"/>
    <x v="0"/>
    <x v="0"/>
    <d v="2019-07-01T00:00:00"/>
    <s v="Large Enterprise Segment"/>
    <x v="2"/>
    <s v="South"/>
    <n v="32212"/>
    <n v="24410"/>
    <n v="1558347"/>
  </r>
  <r>
    <x v="3"/>
    <x v="3"/>
    <n v="0"/>
    <n v="0"/>
    <n v="0"/>
    <n v="0"/>
    <x v="1"/>
    <x v="4"/>
    <d v="2019-12-01T00:00:00"/>
    <s v="Small &amp; Medium"/>
    <x v="0"/>
    <s v="Headquarte"/>
    <n v="0"/>
    <n v="0"/>
    <n v="0"/>
  </r>
  <r>
    <x v="1"/>
    <x v="1"/>
    <n v="28.553999999999998"/>
    <n v="23.079000000000001"/>
    <n v="1545.5920000000001"/>
    <n v="5.4749999999999979"/>
    <x v="0"/>
    <x v="0"/>
    <d v="2019-05-01T00:00:00"/>
    <s v="Large Enterprise Segment"/>
    <x v="2"/>
    <s v="South"/>
    <n v="28554"/>
    <n v="23079"/>
    <n v="1545592"/>
  </r>
  <r>
    <x v="0"/>
    <x v="13"/>
    <n v="52.518000000000001"/>
    <n v="46.122"/>
    <n v="2806.634"/>
    <n v="6.3960000000000008"/>
    <x v="0"/>
    <x v="1"/>
    <d v="2019-03-01T00:00:00"/>
    <s v="Large Enterprise Segment"/>
    <x v="2"/>
    <s v="East"/>
    <n v="52518"/>
    <n v="46122"/>
    <n v="2806634"/>
  </r>
  <r>
    <x v="6"/>
    <x v="11"/>
    <n v="0"/>
    <n v="0"/>
    <n v="0"/>
    <n v="0"/>
    <x v="1"/>
    <x v="4"/>
    <d v="2019-08-01T00:00:00"/>
    <s v="Small &amp; Medium"/>
    <x v="3"/>
    <s v="Headquarte"/>
    <n v="0"/>
    <n v="0"/>
    <n v="0"/>
  </r>
  <r>
    <x v="0"/>
    <x v="0"/>
    <n v="5.3780000000000001"/>
    <n v="4.8499999999999996"/>
    <n v="500.65300000000002"/>
    <n v="0.52800000000000047"/>
    <x v="3"/>
    <x v="1"/>
    <d v="2019-02-01T00:00:00"/>
    <s v="Public Sector Fed"/>
    <x v="2"/>
    <s v="East"/>
    <n v="5378"/>
    <n v="4850"/>
    <n v="500653"/>
  </r>
  <r>
    <x v="0"/>
    <x v="0"/>
    <n v="8.4000000000000005E-2"/>
    <n v="0"/>
    <n v="9.1999999999999998E-2"/>
    <n v="8.4000000000000005E-2"/>
    <x v="1"/>
    <x v="3"/>
    <d v="2019-02-01T00:00:00"/>
    <s v="Small &amp; Medium Unassigned"/>
    <x v="1"/>
    <s v="West"/>
    <n v="84"/>
    <n v="0"/>
    <n v="92"/>
  </r>
  <r>
    <x v="6"/>
    <x v="11"/>
    <n v="33.723999999999997"/>
    <n v="21.257999999999999"/>
    <n v="1842.8430000000001"/>
    <n v="12.465999999999998"/>
    <x v="1"/>
    <x v="3"/>
    <d v="2019-08-01T00:00:00"/>
    <s v="Small &amp; Medium"/>
    <x v="2"/>
    <s v="West"/>
    <n v="33724"/>
    <n v="21258"/>
    <n v="1842843"/>
  </r>
  <r>
    <x v="4"/>
    <x v="15"/>
    <n v="61.573"/>
    <n v="40.683"/>
    <n v="3358.97"/>
    <n v="20.89"/>
    <x v="1"/>
    <x v="1"/>
    <d v="2020-03-01T00:00:00"/>
    <s v="Small &amp; Medium"/>
    <x v="2"/>
    <s v="East"/>
    <n v="61573"/>
    <n v="40683"/>
    <n v="3358970"/>
  </r>
  <r>
    <x v="5"/>
    <x v="9"/>
    <n v="1.0999999999999999E-2"/>
    <n v="0.11600000000000001"/>
    <n v="44.604999999999997"/>
    <n v="-0.10500000000000001"/>
    <x v="0"/>
    <x v="1"/>
    <d v="2020-06-01T00:00:00"/>
    <s v="Large Enterprise Segment"/>
    <x v="0"/>
    <s v="East"/>
    <n v="11"/>
    <n v="116"/>
    <n v="44605"/>
  </r>
  <r>
    <x v="5"/>
    <x v="12"/>
    <n v="0"/>
    <n v="6.0000000000000001E-3"/>
    <n v="0.61099999999999999"/>
    <n v="-6.0000000000000001E-3"/>
    <x v="3"/>
    <x v="0"/>
    <d v="2020-04-01T00:00:00"/>
    <s v="Public Sector Fed"/>
    <x v="0"/>
    <s v="South"/>
    <n v="0"/>
    <n v="6"/>
    <n v="611"/>
  </r>
  <r>
    <x v="0"/>
    <x v="13"/>
    <n v="7.0000000000000001E-3"/>
    <n v="4.2000000000000003E-2"/>
    <n v="5.7779999999999996"/>
    <n v="-3.5000000000000003E-2"/>
    <x v="4"/>
    <x v="0"/>
    <d v="2019-03-01T00:00:00"/>
    <s v="Public Sector SLED"/>
    <x v="3"/>
    <s v="South"/>
    <n v="7"/>
    <n v="42"/>
    <n v="5778"/>
  </r>
  <r>
    <x v="4"/>
    <x v="5"/>
    <n v="0.114"/>
    <n v="0.99399999999999999"/>
    <n v="46.472000000000001"/>
    <n v="-0.88"/>
    <x v="0"/>
    <x v="1"/>
    <d v="2020-01-01T00:00:00"/>
    <s v="Large Enterprise Segment"/>
    <x v="0"/>
    <s v="East"/>
    <n v="114"/>
    <n v="994"/>
    <n v="46472"/>
  </r>
  <r>
    <x v="0"/>
    <x v="4"/>
    <n v="7.0000000000000001E-3"/>
    <n v="0.23899999999999999"/>
    <n v="23.748000000000001"/>
    <n v="-0.23199999999999998"/>
    <x v="4"/>
    <x v="1"/>
    <d v="2019-01-01T00:00:00"/>
    <s v="Public Sector SLED"/>
    <x v="3"/>
    <s v="East"/>
    <n v="7"/>
    <n v="239"/>
    <n v="23748"/>
  </r>
  <r>
    <x v="0"/>
    <x v="4"/>
    <n v="1.744"/>
    <n v="2.68"/>
    <n v="261.27100000000002"/>
    <n v="-0.93600000000000017"/>
    <x v="1"/>
    <x v="3"/>
    <d v="2019-01-01T00:00:00"/>
    <s v="Small &amp; Medium"/>
    <x v="0"/>
    <s v="West"/>
    <n v="1744"/>
    <n v="2680"/>
    <n v="261271"/>
  </r>
  <r>
    <x v="5"/>
    <x v="9"/>
    <n v="0"/>
    <n v="0"/>
    <n v="0.60399999999999998"/>
    <n v="0"/>
    <x v="3"/>
    <x v="0"/>
    <d v="2020-06-01T00:00:00"/>
    <s v="Public Sector Fed"/>
    <x v="1"/>
    <s v="South"/>
    <n v="0"/>
    <n v="0"/>
    <n v="604"/>
  </r>
  <r>
    <x v="1"/>
    <x v="16"/>
    <n v="0.34699999999999998"/>
    <n v="0.61899999999999999"/>
    <n v="58.042000000000002"/>
    <n v="-0.27200000000000002"/>
    <x v="0"/>
    <x v="1"/>
    <d v="2019-06-01T00:00:00"/>
    <s v="Large Enterprise Segment"/>
    <x v="1"/>
    <s v="East"/>
    <n v="347"/>
    <n v="619"/>
    <n v="58042"/>
  </r>
  <r>
    <x v="0"/>
    <x v="13"/>
    <n v="54.036000000000001"/>
    <n v="34.011000000000003"/>
    <n v="3115.9740000000002"/>
    <n v="20.024999999999999"/>
    <x v="1"/>
    <x v="1"/>
    <d v="2019-03-01T00:00:00"/>
    <s v="Small &amp; Medium"/>
    <x v="2"/>
    <s v="East"/>
    <n v="54036"/>
    <n v="34011"/>
    <n v="3115974"/>
  </r>
  <r>
    <x v="4"/>
    <x v="18"/>
    <n v="0"/>
    <n v="0"/>
    <n v="0"/>
    <n v="0"/>
    <x v="1"/>
    <x v="0"/>
    <d v="2020-02-01T00:00:00"/>
    <s v="Small &amp; Medium Unassigned"/>
    <x v="1"/>
    <s v="South"/>
    <n v="0"/>
    <n v="0"/>
    <n v="0"/>
  </r>
  <r>
    <x v="0"/>
    <x v="13"/>
    <n v="0"/>
    <n v="0"/>
    <n v="0"/>
    <n v="0"/>
    <x v="1"/>
    <x v="4"/>
    <d v="2019-03-01T00:00:00"/>
    <s v="Small &amp; Medium Unassigned"/>
    <x v="1"/>
    <s v="Headquarte"/>
    <n v="0"/>
    <n v="0"/>
    <n v="0"/>
  </r>
  <r>
    <x v="1"/>
    <x v="1"/>
    <n v="0"/>
    <n v="0"/>
    <n v="0"/>
    <n v="0"/>
    <x v="4"/>
    <x v="4"/>
    <d v="2019-05-01T00:00:00"/>
    <s v="Public Sector SLED"/>
    <x v="2"/>
    <s v="Headquarte"/>
    <n v="0"/>
    <n v="0"/>
    <n v="0"/>
  </r>
  <r>
    <x v="0"/>
    <x v="0"/>
    <n v="1.6E-2"/>
    <n v="0.308"/>
    <n v="34.264000000000003"/>
    <n v="-0.29199999999999998"/>
    <x v="4"/>
    <x v="1"/>
    <d v="2019-02-01T00:00:00"/>
    <s v="Public Sector SLED"/>
    <x v="0"/>
    <s v="East"/>
    <n v="16"/>
    <n v="308"/>
    <n v="34264"/>
  </r>
  <r>
    <x v="4"/>
    <x v="15"/>
    <n v="0.82499999999999996"/>
    <n v="0.251"/>
    <n v="35.371000000000002"/>
    <n v="0.57399999999999995"/>
    <x v="0"/>
    <x v="0"/>
    <d v="2020-03-01T00:00:00"/>
    <s v="Large Enterprise Segment"/>
    <x v="3"/>
    <s v="South"/>
    <n v="825"/>
    <n v="251"/>
    <n v="35371"/>
  </r>
  <r>
    <x v="6"/>
    <x v="17"/>
    <n v="3.3439999999999999"/>
    <n v="2.3330000000000002"/>
    <n v="206.89699999999999"/>
    <n v="1.0109999999999997"/>
    <x v="3"/>
    <x v="0"/>
    <d v="2019-09-01T00:00:00"/>
    <s v="Public Sector Fed"/>
    <x v="2"/>
    <s v="South"/>
    <n v="3344"/>
    <n v="2333"/>
    <n v="206897"/>
  </r>
  <r>
    <x v="1"/>
    <x v="16"/>
    <n v="3.9E-2"/>
    <n v="0.18099999999999999"/>
    <n v="22.655999999999999"/>
    <n v="-0.14199999999999999"/>
    <x v="4"/>
    <x v="1"/>
    <d v="2019-06-01T00:00:00"/>
    <s v="Public Sector SLED"/>
    <x v="3"/>
    <s v="East"/>
    <n v="39"/>
    <n v="181"/>
    <n v="22656"/>
  </r>
  <r>
    <x v="3"/>
    <x v="6"/>
    <n v="6.6000000000000003E-2"/>
    <n v="0.22800000000000001"/>
    <n v="27.289000000000001"/>
    <n v="-0.16200000000000001"/>
    <x v="4"/>
    <x v="1"/>
    <d v="2019-10-01T00:00:00"/>
    <s v="Public Sector SLED"/>
    <x v="1"/>
    <s v="East"/>
    <n v="66"/>
    <n v="228"/>
    <n v="27289"/>
  </r>
  <r>
    <x v="5"/>
    <x v="12"/>
    <n v="0"/>
    <n v="0"/>
    <n v="0"/>
    <n v="0"/>
    <x v="1"/>
    <x v="0"/>
    <d v="2020-04-01T00:00:00"/>
    <s v="Small &amp; Medium Unassigned"/>
    <x v="1"/>
    <s v="South"/>
    <n v="0"/>
    <n v="0"/>
    <n v="0"/>
  </r>
  <r>
    <x v="3"/>
    <x v="14"/>
    <n v="44.487000000000002"/>
    <n v="43.073"/>
    <n v="2855.558"/>
    <n v="1.4140000000000015"/>
    <x v="0"/>
    <x v="1"/>
    <d v="2019-11-01T00:00:00"/>
    <s v="Large Enterprise Segment"/>
    <x v="2"/>
    <s v="East"/>
    <n v="44487"/>
    <n v="43073"/>
    <n v="2855558"/>
  </r>
  <r>
    <x v="4"/>
    <x v="5"/>
    <n v="6.2469999999999999"/>
    <n v="4.8949999999999996"/>
    <n v="387.6"/>
    <n v="1.3520000000000003"/>
    <x v="1"/>
    <x v="3"/>
    <d v="2020-01-01T00:00:00"/>
    <s v="Small &amp; Medium"/>
    <x v="3"/>
    <s v="West"/>
    <n v="6247"/>
    <n v="4895"/>
    <n v="387600"/>
  </r>
  <r>
    <x v="3"/>
    <x v="6"/>
    <n v="2.7E-2"/>
    <n v="0.27"/>
    <n v="31.434000000000001"/>
    <n v="-0.24300000000000002"/>
    <x v="4"/>
    <x v="1"/>
    <d v="2019-10-01T00:00:00"/>
    <s v="Public Sector SLED"/>
    <x v="0"/>
    <s v="East"/>
    <n v="27"/>
    <n v="270"/>
    <n v="31434"/>
  </r>
  <r>
    <x v="6"/>
    <x v="17"/>
    <n v="0.32900000000000001"/>
    <n v="0.307"/>
    <n v="41.515000000000001"/>
    <n v="2.200000000000002E-2"/>
    <x v="0"/>
    <x v="3"/>
    <d v="2019-09-01T00:00:00"/>
    <s v="Large Enterprise Segment"/>
    <x v="3"/>
    <s v="West"/>
    <n v="329"/>
    <n v="307"/>
    <n v="41515"/>
  </r>
  <r>
    <x v="6"/>
    <x v="11"/>
    <n v="0"/>
    <n v="5.0000000000000001E-3"/>
    <n v="0.69399999999999995"/>
    <n v="-5.0000000000000001E-3"/>
    <x v="3"/>
    <x v="3"/>
    <d v="2019-08-01T00:00:00"/>
    <s v="Public Sector Fed"/>
    <x v="1"/>
    <s v="West"/>
    <n v="0"/>
    <n v="5"/>
    <n v="694"/>
  </r>
  <r>
    <x v="6"/>
    <x v="17"/>
    <n v="29.312000000000001"/>
    <n v="23.425999999999998"/>
    <n v="1571.9749999999999"/>
    <n v="5.8860000000000028"/>
    <x v="0"/>
    <x v="0"/>
    <d v="2019-09-01T00:00:00"/>
    <s v="Large Enterprise Segment"/>
    <x v="2"/>
    <s v="South"/>
    <n v="29312"/>
    <n v="23426"/>
    <n v="1571975"/>
  </r>
  <r>
    <x v="3"/>
    <x v="3"/>
    <n v="1.754"/>
    <n v="2.7970000000000002"/>
    <n v="204.881"/>
    <n v="-1.0430000000000001"/>
    <x v="3"/>
    <x v="0"/>
    <d v="2019-12-01T00:00:00"/>
    <s v="Public Sector Fed"/>
    <x v="2"/>
    <s v="South"/>
    <n v="1754"/>
    <n v="2797"/>
    <n v="204881"/>
  </r>
  <r>
    <x v="4"/>
    <x v="15"/>
    <n v="0"/>
    <n v="0"/>
    <n v="0"/>
    <n v="0"/>
    <x v="1"/>
    <x v="1"/>
    <d v="2020-03-01T00:00:00"/>
    <s v="Small &amp; Medium Unassigned"/>
    <x v="2"/>
    <s v="East"/>
    <n v="0"/>
    <n v="0"/>
    <n v="0"/>
  </r>
  <r>
    <x v="5"/>
    <x v="12"/>
    <n v="1E-3"/>
    <n v="0"/>
    <n v="0.02"/>
    <n v="1E-3"/>
    <x v="1"/>
    <x v="1"/>
    <d v="2020-04-01T00:00:00"/>
    <s v="Small &amp; Medium Unassigned"/>
    <x v="2"/>
    <s v="East"/>
    <n v="1"/>
    <n v="0"/>
    <n v="20"/>
  </r>
  <r>
    <x v="3"/>
    <x v="14"/>
    <n v="0.52"/>
    <n v="0.29299999999999998"/>
    <n v="41.844999999999999"/>
    <n v="0.22700000000000004"/>
    <x v="0"/>
    <x v="3"/>
    <d v="2019-11-01T00:00:00"/>
    <s v="Large Enterprise Segment"/>
    <x v="3"/>
    <s v="West"/>
    <n v="520"/>
    <n v="293"/>
    <n v="41845"/>
  </r>
  <r>
    <x v="5"/>
    <x v="12"/>
    <n v="8.4000000000000005E-2"/>
    <n v="0.374"/>
    <n v="30.808"/>
    <n v="-0.28999999999999998"/>
    <x v="0"/>
    <x v="0"/>
    <d v="2020-04-01T00:00:00"/>
    <s v="Large Enterprise Segment"/>
    <x v="1"/>
    <s v="South"/>
    <n v="84"/>
    <n v="374"/>
    <n v="30808"/>
  </r>
  <r>
    <x v="5"/>
    <x v="7"/>
    <n v="0.02"/>
    <n v="2.1999999999999999E-2"/>
    <n v="5.4359999999999999"/>
    <n v="-1.9999999999999983E-3"/>
    <x v="4"/>
    <x v="0"/>
    <d v="2020-05-01T00:00:00"/>
    <s v="Public Sector SLED"/>
    <x v="3"/>
    <s v="South"/>
    <n v="20"/>
    <n v="22"/>
    <n v="5436"/>
  </r>
  <r>
    <x v="4"/>
    <x v="18"/>
    <n v="1.804"/>
    <n v="2.54"/>
    <n v="279.50700000000001"/>
    <n v="-0.73599999999999999"/>
    <x v="1"/>
    <x v="3"/>
    <d v="2020-02-01T00:00:00"/>
    <s v="Small &amp; Medium"/>
    <x v="0"/>
    <s v="West"/>
    <n v="1804"/>
    <n v="2540"/>
    <n v="279507"/>
  </r>
  <r>
    <x v="2"/>
    <x v="2"/>
    <s v=""/>
    <s v=""/>
    <s v=""/>
    <s v=""/>
    <x v="2"/>
    <x v="2"/>
    <d v="2019-11-01T00:00:00"/>
    <s v="Large Enterprise Segment"/>
    <x v="0"/>
    <s v="undefined"/>
    <n v="0"/>
    <n v="0"/>
    <n v="0"/>
  </r>
  <r>
    <x v="0"/>
    <x v="13"/>
    <n v="31.687000000000001"/>
    <n v="19.949000000000002"/>
    <n v="1738.278"/>
    <n v="11.738"/>
    <x v="1"/>
    <x v="0"/>
    <d v="2019-03-01T00:00:00"/>
    <s v="Small &amp; Medium"/>
    <x v="2"/>
    <s v="South"/>
    <n v="31687"/>
    <n v="19949"/>
    <n v="1738278"/>
  </r>
  <r>
    <x v="3"/>
    <x v="14"/>
    <n v="1E-3"/>
    <n v="4.0000000000000001E-3"/>
    <n v="0.66300000000000003"/>
    <n v="-3.0000000000000001E-3"/>
    <x v="3"/>
    <x v="3"/>
    <d v="2019-11-01T00:00:00"/>
    <s v="Public Sector Fed"/>
    <x v="1"/>
    <s v="West"/>
    <n v="1"/>
    <n v="4"/>
    <n v="663"/>
  </r>
  <r>
    <x v="3"/>
    <x v="6"/>
    <n v="35.688000000000002"/>
    <n v="22.867999999999999"/>
    <n v="1876.559"/>
    <n v="12.820000000000004"/>
    <x v="1"/>
    <x v="3"/>
    <d v="2019-10-01T00:00:00"/>
    <s v="Small &amp; Medium"/>
    <x v="2"/>
    <s v="West"/>
    <n v="35688"/>
    <n v="22868"/>
    <n v="1876559"/>
  </r>
  <r>
    <x v="1"/>
    <x v="1"/>
    <n v="0.17799999999999999"/>
    <n v="2E-3"/>
    <n v="0.31"/>
    <n v="0.17599999999999999"/>
    <x v="1"/>
    <x v="3"/>
    <d v="2019-05-01T00:00:00"/>
    <s v="Small &amp; Medium Unassigned"/>
    <x v="1"/>
    <s v="West"/>
    <n v="178"/>
    <n v="2"/>
    <n v="310"/>
  </r>
  <r>
    <x v="2"/>
    <x v="2"/>
    <s v=""/>
    <s v=""/>
    <s v=""/>
    <s v=""/>
    <x v="2"/>
    <x v="2"/>
    <d v="2019-01-01T00:00:00"/>
    <s v="Small &amp; Medium"/>
    <x v="0"/>
    <s v="undefined"/>
    <n v="0"/>
    <n v="0"/>
    <n v="0"/>
  </r>
  <r>
    <x v="2"/>
    <x v="2"/>
    <s v=""/>
    <s v=""/>
    <s v=""/>
    <s v=""/>
    <x v="2"/>
    <x v="2"/>
    <d v="2019-11-01T00:00:00"/>
    <s v="Large Enterprise Segment"/>
    <x v="2"/>
    <s v="undefined"/>
    <n v="0"/>
    <n v="0"/>
    <n v="0"/>
  </r>
  <r>
    <x v="0"/>
    <x v="0"/>
    <n v="0"/>
    <n v="8.9999999999999993E-3"/>
    <n v="0.748"/>
    <n v="-8.9999999999999993E-3"/>
    <x v="3"/>
    <x v="3"/>
    <d v="2019-02-01T00:00:00"/>
    <s v="Public Sector Fed"/>
    <x v="3"/>
    <s v="West"/>
    <n v="0"/>
    <n v="9"/>
    <n v="748"/>
  </r>
  <r>
    <x v="6"/>
    <x v="17"/>
    <n v="0"/>
    <n v="0"/>
    <n v="0"/>
    <n v="0"/>
    <x v="4"/>
    <x v="4"/>
    <d v="2019-09-01T00:00:00"/>
    <s v="Public Sector SLED"/>
    <x v="2"/>
    <s v="Headquarte"/>
    <n v="0"/>
    <n v="0"/>
    <n v="0"/>
  </r>
  <r>
    <x v="6"/>
    <x v="17"/>
    <n v="0"/>
    <n v="3.0000000000000001E-3"/>
    <n v="1.06"/>
    <n v="-3.0000000000000001E-3"/>
    <x v="3"/>
    <x v="1"/>
    <d v="2019-09-01T00:00:00"/>
    <s v="Public Sector Fed"/>
    <x v="1"/>
    <s v="East"/>
    <n v="0"/>
    <n v="3"/>
    <n v="1060"/>
  </r>
  <r>
    <x v="6"/>
    <x v="10"/>
    <n v="0"/>
    <n v="7.0000000000000001E-3"/>
    <n v="0.69199999999999995"/>
    <n v="-7.0000000000000001E-3"/>
    <x v="3"/>
    <x v="3"/>
    <d v="2019-07-01T00:00:00"/>
    <s v="Public Sector Fed"/>
    <x v="3"/>
    <s v="West"/>
    <n v="0"/>
    <n v="7"/>
    <n v="692"/>
  </r>
  <r>
    <x v="5"/>
    <x v="12"/>
    <n v="0"/>
    <n v="3.0000000000000001E-3"/>
    <n v="0.90600000000000003"/>
    <n v="-3.0000000000000001E-3"/>
    <x v="3"/>
    <x v="1"/>
    <d v="2020-04-01T00:00:00"/>
    <s v="Public Sector Fed"/>
    <x v="1"/>
    <s v="East"/>
    <n v="0"/>
    <n v="3"/>
    <n v="906"/>
  </r>
  <r>
    <x v="1"/>
    <x v="16"/>
    <n v="0"/>
    <n v="4.0000000000000001E-3"/>
    <n v="0.70799999999999996"/>
    <n v="-4.0000000000000001E-3"/>
    <x v="3"/>
    <x v="3"/>
    <d v="2019-06-01T00:00:00"/>
    <s v="Public Sector Fed"/>
    <x v="1"/>
    <s v="West"/>
    <n v="0"/>
    <n v="4"/>
    <n v="708"/>
  </r>
  <r>
    <x v="4"/>
    <x v="15"/>
    <n v="0"/>
    <n v="8.9999999999999993E-3"/>
    <n v="0.93899999999999995"/>
    <n v="-8.9999999999999993E-3"/>
    <x v="3"/>
    <x v="1"/>
    <d v="2020-03-01T00:00:00"/>
    <s v="Public Sector Fed"/>
    <x v="1"/>
    <s v="East"/>
    <n v="0"/>
    <n v="9"/>
    <n v="939"/>
  </r>
  <r>
    <x v="2"/>
    <x v="2"/>
    <s v=""/>
    <s v=""/>
    <s v=""/>
    <s v=""/>
    <x v="2"/>
    <x v="2"/>
    <d v="2019-12-01T00:00:00"/>
    <s v="Large Enterprise Segment"/>
    <x v="0"/>
    <s v="undefined"/>
    <n v="0"/>
    <n v="0"/>
    <n v="0"/>
  </r>
  <r>
    <x v="0"/>
    <x v="13"/>
    <n v="0"/>
    <n v="0.01"/>
    <n v="0.74299999999999999"/>
    <n v="-0.01"/>
    <x v="3"/>
    <x v="3"/>
    <d v="2019-03-01T00:00:00"/>
    <s v="Public Sector Fed"/>
    <x v="3"/>
    <s v="West"/>
    <n v="0"/>
    <n v="10"/>
    <n v="743"/>
  </r>
  <r>
    <x v="5"/>
    <x v="7"/>
    <n v="0.84099999999999997"/>
    <n v="0.372"/>
    <n v="55.328000000000003"/>
    <n v="0.46899999999999997"/>
    <x v="0"/>
    <x v="1"/>
    <d v="2020-05-01T00:00:00"/>
    <s v="Large Enterprise Segment"/>
    <x v="3"/>
    <s v="East"/>
    <n v="841"/>
    <n v="372"/>
    <n v="55328"/>
  </r>
  <r>
    <x v="1"/>
    <x v="8"/>
    <n v="0.66"/>
    <n v="0.45100000000000001"/>
    <n v="40.671999999999997"/>
    <n v="0.20900000000000002"/>
    <x v="0"/>
    <x v="3"/>
    <d v="2019-04-01T00:00:00"/>
    <s v="Large Enterprise Segment"/>
    <x v="3"/>
    <s v="West"/>
    <n v="660"/>
    <n v="451"/>
    <n v="40672"/>
  </r>
  <r>
    <x v="3"/>
    <x v="14"/>
    <n v="0"/>
    <n v="0"/>
    <n v="0"/>
    <n v="0"/>
    <x v="0"/>
    <x v="4"/>
    <d v="2019-11-01T00:00:00"/>
    <s v="Large Enterprise Segment"/>
    <x v="0"/>
    <s v="Headquarte"/>
    <n v="0"/>
    <n v="0"/>
    <n v="0"/>
  </r>
  <r>
    <x v="2"/>
    <x v="2"/>
    <s v=""/>
    <s v=""/>
    <s v=""/>
    <s v=""/>
    <x v="2"/>
    <x v="2"/>
    <d v="2019-12-01T00:00:00"/>
    <s v="Public Sector Fed"/>
    <x v="2"/>
    <s v="undefined"/>
    <n v="0"/>
    <n v="0"/>
    <n v="0"/>
  </r>
  <r>
    <x v="6"/>
    <x v="17"/>
    <n v="1.2E-2"/>
    <n v="0"/>
    <n v="0.02"/>
    <n v="1.2E-2"/>
    <x v="1"/>
    <x v="0"/>
    <d v="2019-09-01T00:00:00"/>
    <s v="Small &amp; Medium Unassigned"/>
    <x v="3"/>
    <s v="South"/>
    <n v="12"/>
    <n v="0"/>
    <n v="20"/>
  </r>
  <r>
    <x v="2"/>
    <x v="2"/>
    <s v=""/>
    <s v=""/>
    <s v=""/>
    <s v=""/>
    <x v="2"/>
    <x v="2"/>
    <d v="2020-02-01T00:00:00"/>
    <s v="Small &amp; Medium"/>
    <x v="0"/>
    <s v="undefined"/>
    <n v="0"/>
    <n v="0"/>
    <n v="0"/>
  </r>
  <r>
    <x v="5"/>
    <x v="7"/>
    <n v="23.672000000000001"/>
    <n v="25.417999999999999"/>
    <n v="1913.6120000000001"/>
    <n v="-1.7459999999999987"/>
    <x v="1"/>
    <x v="0"/>
    <d v="2020-05-01T00:00:00"/>
    <s v="Small &amp; Medium"/>
    <x v="2"/>
    <s v="South"/>
    <n v="23672"/>
    <n v="25418"/>
    <n v="1913612"/>
  </r>
  <r>
    <x v="3"/>
    <x v="3"/>
    <n v="0"/>
    <n v="0"/>
    <n v="0"/>
    <n v="0"/>
    <x v="0"/>
    <x v="4"/>
    <d v="2019-12-01T00:00:00"/>
    <s v="Large Enterprise Segment"/>
    <x v="0"/>
    <s v="Headquarte"/>
    <n v="0"/>
    <n v="0"/>
    <n v="0"/>
  </r>
  <r>
    <x v="2"/>
    <x v="2"/>
    <s v=""/>
    <s v=""/>
    <s v=""/>
    <s v=""/>
    <x v="2"/>
    <x v="2"/>
    <d v="2019-02-01T00:00:00"/>
    <s v="Small &amp; Medium"/>
    <x v="2"/>
    <s v="undefined"/>
    <n v="0"/>
    <n v="0"/>
    <n v="0"/>
  </r>
  <r>
    <x v="5"/>
    <x v="9"/>
    <n v="0"/>
    <n v="3.0000000000000001E-3"/>
    <n v="2.0070000000000001"/>
    <n v="-3.0000000000000001E-3"/>
    <x v="3"/>
    <x v="1"/>
    <d v="2020-06-01T00:00:00"/>
    <s v="Public Sector Fed"/>
    <x v="0"/>
    <s v="East"/>
    <n v="0"/>
    <n v="3"/>
    <n v="2007"/>
  </r>
  <r>
    <x v="1"/>
    <x v="1"/>
    <n v="2.165"/>
    <n v="2.4550000000000001"/>
    <n v="266.47199999999998"/>
    <n v="-0.29000000000000004"/>
    <x v="1"/>
    <x v="3"/>
    <d v="2019-05-01T00:00:00"/>
    <s v="Small &amp; Medium"/>
    <x v="0"/>
    <s v="West"/>
    <n v="2165"/>
    <n v="2455"/>
    <n v="266472"/>
  </r>
  <r>
    <x v="5"/>
    <x v="9"/>
    <n v="0.17499999999999999"/>
    <n v="7.8E-2"/>
    <n v="53.491999999999997"/>
    <n v="9.6999999999999989E-2"/>
    <x v="0"/>
    <x v="1"/>
    <d v="2020-06-01T00:00:00"/>
    <s v="Large Enterprise Segment"/>
    <x v="1"/>
    <s v="East"/>
    <n v="175"/>
    <n v="78"/>
    <n v="53492"/>
  </r>
  <r>
    <x v="1"/>
    <x v="16"/>
    <n v="7.2999999999999995E-2"/>
    <n v="9.9000000000000005E-2"/>
    <n v="13.417"/>
    <n v="-2.6000000000000009E-2"/>
    <x v="4"/>
    <x v="0"/>
    <d v="2019-06-01T00:00:00"/>
    <s v="Public Sector SLED"/>
    <x v="1"/>
    <s v="South"/>
    <n v="73"/>
    <n v="99"/>
    <n v="13417"/>
  </r>
  <r>
    <x v="3"/>
    <x v="6"/>
    <n v="0.01"/>
    <n v="7.4999999999999997E-2"/>
    <n v="7.92"/>
    <n v="-6.5000000000000002E-2"/>
    <x v="4"/>
    <x v="3"/>
    <d v="2019-10-01T00:00:00"/>
    <s v="Public Sector SLED"/>
    <x v="3"/>
    <s v="West"/>
    <n v="10"/>
    <n v="75"/>
    <n v="7920"/>
  </r>
  <r>
    <x v="5"/>
    <x v="9"/>
    <n v="0.17299999999999999"/>
    <n v="9.0999999999999998E-2"/>
    <n v="55.359000000000002"/>
    <n v="8.199999999999999E-2"/>
    <x v="0"/>
    <x v="1"/>
    <d v="2020-06-01T00:00:00"/>
    <s v="Large Enterprise Segment"/>
    <x v="3"/>
    <s v="East"/>
    <n v="173"/>
    <n v="91"/>
    <n v="55359"/>
  </r>
  <r>
    <x v="0"/>
    <x v="4"/>
    <n v="0.25"/>
    <n v="0.45800000000000002"/>
    <n v="35.000999999999998"/>
    <n v="-0.20800000000000002"/>
    <x v="0"/>
    <x v="0"/>
    <d v="2019-01-01T00:00:00"/>
    <s v="Large Enterprise Segment"/>
    <x v="1"/>
    <s v="South"/>
    <n v="250"/>
    <n v="458"/>
    <n v="35001"/>
  </r>
  <r>
    <x v="2"/>
    <x v="2"/>
    <s v=""/>
    <s v=""/>
    <s v=""/>
    <s v=""/>
    <x v="2"/>
    <x v="2"/>
    <d v="2020-03-01T00:00:00"/>
    <s v="Small &amp; Medium"/>
    <x v="0"/>
    <s v="undefined"/>
    <n v="0"/>
    <n v="0"/>
    <n v="0"/>
  </r>
  <r>
    <x v="6"/>
    <x v="11"/>
    <n v="0.16200000000000001"/>
    <n v="1E-3"/>
    <n v="0.377"/>
    <n v="0.161"/>
    <x v="1"/>
    <x v="1"/>
    <d v="2019-08-01T00:00:00"/>
    <s v="Small &amp; Medium Unassigned"/>
    <x v="3"/>
    <s v="East"/>
    <n v="162"/>
    <n v="1"/>
    <n v="377"/>
  </r>
  <r>
    <x v="5"/>
    <x v="7"/>
    <n v="0"/>
    <n v="0"/>
    <n v="0"/>
    <n v="0"/>
    <x v="4"/>
    <x v="4"/>
    <d v="2020-05-01T00:00:00"/>
    <s v="Public Sector SLED"/>
    <x v="0"/>
    <s v="Headquarte"/>
    <n v="0"/>
    <n v="0"/>
    <n v="0"/>
  </r>
  <r>
    <x v="5"/>
    <x v="7"/>
    <n v="3.1"/>
    <n v="1.9730000000000001"/>
    <n v="223.596"/>
    <n v="1.127"/>
    <x v="1"/>
    <x v="0"/>
    <d v="2020-05-01T00:00:00"/>
    <s v="Small &amp; Medium"/>
    <x v="0"/>
    <s v="South"/>
    <n v="3100"/>
    <n v="1973"/>
    <n v="223596"/>
  </r>
  <r>
    <x v="6"/>
    <x v="17"/>
    <n v="8.2989999999999995"/>
    <n v="6.7069999999999999"/>
    <n v="514.07000000000005"/>
    <n v="1.5919999999999996"/>
    <x v="3"/>
    <x v="1"/>
    <d v="2019-09-01T00:00:00"/>
    <s v="Public Sector Fed"/>
    <x v="2"/>
    <s v="East"/>
    <n v="8299"/>
    <n v="6707"/>
    <n v="514070"/>
  </r>
  <r>
    <x v="3"/>
    <x v="6"/>
    <n v="58.677"/>
    <n v="39.274000000000001"/>
    <n v="3275.7979999999998"/>
    <n v="19.402999999999999"/>
    <x v="1"/>
    <x v="1"/>
    <d v="2019-10-01T00:00:00"/>
    <s v="Small &amp; Medium"/>
    <x v="2"/>
    <s v="East"/>
    <n v="58677"/>
    <n v="39274"/>
    <n v="3275798"/>
  </r>
  <r>
    <x v="5"/>
    <x v="12"/>
    <n v="8.6999999999999994E-2"/>
    <n v="0.24399999999999999"/>
    <n v="23.806000000000001"/>
    <n v="-0.157"/>
    <x v="0"/>
    <x v="0"/>
    <d v="2020-04-01T00:00:00"/>
    <s v="Large Enterprise Segment"/>
    <x v="0"/>
    <s v="South"/>
    <n v="87"/>
    <n v="244"/>
    <n v="23806"/>
  </r>
  <r>
    <x v="3"/>
    <x v="3"/>
    <n v="0"/>
    <n v="0"/>
    <n v="0"/>
    <n v="0"/>
    <x v="1"/>
    <x v="4"/>
    <d v="2019-12-01T00:00:00"/>
    <s v="Small &amp; Medium"/>
    <x v="1"/>
    <s v="Headquarte"/>
    <n v="0"/>
    <n v="0"/>
    <n v="0"/>
  </r>
  <r>
    <x v="0"/>
    <x v="0"/>
    <n v="0.21"/>
    <n v="0.48699999999999999"/>
    <n v="34.482999999999997"/>
    <n v="-0.27700000000000002"/>
    <x v="0"/>
    <x v="0"/>
    <d v="2019-02-01T00:00:00"/>
    <s v="Large Enterprise Segment"/>
    <x v="1"/>
    <s v="South"/>
    <n v="210"/>
    <n v="487"/>
    <n v="34483"/>
  </r>
  <r>
    <x v="5"/>
    <x v="7"/>
    <n v="0"/>
    <n v="0"/>
    <n v="2E-3"/>
    <n v="0"/>
    <x v="1"/>
    <x v="3"/>
    <d v="2020-05-01T00:00:00"/>
    <s v="Small &amp; Medium Unassigned"/>
    <x v="1"/>
    <s v="West"/>
    <n v="0"/>
    <n v="0"/>
    <n v="2"/>
  </r>
  <r>
    <x v="1"/>
    <x v="8"/>
    <n v="29.85"/>
    <n v="21.8"/>
    <n v="1924.7739999999999"/>
    <n v="8.0500000000000007"/>
    <x v="1"/>
    <x v="1"/>
    <d v="2019-04-01T00:00:00"/>
    <s v="Small &amp; Medium"/>
    <x v="1"/>
    <s v="East"/>
    <n v="29850"/>
    <n v="21800"/>
    <n v="1924774"/>
  </r>
  <r>
    <x v="2"/>
    <x v="2"/>
    <s v=""/>
    <s v=""/>
    <s v=""/>
    <s v=""/>
    <x v="2"/>
    <x v="2"/>
    <d v="2019-07-01T00:00:00"/>
    <s v="Small &amp; Medium"/>
    <x v="2"/>
    <s v="undefined"/>
    <n v="0"/>
    <n v="0"/>
    <n v="0"/>
  </r>
  <r>
    <x v="3"/>
    <x v="6"/>
    <n v="0"/>
    <n v="0"/>
    <n v="0"/>
    <n v="0"/>
    <x v="1"/>
    <x v="4"/>
    <d v="2019-10-01T00:00:00"/>
    <s v="Small &amp; Medium"/>
    <x v="1"/>
    <s v="Headquarte"/>
    <n v="0"/>
    <n v="0"/>
    <n v="0"/>
  </r>
  <r>
    <x v="5"/>
    <x v="9"/>
    <n v="0"/>
    <n v="0"/>
    <n v="0.66500000000000004"/>
    <n v="0"/>
    <x v="3"/>
    <x v="1"/>
    <d v="2020-06-01T00:00:00"/>
    <s v="Public Sector Fed"/>
    <x v="3"/>
    <s v="East"/>
    <n v="0"/>
    <n v="0"/>
    <n v="665"/>
  </r>
  <r>
    <x v="1"/>
    <x v="1"/>
    <n v="0"/>
    <n v="0"/>
    <n v="0"/>
    <n v="0"/>
    <x v="0"/>
    <x v="4"/>
    <d v="2019-05-01T00:00:00"/>
    <s v="Large Enterprise Segment"/>
    <x v="3"/>
    <s v="Headquarte"/>
    <n v="0"/>
    <n v="0"/>
    <n v="0"/>
  </r>
  <r>
    <x v="1"/>
    <x v="8"/>
    <n v="19.111999999999998"/>
    <n v="12.736000000000001"/>
    <n v="981.15300000000002"/>
    <n v="6.3759999999999977"/>
    <x v="1"/>
    <x v="3"/>
    <d v="2019-04-01T00:00:00"/>
    <s v="Small &amp; Medium"/>
    <x v="1"/>
    <s v="West"/>
    <n v="19112"/>
    <n v="12736"/>
    <n v="981153"/>
  </r>
  <r>
    <x v="5"/>
    <x v="7"/>
    <n v="0"/>
    <n v="0"/>
    <n v="2E-3"/>
    <n v="0"/>
    <x v="1"/>
    <x v="4"/>
    <d v="2020-05-01T00:00:00"/>
    <s v="Small &amp; Medium"/>
    <x v="2"/>
    <s v="Headquarte"/>
    <n v="0"/>
    <n v="0"/>
    <n v="2"/>
  </r>
  <r>
    <x v="4"/>
    <x v="15"/>
    <n v="1E-3"/>
    <n v="2E-3"/>
    <n v="0.626"/>
    <n v="-1E-3"/>
    <x v="3"/>
    <x v="0"/>
    <d v="2020-03-01T00:00:00"/>
    <s v="Public Sector Fed"/>
    <x v="1"/>
    <s v="South"/>
    <n v="1"/>
    <n v="2"/>
    <n v="626"/>
  </r>
  <r>
    <x v="0"/>
    <x v="0"/>
    <n v="0"/>
    <n v="6.0000000000000001E-3"/>
    <n v="0.70299999999999996"/>
    <n v="-6.0000000000000001E-3"/>
    <x v="3"/>
    <x v="0"/>
    <d v="2019-02-01T00:00:00"/>
    <s v="Public Sector Fed"/>
    <x v="1"/>
    <s v="South"/>
    <n v="0"/>
    <n v="6"/>
    <n v="703"/>
  </r>
  <r>
    <x v="5"/>
    <x v="9"/>
    <n v="2E-3"/>
    <n v="8.0000000000000002E-3"/>
    <n v="5.4269999999999996"/>
    <n v="-6.0000000000000001E-3"/>
    <x v="4"/>
    <x v="0"/>
    <d v="2020-06-01T00:00:00"/>
    <s v="Public Sector SLED"/>
    <x v="3"/>
    <s v="South"/>
    <n v="2"/>
    <n v="8"/>
    <n v="5427"/>
  </r>
  <r>
    <x v="5"/>
    <x v="7"/>
    <n v="0.111"/>
    <n v="0.46100000000000002"/>
    <n v="53.491999999999997"/>
    <n v="-0.35000000000000003"/>
    <x v="0"/>
    <x v="1"/>
    <d v="2020-05-01T00:00:00"/>
    <s v="Large Enterprise Segment"/>
    <x v="1"/>
    <s v="East"/>
    <n v="111"/>
    <n v="461"/>
    <n v="53492"/>
  </r>
  <r>
    <x v="4"/>
    <x v="18"/>
    <n v="0"/>
    <n v="0"/>
    <n v="0"/>
    <n v="0"/>
    <x v="3"/>
    <x v="4"/>
    <d v="2020-02-01T00:00:00"/>
    <s v="Public Sector Fed"/>
    <x v="2"/>
    <s v="Headquarte"/>
    <n v="0"/>
    <n v="0"/>
    <n v="0"/>
  </r>
  <r>
    <x v="2"/>
    <x v="2"/>
    <s v=""/>
    <s v=""/>
    <s v=""/>
    <s v=""/>
    <x v="2"/>
    <x v="2"/>
    <d v="2019-06-01T00:00:00"/>
    <s v="Small &amp; Medium"/>
    <x v="2"/>
    <s v="undefined"/>
    <n v="0"/>
    <n v="0"/>
    <n v="0"/>
  </r>
  <r>
    <x v="3"/>
    <x v="6"/>
    <n v="20.975000000000001"/>
    <n v="14.829000000000001"/>
    <n v="1177.92"/>
    <n v="6.1460000000000008"/>
    <x v="4"/>
    <x v="0"/>
    <d v="2019-10-01T00:00:00"/>
    <s v="Public Sector SLED"/>
    <x v="2"/>
    <s v="South"/>
    <n v="20975"/>
    <n v="14829"/>
    <n v="1177920"/>
  </r>
  <r>
    <x v="6"/>
    <x v="11"/>
    <n v="7.0999999999999994E-2"/>
    <n v="1E-3"/>
    <n v="0.121"/>
    <n v="6.9999999999999993E-2"/>
    <x v="1"/>
    <x v="0"/>
    <d v="2019-08-01T00:00:00"/>
    <s v="Small &amp; Medium Unassigned"/>
    <x v="3"/>
    <s v="South"/>
    <n v="71"/>
    <n v="1"/>
    <n v="121"/>
  </r>
  <r>
    <x v="6"/>
    <x v="10"/>
    <n v="8.9999999999999993E-3"/>
    <n v="0"/>
    <n v="2.1999999999999999E-2"/>
    <n v="8.9999999999999993E-3"/>
    <x v="1"/>
    <x v="0"/>
    <d v="2019-07-01T00:00:00"/>
    <s v="Small &amp; Medium Unassigned"/>
    <x v="3"/>
    <s v="South"/>
    <n v="9"/>
    <n v="0"/>
    <n v="22"/>
  </r>
  <r>
    <x v="6"/>
    <x v="10"/>
    <n v="52.087000000000003"/>
    <n v="32.460999999999999"/>
    <n v="3208.0369999999998"/>
    <n v="19.626000000000005"/>
    <x v="1"/>
    <x v="1"/>
    <d v="2019-07-01T00:00:00"/>
    <s v="Small &amp; Medium"/>
    <x v="2"/>
    <s v="East"/>
    <n v="52087"/>
    <n v="32461"/>
    <n v="3208037"/>
  </r>
  <r>
    <x v="6"/>
    <x v="17"/>
    <n v="33.476999999999997"/>
    <n v="19.992000000000001"/>
    <n v="1824.5650000000001"/>
    <n v="13.484999999999996"/>
    <x v="1"/>
    <x v="0"/>
    <d v="2019-09-01T00:00:00"/>
    <s v="Small &amp; Medium"/>
    <x v="2"/>
    <s v="South"/>
    <n v="33477"/>
    <n v="19992"/>
    <n v="1824565"/>
  </r>
  <r>
    <x v="5"/>
    <x v="7"/>
    <n v="0"/>
    <n v="0"/>
    <n v="1E-3"/>
    <n v="0"/>
    <x v="0"/>
    <x v="4"/>
    <d v="2020-05-01T00:00:00"/>
    <s v="Large Enterprise Segment"/>
    <x v="2"/>
    <s v="Headquarte"/>
    <n v="0"/>
    <n v="0"/>
    <n v="1"/>
  </r>
  <r>
    <x v="2"/>
    <x v="2"/>
    <s v=""/>
    <s v=""/>
    <s v=""/>
    <s v=""/>
    <x v="2"/>
    <x v="2"/>
    <d v="2019-10-01T00:00:00"/>
    <s v="Public Sector SLED"/>
    <x v="0"/>
    <s v="undefined"/>
    <n v="0"/>
    <n v="0"/>
    <n v="0"/>
  </r>
  <r>
    <x v="3"/>
    <x v="3"/>
    <n v="0"/>
    <n v="6.0000000000000001E-3"/>
    <n v="0.98"/>
    <n v="-6.0000000000000001E-3"/>
    <x v="3"/>
    <x v="1"/>
    <d v="2019-12-01T00:00:00"/>
    <s v="Public Sector Fed"/>
    <x v="1"/>
    <s v="East"/>
    <n v="0"/>
    <n v="6"/>
    <n v="980"/>
  </r>
  <r>
    <x v="1"/>
    <x v="1"/>
    <n v="6.4139999999999997"/>
    <n v="3.1619999999999999"/>
    <n v="348.798"/>
    <n v="3.2519999999999998"/>
    <x v="1"/>
    <x v="3"/>
    <d v="2019-05-01T00:00:00"/>
    <s v="Small &amp; Medium"/>
    <x v="3"/>
    <s v="West"/>
    <n v="6414"/>
    <n v="3162"/>
    <n v="348798"/>
  </r>
  <r>
    <x v="4"/>
    <x v="5"/>
    <n v="48.759"/>
    <n v="45.033999999999999"/>
    <n v="3323.2370000000001"/>
    <n v="3.7250000000000014"/>
    <x v="1"/>
    <x v="1"/>
    <d v="2020-01-01T00:00:00"/>
    <s v="Small &amp; Medium"/>
    <x v="2"/>
    <s v="East"/>
    <n v="48759"/>
    <n v="45034"/>
    <n v="3323237"/>
  </r>
  <r>
    <x v="3"/>
    <x v="3"/>
    <n v="2.3E-2"/>
    <n v="0.31900000000000001"/>
    <n v="30.815000000000001"/>
    <n v="-0.29599999999999999"/>
    <x v="4"/>
    <x v="1"/>
    <d v="2019-12-01T00:00:00"/>
    <s v="Public Sector SLED"/>
    <x v="0"/>
    <s v="East"/>
    <n v="23"/>
    <n v="319"/>
    <n v="30815"/>
  </r>
  <r>
    <x v="6"/>
    <x v="10"/>
    <n v="0.27900000000000003"/>
    <n v="0.36299999999999999"/>
    <n v="24.687000000000001"/>
    <n v="-8.3999999999999964E-2"/>
    <x v="0"/>
    <x v="3"/>
    <d v="2019-07-01T00:00:00"/>
    <s v="Large Enterprise Segment"/>
    <x v="1"/>
    <s v="West"/>
    <n v="279"/>
    <n v="363"/>
    <n v="24687"/>
  </r>
  <r>
    <x v="5"/>
    <x v="7"/>
    <n v="1.9E-2"/>
    <n v="6.8000000000000005E-2"/>
    <n v="9.3350000000000009"/>
    <n v="-4.9000000000000002E-2"/>
    <x v="4"/>
    <x v="0"/>
    <d v="2020-05-01T00:00:00"/>
    <s v="Public Sector SLED"/>
    <x v="0"/>
    <s v="South"/>
    <n v="19"/>
    <n v="68"/>
    <n v="9335"/>
  </r>
  <r>
    <x v="1"/>
    <x v="1"/>
    <n v="15.535"/>
    <n v="12.157999999999999"/>
    <n v="1031.8240000000001"/>
    <n v="3.3770000000000007"/>
    <x v="4"/>
    <x v="3"/>
    <d v="2019-05-01T00:00:00"/>
    <s v="Public Sector SLED"/>
    <x v="2"/>
    <s v="West"/>
    <n v="15535"/>
    <n v="12158"/>
    <n v="1031824"/>
  </r>
  <r>
    <x v="3"/>
    <x v="3"/>
    <n v="0"/>
    <n v="0"/>
    <n v="1E-3"/>
    <n v="0"/>
    <x v="1"/>
    <x v="3"/>
    <d v="2019-12-01T00:00:00"/>
    <s v="Small &amp; Medium Unassigned"/>
    <x v="2"/>
    <s v="West"/>
    <n v="0"/>
    <n v="0"/>
    <n v="1"/>
  </r>
  <r>
    <x v="2"/>
    <x v="2"/>
    <s v=""/>
    <s v=""/>
    <s v=""/>
    <s v=""/>
    <x v="2"/>
    <x v="2"/>
    <d v="2019-11-01T00:00:00"/>
    <s v="Public Sector SLED"/>
    <x v="0"/>
    <s v="undefined"/>
    <n v="0"/>
    <n v="0"/>
    <n v="0"/>
  </r>
  <r>
    <x v="5"/>
    <x v="7"/>
    <n v="6.4779999999999998"/>
    <n v="3.2839999999999998"/>
    <n v="399.79"/>
    <n v="3.194"/>
    <x v="1"/>
    <x v="3"/>
    <d v="2020-05-01T00:00:00"/>
    <s v="Small &amp; Medium"/>
    <x v="3"/>
    <s v="West"/>
    <n v="6478"/>
    <n v="3284"/>
    <n v="399790"/>
  </r>
  <r>
    <x v="6"/>
    <x v="17"/>
    <n v="30.087"/>
    <n v="17.641999999999999"/>
    <n v="1316.635"/>
    <n v="12.445"/>
    <x v="1"/>
    <x v="0"/>
    <d v="2019-09-01T00:00:00"/>
    <s v="Small &amp; Medium"/>
    <x v="1"/>
    <s v="South"/>
    <n v="30087"/>
    <n v="17642"/>
    <n v="1316635"/>
  </r>
  <r>
    <x v="2"/>
    <x v="2"/>
    <s v=""/>
    <s v=""/>
    <s v=""/>
    <s v=""/>
    <x v="2"/>
    <x v="2"/>
    <d v="2019-01-01T00:00:00"/>
    <s v="Public Sector SLED"/>
    <x v="0"/>
    <s v="undefined"/>
    <n v="0"/>
    <n v="0"/>
    <n v="0"/>
  </r>
  <r>
    <x v="6"/>
    <x v="11"/>
    <n v="0"/>
    <n v="4.9000000000000002E-2"/>
    <n v="0.72"/>
    <n v="-4.9000000000000002E-2"/>
    <x v="3"/>
    <x v="1"/>
    <d v="2019-08-01T00:00:00"/>
    <s v="Public Sector Fed"/>
    <x v="3"/>
    <s v="East"/>
    <n v="0"/>
    <n v="49"/>
    <n v="720"/>
  </r>
  <r>
    <x v="2"/>
    <x v="2"/>
    <s v=""/>
    <s v=""/>
    <s v=""/>
    <s v=""/>
    <x v="2"/>
    <x v="2"/>
    <d v="2019-06-01T00:00:00"/>
    <s v="Public Sector SLED"/>
    <x v="2"/>
    <s v="undefined"/>
    <n v="0"/>
    <n v="0"/>
    <n v="0"/>
  </r>
  <r>
    <x v="4"/>
    <x v="18"/>
    <n v="0.86299999999999999"/>
    <n v="0.3"/>
    <n v="42.554000000000002"/>
    <n v="0.56299999999999994"/>
    <x v="0"/>
    <x v="3"/>
    <d v="2020-02-01T00:00:00"/>
    <s v="Large Enterprise Segment"/>
    <x v="3"/>
    <s v="West"/>
    <n v="863"/>
    <n v="300"/>
    <n v="42554"/>
  </r>
  <r>
    <x v="0"/>
    <x v="0"/>
    <n v="2.4E-2"/>
    <n v="0"/>
    <n v="2.8000000000000001E-2"/>
    <n v="2.4E-2"/>
    <x v="1"/>
    <x v="3"/>
    <d v="2019-02-01T00:00:00"/>
    <s v="Small &amp; Medium Unassigned"/>
    <x v="3"/>
    <s v="West"/>
    <n v="24"/>
    <n v="0"/>
    <n v="28"/>
  </r>
  <r>
    <x v="5"/>
    <x v="12"/>
    <n v="0"/>
    <n v="0"/>
    <n v="7.0000000000000001E-3"/>
    <n v="0"/>
    <x v="1"/>
    <x v="1"/>
    <d v="2020-04-01T00:00:00"/>
    <s v="Small &amp; Medium Unassigned"/>
    <x v="3"/>
    <s v="East"/>
    <n v="0"/>
    <n v="0"/>
    <n v="7"/>
  </r>
  <r>
    <x v="1"/>
    <x v="8"/>
    <n v="5.8999999999999997E-2"/>
    <n v="2.1999999999999999E-2"/>
    <n v="1.2609999999999999"/>
    <n v="3.6999999999999998E-2"/>
    <x v="1"/>
    <x v="1"/>
    <d v="2019-04-01T00:00:00"/>
    <s v="Small &amp; Medium Unassigned"/>
    <x v="0"/>
    <s v="East"/>
    <n v="59"/>
    <n v="22"/>
    <n v="1261"/>
  </r>
  <r>
    <x v="6"/>
    <x v="10"/>
    <n v="28.088000000000001"/>
    <n v="22.925999999999998"/>
    <n v="1742.9280000000001"/>
    <n v="5.1620000000000026"/>
    <x v="4"/>
    <x v="1"/>
    <d v="2019-07-01T00:00:00"/>
    <s v="Public Sector SLED"/>
    <x v="2"/>
    <s v="East"/>
    <n v="28088"/>
    <n v="22926"/>
    <n v="1742928"/>
  </r>
  <r>
    <x v="4"/>
    <x v="5"/>
    <n v="0.31900000000000001"/>
    <n v="0.44700000000000001"/>
    <n v="31.725999999999999"/>
    <n v="-0.128"/>
    <x v="0"/>
    <x v="0"/>
    <d v="2020-01-01T00:00:00"/>
    <s v="Large Enterprise Segment"/>
    <x v="1"/>
    <s v="South"/>
    <n v="319"/>
    <n v="447"/>
    <n v="31726"/>
  </r>
  <r>
    <x v="4"/>
    <x v="18"/>
    <n v="47.597000000000001"/>
    <n v="43.612000000000002"/>
    <n v="2871.9740000000002"/>
    <n v="3.9849999999999994"/>
    <x v="0"/>
    <x v="1"/>
    <d v="2020-02-01T00:00:00"/>
    <s v="Large Enterprise Segment"/>
    <x v="2"/>
    <s v="East"/>
    <n v="47597"/>
    <n v="43612"/>
    <n v="2871974"/>
  </r>
  <r>
    <x v="3"/>
    <x v="6"/>
    <n v="30.657"/>
    <n v="22.654"/>
    <n v="1772.0150000000001"/>
    <n v="8.0030000000000001"/>
    <x v="4"/>
    <x v="1"/>
    <d v="2019-10-01T00:00:00"/>
    <s v="Public Sector SLED"/>
    <x v="2"/>
    <s v="East"/>
    <n v="30657"/>
    <n v="22654"/>
    <n v="1772015"/>
  </r>
  <r>
    <x v="6"/>
    <x v="17"/>
    <n v="1E-3"/>
    <n v="0"/>
    <n v="1.2E-2"/>
    <n v="1E-3"/>
    <x v="1"/>
    <x v="1"/>
    <d v="2019-09-01T00:00:00"/>
    <s v="Small &amp; Medium Unassigned"/>
    <x v="0"/>
    <s v="East"/>
    <n v="1"/>
    <n v="0"/>
    <n v="12"/>
  </r>
  <r>
    <x v="2"/>
    <x v="2"/>
    <s v=""/>
    <s v=""/>
    <s v=""/>
    <s v=""/>
    <x v="2"/>
    <x v="2"/>
    <d v="2019-05-01T00:00:00"/>
    <s v="Public Sector Fed"/>
    <x v="2"/>
    <s v="undefined"/>
    <n v="0"/>
    <n v="0"/>
    <n v="0"/>
  </r>
  <r>
    <x v="3"/>
    <x v="3"/>
    <n v="0.01"/>
    <n v="6.0000000000000001E-3"/>
    <n v="0.70499999999999996"/>
    <n v="4.0000000000000001E-3"/>
    <x v="3"/>
    <x v="1"/>
    <d v="2019-12-01T00:00:00"/>
    <s v="Public Sector Fed"/>
    <x v="3"/>
    <s v="East"/>
    <n v="10"/>
    <n v="6"/>
    <n v="705"/>
  </r>
  <r>
    <x v="4"/>
    <x v="5"/>
    <n v="0.35399999999999998"/>
    <n v="0.66500000000000004"/>
    <n v="55.195"/>
    <n v="-0.31100000000000005"/>
    <x v="0"/>
    <x v="1"/>
    <d v="2020-01-01T00:00:00"/>
    <s v="Large Enterprise Segment"/>
    <x v="1"/>
    <s v="East"/>
    <n v="354"/>
    <n v="665"/>
    <n v="55195"/>
  </r>
  <r>
    <x v="0"/>
    <x v="0"/>
    <n v="7.5090000000000003"/>
    <n v="5.1070000000000002"/>
    <n v="629.44100000000003"/>
    <n v="2.4020000000000001"/>
    <x v="1"/>
    <x v="1"/>
    <d v="2019-02-01T00:00:00"/>
    <s v="Small &amp; Medium"/>
    <x v="3"/>
    <s v="East"/>
    <n v="7509"/>
    <n v="5107"/>
    <n v="629441"/>
  </r>
  <r>
    <x v="1"/>
    <x v="16"/>
    <n v="1E-3"/>
    <n v="1E-3"/>
    <n v="8.9999999999999993E-3"/>
    <n v="0"/>
    <x v="1"/>
    <x v="0"/>
    <d v="2019-06-01T00:00:00"/>
    <s v="Small &amp; Medium Unassigned"/>
    <x v="0"/>
    <s v="South"/>
    <n v="1"/>
    <n v="1"/>
    <n v="9"/>
  </r>
  <r>
    <x v="1"/>
    <x v="1"/>
    <n v="1E-3"/>
    <n v="0"/>
    <n v="2E-3"/>
    <n v="1E-3"/>
    <x v="1"/>
    <x v="4"/>
    <d v="2019-05-01T00:00:00"/>
    <s v="Small &amp; Medium"/>
    <x v="2"/>
    <s v="Headquarte"/>
    <n v="1"/>
    <n v="0"/>
    <n v="2"/>
  </r>
  <r>
    <x v="3"/>
    <x v="3"/>
    <n v="0.46200000000000002"/>
    <n v="0.21"/>
    <n v="34.731000000000002"/>
    <n v="0.252"/>
    <x v="0"/>
    <x v="0"/>
    <d v="2019-12-01T00:00:00"/>
    <s v="Large Enterprise Segment"/>
    <x v="3"/>
    <s v="South"/>
    <n v="462"/>
    <n v="210"/>
    <n v="34731"/>
  </r>
  <r>
    <x v="2"/>
    <x v="2"/>
    <s v=""/>
    <s v=""/>
    <s v=""/>
    <s v=""/>
    <x v="2"/>
    <x v="2"/>
    <d v="2019-02-01T00:00:00"/>
    <s v="Public Sector SLED"/>
    <x v="0"/>
    <s v="undefined"/>
    <n v="0"/>
    <n v="0"/>
    <n v="0"/>
  </r>
  <r>
    <x v="1"/>
    <x v="16"/>
    <n v="3.4000000000000002E-2"/>
    <n v="9.8000000000000004E-2"/>
    <n v="12.823"/>
    <n v="-6.4000000000000001E-2"/>
    <x v="4"/>
    <x v="3"/>
    <d v="2019-06-01T00:00:00"/>
    <s v="Public Sector SLED"/>
    <x v="0"/>
    <s v="West"/>
    <n v="34"/>
    <n v="98"/>
    <n v="12823"/>
  </r>
  <r>
    <x v="0"/>
    <x v="4"/>
    <n v="2.1999999999999999E-2"/>
    <n v="0.30599999999999999"/>
    <n v="29.295999999999999"/>
    <n v="-0.28399999999999997"/>
    <x v="4"/>
    <x v="1"/>
    <d v="2019-01-01T00:00:00"/>
    <s v="Public Sector SLED"/>
    <x v="1"/>
    <s v="East"/>
    <n v="22"/>
    <n v="306"/>
    <n v="29296"/>
  </r>
  <r>
    <x v="2"/>
    <x v="2"/>
    <s v=""/>
    <s v=""/>
    <s v=""/>
    <s v=""/>
    <x v="2"/>
    <x v="2"/>
    <d v="2019-02-01T00:00:00"/>
    <s v="Public Sector SLED"/>
    <x v="2"/>
    <s v="undefined"/>
    <n v="0"/>
    <n v="0"/>
    <n v="0"/>
  </r>
  <r>
    <x v="1"/>
    <x v="8"/>
    <n v="1.6E-2"/>
    <n v="4.0000000000000001E-3"/>
    <n v="0.68500000000000005"/>
    <n v="1.2E-2"/>
    <x v="1"/>
    <x v="0"/>
    <d v="2019-04-01T00:00:00"/>
    <s v="Small &amp; Medium Unassigned"/>
    <x v="0"/>
    <s v="South"/>
    <n v="16"/>
    <n v="4"/>
    <n v="685"/>
  </r>
  <r>
    <x v="0"/>
    <x v="4"/>
    <n v="0"/>
    <n v="0"/>
    <n v="0"/>
    <n v="0"/>
    <x v="1"/>
    <x v="3"/>
    <d v="2019-01-01T00:00:00"/>
    <s v="Small &amp; Medium Unassigned"/>
    <x v="0"/>
    <s v="West"/>
    <n v="0"/>
    <n v="0"/>
    <n v="0"/>
  </r>
  <r>
    <x v="0"/>
    <x v="4"/>
    <n v="4.5679999999999996"/>
    <n v="2.9849999999999999"/>
    <n v="248.21"/>
    <n v="1.5829999999999997"/>
    <x v="1"/>
    <x v="0"/>
    <d v="2019-01-01T00:00:00"/>
    <s v="Small &amp; Medium"/>
    <x v="3"/>
    <s v="South"/>
    <n v="4568"/>
    <n v="2985"/>
    <n v="248210"/>
  </r>
  <r>
    <x v="5"/>
    <x v="12"/>
    <n v="0"/>
    <n v="0"/>
    <n v="0"/>
    <n v="0"/>
    <x v="1"/>
    <x v="4"/>
    <d v="2020-04-01T00:00:00"/>
    <s v="Small &amp; Medium"/>
    <x v="3"/>
    <s v="Headquarte"/>
    <n v="0"/>
    <n v="0"/>
    <n v="0"/>
  </r>
  <r>
    <x v="0"/>
    <x v="0"/>
    <n v="4.7889999999999997"/>
    <n v="2.5790000000000002"/>
    <n v="251.00399999999999"/>
    <n v="2.2099999999999995"/>
    <x v="1"/>
    <x v="0"/>
    <d v="2019-02-01T00:00:00"/>
    <s v="Small &amp; Medium"/>
    <x v="3"/>
    <s v="South"/>
    <n v="4789"/>
    <n v="2579"/>
    <n v="251004"/>
  </r>
  <r>
    <x v="0"/>
    <x v="13"/>
    <n v="1.0900000000000001"/>
    <n v="0.04"/>
    <n v="1.903"/>
    <n v="1.05"/>
    <x v="1"/>
    <x v="0"/>
    <d v="2019-03-01T00:00:00"/>
    <s v="Small &amp; Medium Unassigned"/>
    <x v="1"/>
    <s v="South"/>
    <n v="1090"/>
    <n v="40"/>
    <n v="1903"/>
  </r>
  <r>
    <x v="1"/>
    <x v="1"/>
    <n v="9.2390000000000008"/>
    <n v="5.6879999999999997"/>
    <n v="642.44799999999998"/>
    <n v="3.551000000000001"/>
    <x v="1"/>
    <x v="1"/>
    <d v="2019-05-01T00:00:00"/>
    <s v="Small &amp; Medium"/>
    <x v="3"/>
    <s v="East"/>
    <n v="9239"/>
    <n v="5688"/>
    <n v="642448"/>
  </r>
  <r>
    <x v="0"/>
    <x v="4"/>
    <n v="3.0000000000000001E-3"/>
    <n v="0.114"/>
    <n v="13.397"/>
    <n v="-0.111"/>
    <x v="4"/>
    <x v="3"/>
    <d v="2019-01-01T00:00:00"/>
    <s v="Public Sector SLED"/>
    <x v="0"/>
    <s v="West"/>
    <n v="3"/>
    <n v="114"/>
    <n v="13397"/>
  </r>
  <r>
    <x v="6"/>
    <x v="11"/>
    <n v="5.6000000000000001E-2"/>
    <n v="1E-3"/>
    <n v="0.307"/>
    <n v="5.5E-2"/>
    <x v="1"/>
    <x v="1"/>
    <d v="2019-08-01T00:00:00"/>
    <s v="Small &amp; Medium Unassigned"/>
    <x v="2"/>
    <s v="East"/>
    <n v="56"/>
    <n v="1"/>
    <n v="307"/>
  </r>
  <r>
    <x v="2"/>
    <x v="2"/>
    <s v=""/>
    <s v=""/>
    <s v=""/>
    <s v=""/>
    <x v="2"/>
    <x v="2"/>
    <d v="2019-11-01T00:00:00"/>
    <s v="Small &amp; Medium Unassigned"/>
    <x v="0"/>
    <s v="undefined"/>
    <n v="0"/>
    <n v="0"/>
    <n v="0"/>
  </r>
  <r>
    <x v="4"/>
    <x v="15"/>
    <n v="5.0000000000000001E-3"/>
    <n v="5.0000000000000001E-3"/>
    <n v="0.67800000000000005"/>
    <n v="0"/>
    <x v="3"/>
    <x v="1"/>
    <d v="2020-03-01T00:00:00"/>
    <s v="Public Sector Fed"/>
    <x v="3"/>
    <s v="East"/>
    <n v="5"/>
    <n v="5"/>
    <n v="678"/>
  </r>
  <r>
    <x v="6"/>
    <x v="17"/>
    <n v="0"/>
    <n v="0"/>
    <n v="1E-3"/>
    <n v="0"/>
    <x v="0"/>
    <x v="4"/>
    <d v="2019-09-01T00:00:00"/>
    <s v="Large Enterprise Segment"/>
    <x v="2"/>
    <s v="Headquarte"/>
    <n v="0"/>
    <n v="0"/>
    <n v="1"/>
  </r>
  <r>
    <x v="0"/>
    <x v="13"/>
    <n v="0"/>
    <n v="0"/>
    <n v="0"/>
    <n v="0"/>
    <x v="0"/>
    <x v="4"/>
    <d v="2019-03-01T00:00:00"/>
    <s v="Large Enterprise Segment"/>
    <x v="2"/>
    <s v="Headquarte"/>
    <n v="0"/>
    <n v="0"/>
    <n v="0"/>
  </r>
  <r>
    <x v="0"/>
    <x v="0"/>
    <n v="2.0009999999999999"/>
    <n v="2.758"/>
    <n v="262.173"/>
    <n v="-0.75700000000000012"/>
    <x v="1"/>
    <x v="3"/>
    <d v="2019-02-01T00:00:00"/>
    <s v="Small &amp; Medium"/>
    <x v="0"/>
    <s v="West"/>
    <n v="2001"/>
    <n v="2758"/>
    <n v="262173"/>
  </r>
  <r>
    <x v="3"/>
    <x v="3"/>
    <n v="0"/>
    <n v="5.0000000000000001E-3"/>
    <n v="0.63700000000000001"/>
    <n v="-5.0000000000000001E-3"/>
    <x v="3"/>
    <x v="0"/>
    <d v="2019-12-01T00:00:00"/>
    <s v="Public Sector Fed"/>
    <x v="0"/>
    <s v="South"/>
    <n v="0"/>
    <n v="5"/>
    <n v="637"/>
  </r>
  <r>
    <x v="1"/>
    <x v="16"/>
    <n v="0"/>
    <n v="1.4E-2"/>
    <n v="0.86499999999999999"/>
    <n v="-1.4E-2"/>
    <x v="3"/>
    <x v="0"/>
    <d v="2019-06-01T00:00:00"/>
    <s v="Public Sector Fed"/>
    <x v="0"/>
    <s v="South"/>
    <n v="0"/>
    <n v="14"/>
    <n v="865"/>
  </r>
  <r>
    <x v="3"/>
    <x v="14"/>
    <n v="0"/>
    <n v="0"/>
    <n v="0"/>
    <n v="0"/>
    <x v="1"/>
    <x v="3"/>
    <d v="2019-11-01T00:00:00"/>
    <s v="Small &amp; Medium Unassigned"/>
    <x v="3"/>
    <s v="West"/>
    <n v="0"/>
    <n v="0"/>
    <n v="0"/>
  </r>
  <r>
    <x v="4"/>
    <x v="5"/>
    <n v="0"/>
    <n v="0"/>
    <n v="2E-3"/>
    <n v="0"/>
    <x v="1"/>
    <x v="4"/>
    <d v="2020-01-01T00:00:00"/>
    <s v="Small &amp; Medium"/>
    <x v="2"/>
    <s v="Headquarte"/>
    <n v="0"/>
    <n v="0"/>
    <n v="2"/>
  </r>
  <r>
    <x v="3"/>
    <x v="6"/>
    <n v="9.8000000000000004E-2"/>
    <n v="0.27"/>
    <n v="21.003"/>
    <n v="-0.17200000000000001"/>
    <x v="0"/>
    <x v="3"/>
    <d v="2019-10-01T00:00:00"/>
    <s v="Large Enterprise Segment"/>
    <x v="0"/>
    <s v="West"/>
    <n v="98"/>
    <n v="270"/>
    <n v="21003"/>
  </r>
  <r>
    <x v="5"/>
    <x v="12"/>
    <n v="3.081"/>
    <n v="0.35399999999999998"/>
    <n v="38.246000000000002"/>
    <n v="2.7269999999999999"/>
    <x v="0"/>
    <x v="0"/>
    <d v="2020-04-01T00:00:00"/>
    <s v="Large Enterprise Segment"/>
    <x v="3"/>
    <s v="South"/>
    <n v="3081"/>
    <n v="354"/>
    <n v="38246"/>
  </r>
  <r>
    <x v="3"/>
    <x v="3"/>
    <n v="0"/>
    <n v="0"/>
    <n v="2E-3"/>
    <n v="0"/>
    <x v="1"/>
    <x v="4"/>
    <d v="2019-12-01T00:00:00"/>
    <s v="Small &amp; Medium"/>
    <x v="2"/>
    <s v="Headquarte"/>
    <n v="0"/>
    <n v="0"/>
    <n v="2"/>
  </r>
  <r>
    <x v="2"/>
    <x v="2"/>
    <s v=""/>
    <s v=""/>
    <s v=""/>
    <s v=""/>
    <x v="2"/>
    <x v="2"/>
    <d v="2019-10-01T00:00:00"/>
    <s v="Small &amp; Medium"/>
    <x v="0"/>
    <s v="undefined"/>
    <n v="0"/>
    <n v="0"/>
    <n v="0"/>
  </r>
  <r>
    <x v="3"/>
    <x v="14"/>
    <n v="2.9000000000000001E-2"/>
    <n v="0"/>
    <n v="2.9000000000000001E-2"/>
    <n v="2.9000000000000001E-2"/>
    <x v="1"/>
    <x v="1"/>
    <d v="2019-11-01T00:00:00"/>
    <s v="Small &amp; Medium Unassigned"/>
    <x v="2"/>
    <s v="East"/>
    <n v="29"/>
    <n v="0"/>
    <n v="29"/>
  </r>
  <r>
    <x v="6"/>
    <x v="10"/>
    <n v="0"/>
    <n v="3.0000000000000001E-3"/>
    <n v="0.67600000000000005"/>
    <n v="-3.0000000000000001E-3"/>
    <x v="3"/>
    <x v="0"/>
    <d v="2019-07-01T00:00:00"/>
    <s v="Public Sector Fed"/>
    <x v="1"/>
    <s v="South"/>
    <n v="0"/>
    <n v="3"/>
    <n v="676"/>
  </r>
  <r>
    <x v="1"/>
    <x v="8"/>
    <n v="0.65400000000000003"/>
    <n v="6.8000000000000005E-2"/>
    <n v="6.09"/>
    <n v="0.58600000000000008"/>
    <x v="1"/>
    <x v="3"/>
    <d v="2019-04-01T00:00:00"/>
    <s v="Small &amp; Medium Unassigned"/>
    <x v="2"/>
    <s v="West"/>
    <n v="654"/>
    <n v="68"/>
    <n v="6090"/>
  </r>
  <r>
    <x v="6"/>
    <x v="10"/>
    <n v="0.05"/>
    <n v="1E-3"/>
    <n v="6.3E-2"/>
    <n v="4.9000000000000002E-2"/>
    <x v="1"/>
    <x v="3"/>
    <d v="2019-07-01T00:00:00"/>
    <s v="Small &amp; Medium Unassigned"/>
    <x v="3"/>
    <s v="West"/>
    <n v="50"/>
    <n v="1"/>
    <n v="63"/>
  </r>
  <r>
    <x v="3"/>
    <x v="6"/>
    <n v="0.15"/>
    <n v="0.53100000000000003"/>
    <n v="48.469000000000001"/>
    <n v="-0.38100000000000001"/>
    <x v="0"/>
    <x v="1"/>
    <d v="2019-10-01T00:00:00"/>
    <s v="Large Enterprise Segment"/>
    <x v="0"/>
    <s v="East"/>
    <n v="150"/>
    <n v="531"/>
    <n v="48469"/>
  </r>
  <r>
    <x v="0"/>
    <x v="13"/>
    <n v="7.4720000000000004"/>
    <n v="5.5540000000000003"/>
    <n v="499.30900000000003"/>
    <n v="1.9180000000000001"/>
    <x v="3"/>
    <x v="1"/>
    <d v="2019-03-01T00:00:00"/>
    <s v="Public Sector Fed"/>
    <x v="2"/>
    <s v="East"/>
    <n v="7472"/>
    <n v="5554"/>
    <n v="499309"/>
  </r>
  <r>
    <x v="5"/>
    <x v="9"/>
    <n v="9.4779999999999998"/>
    <n v="4.2949999999999999"/>
    <n v="1993.924"/>
    <n v="5.1829999999999998"/>
    <x v="4"/>
    <x v="1"/>
    <d v="2020-06-01T00:00:00"/>
    <s v="Public Sector SLED"/>
    <x v="2"/>
    <s v="East"/>
    <n v="9478"/>
    <n v="4295"/>
    <n v="1993924"/>
  </r>
  <r>
    <x v="4"/>
    <x v="15"/>
    <n v="6.4969999999999999"/>
    <n v="1.7310000000000001"/>
    <n v="230.39599999999999"/>
    <n v="4.766"/>
    <x v="3"/>
    <x v="3"/>
    <d v="2020-03-01T00:00:00"/>
    <s v="Public Sector Fed"/>
    <x v="2"/>
    <s v="West"/>
    <n v="6497"/>
    <n v="1731"/>
    <n v="230396"/>
  </r>
  <r>
    <x v="1"/>
    <x v="16"/>
    <n v="22.83"/>
    <n v="11.502000000000001"/>
    <n v="1009.178"/>
    <n v="11.327999999999998"/>
    <x v="1"/>
    <x v="3"/>
    <d v="2019-06-01T00:00:00"/>
    <s v="Small &amp; Medium"/>
    <x v="1"/>
    <s v="West"/>
    <n v="22830"/>
    <n v="11502"/>
    <n v="1009178"/>
  </r>
  <r>
    <x v="5"/>
    <x v="12"/>
    <n v="0"/>
    <n v="0"/>
    <n v="1E-3"/>
    <n v="0"/>
    <x v="1"/>
    <x v="0"/>
    <d v="2020-04-01T00:00:00"/>
    <s v="Small &amp; Medium Unassigned"/>
    <x v="2"/>
    <s v="South"/>
    <n v="0"/>
    <n v="0"/>
    <n v="1"/>
  </r>
  <r>
    <x v="0"/>
    <x v="4"/>
    <n v="4.5999999999999999E-2"/>
    <n v="0.59099999999999997"/>
    <n v="23.617000000000001"/>
    <n v="-0.54499999999999993"/>
    <x v="0"/>
    <x v="3"/>
    <d v="2019-01-01T00:00:00"/>
    <s v="Large Enterprise Segment"/>
    <x v="0"/>
    <s v="West"/>
    <n v="46"/>
    <n v="591"/>
    <n v="23617"/>
  </r>
  <r>
    <x v="6"/>
    <x v="11"/>
    <n v="3.8210000000000002"/>
    <n v="2.5209999999999999"/>
    <n v="222.08799999999999"/>
    <n v="1.3000000000000003"/>
    <x v="3"/>
    <x v="3"/>
    <d v="2019-08-01T00:00:00"/>
    <s v="Public Sector Fed"/>
    <x v="2"/>
    <s v="West"/>
    <n v="3821"/>
    <n v="2521"/>
    <n v="222088"/>
  </r>
  <r>
    <x v="4"/>
    <x v="15"/>
    <n v="0"/>
    <n v="0"/>
    <n v="1E-3"/>
    <n v="0"/>
    <x v="1"/>
    <x v="0"/>
    <d v="2020-03-01T00:00:00"/>
    <s v="Small &amp; Medium Unassigned"/>
    <x v="3"/>
    <s v="South"/>
    <n v="0"/>
    <n v="0"/>
    <n v="1"/>
  </r>
  <r>
    <x v="4"/>
    <x v="18"/>
    <n v="9.6000000000000002E-2"/>
    <n v="0.35499999999999998"/>
    <n v="24.513000000000002"/>
    <n v="-0.25900000000000001"/>
    <x v="0"/>
    <x v="0"/>
    <d v="2020-02-01T00:00:00"/>
    <s v="Large Enterprise Segment"/>
    <x v="0"/>
    <s v="South"/>
    <n v="96"/>
    <n v="355"/>
    <n v="24513"/>
  </r>
  <r>
    <x v="0"/>
    <x v="0"/>
    <n v="28.731999999999999"/>
    <n v="22.038"/>
    <n v="1531.396"/>
    <n v="6.6939999999999991"/>
    <x v="0"/>
    <x v="0"/>
    <d v="2019-02-01T00:00:00"/>
    <s v="Large Enterprise Segment"/>
    <x v="2"/>
    <s v="South"/>
    <n v="28732"/>
    <n v="22038"/>
    <n v="1531396"/>
  </r>
  <r>
    <x v="6"/>
    <x v="10"/>
    <n v="0"/>
    <n v="1.2E-2"/>
    <n v="1.885"/>
    <n v="-1.2E-2"/>
    <x v="3"/>
    <x v="3"/>
    <d v="2019-07-01T00:00:00"/>
    <s v="Public Sector Fed"/>
    <x v="0"/>
    <s v="West"/>
    <n v="0"/>
    <n v="12"/>
    <n v="1885"/>
  </r>
  <r>
    <x v="4"/>
    <x v="5"/>
    <n v="0"/>
    <n v="0"/>
    <n v="1E-3"/>
    <n v="0"/>
    <x v="0"/>
    <x v="4"/>
    <d v="2020-01-01T00:00:00"/>
    <s v="Large Enterprise Segment"/>
    <x v="2"/>
    <s v="Headquarte"/>
    <n v="0"/>
    <n v="0"/>
    <n v="1"/>
  </r>
  <r>
    <x v="6"/>
    <x v="11"/>
    <n v="0"/>
    <n v="3.5999999999999997E-2"/>
    <n v="1.85"/>
    <n v="-3.5999999999999997E-2"/>
    <x v="3"/>
    <x v="3"/>
    <d v="2019-08-01T00:00:00"/>
    <s v="Public Sector Fed"/>
    <x v="0"/>
    <s v="West"/>
    <n v="0"/>
    <n v="36"/>
    <n v="1850"/>
  </r>
  <r>
    <x v="6"/>
    <x v="10"/>
    <n v="0"/>
    <n v="0"/>
    <n v="0"/>
    <n v="0"/>
    <x v="1"/>
    <x v="4"/>
    <d v="2019-07-01T00:00:00"/>
    <s v="Small &amp; Medium"/>
    <x v="0"/>
    <s v="Headquarte"/>
    <n v="0"/>
    <n v="0"/>
    <n v="0"/>
  </r>
  <r>
    <x v="1"/>
    <x v="8"/>
    <n v="0"/>
    <n v="0"/>
    <n v="0"/>
    <n v="0"/>
    <x v="1"/>
    <x v="4"/>
    <d v="2019-04-01T00:00:00"/>
    <s v="Small &amp; Medium"/>
    <x v="3"/>
    <s v="Headquarte"/>
    <n v="0"/>
    <n v="0"/>
    <n v="0"/>
  </r>
  <r>
    <x v="6"/>
    <x v="11"/>
    <n v="0.06"/>
    <n v="0.318"/>
    <n v="21.667999999999999"/>
    <n v="-0.25800000000000001"/>
    <x v="0"/>
    <x v="3"/>
    <d v="2019-08-01T00:00:00"/>
    <s v="Large Enterprise Segment"/>
    <x v="0"/>
    <s v="West"/>
    <n v="60"/>
    <n v="318"/>
    <n v="21668"/>
  </r>
  <r>
    <x v="2"/>
    <x v="2"/>
    <s v=""/>
    <s v=""/>
    <s v=""/>
    <s v=""/>
    <x v="2"/>
    <x v="2"/>
    <d v="2020-03-01T00:00:00"/>
    <s v="Public Sector SLED"/>
    <x v="2"/>
    <s v="undefined"/>
    <n v="0"/>
    <n v="0"/>
    <n v="0"/>
  </r>
  <r>
    <x v="4"/>
    <x v="18"/>
    <n v="6.6180000000000003"/>
    <n v="3.8730000000000002"/>
    <n v="391.34399999999999"/>
    <n v="2.7450000000000001"/>
    <x v="1"/>
    <x v="3"/>
    <d v="2020-02-01T00:00:00"/>
    <s v="Small &amp; Medium"/>
    <x v="3"/>
    <s v="West"/>
    <n v="6618"/>
    <n v="3873"/>
    <n v="391344"/>
  </r>
  <r>
    <x v="1"/>
    <x v="8"/>
    <n v="0"/>
    <n v="1.4E-2"/>
    <n v="1.1479999999999999"/>
    <n v="-1.4E-2"/>
    <x v="3"/>
    <x v="1"/>
    <d v="2019-04-01T00:00:00"/>
    <s v="Public Sector Fed"/>
    <x v="1"/>
    <s v="East"/>
    <n v="0"/>
    <n v="14"/>
    <n v="1148"/>
  </r>
  <r>
    <x v="5"/>
    <x v="9"/>
    <n v="1E-3"/>
    <n v="0"/>
    <n v="5.0000000000000001E-3"/>
    <n v="1E-3"/>
    <x v="1"/>
    <x v="3"/>
    <d v="2020-06-01T00:00:00"/>
    <s v="Small &amp; Medium Unassigned"/>
    <x v="1"/>
    <s v="West"/>
    <n v="1"/>
    <n v="0"/>
    <n v="5"/>
  </r>
  <r>
    <x v="6"/>
    <x v="17"/>
    <n v="25.468"/>
    <n v="13.701000000000001"/>
    <n v="1052.2159999999999"/>
    <n v="11.766999999999999"/>
    <x v="1"/>
    <x v="3"/>
    <d v="2019-09-01T00:00:00"/>
    <s v="Small &amp; Medium"/>
    <x v="1"/>
    <s v="West"/>
    <n v="25468"/>
    <n v="13701"/>
    <n v="1052216"/>
  </r>
  <r>
    <x v="6"/>
    <x v="10"/>
    <n v="0"/>
    <n v="2E-3"/>
    <n v="0.69899999999999995"/>
    <n v="-2E-3"/>
    <x v="3"/>
    <x v="3"/>
    <d v="2019-07-01T00:00:00"/>
    <s v="Public Sector Fed"/>
    <x v="1"/>
    <s v="West"/>
    <n v="0"/>
    <n v="2"/>
    <n v="699"/>
  </r>
  <r>
    <x v="0"/>
    <x v="4"/>
    <n v="0"/>
    <n v="0"/>
    <n v="0"/>
    <n v="0"/>
    <x v="4"/>
    <x v="4"/>
    <d v="2019-01-01T00:00:00"/>
    <s v="Public Sector SLED"/>
    <x v="2"/>
    <s v="Headquarte"/>
    <n v="0"/>
    <n v="0"/>
    <n v="0"/>
  </r>
  <r>
    <x v="6"/>
    <x v="11"/>
    <n v="0"/>
    <n v="4.0000000000000001E-3"/>
    <n v="0.67"/>
    <n v="-4.0000000000000001E-3"/>
    <x v="3"/>
    <x v="0"/>
    <d v="2019-08-01T00:00:00"/>
    <s v="Public Sector Fed"/>
    <x v="1"/>
    <s v="South"/>
    <n v="0"/>
    <n v="4"/>
    <n v="670"/>
  </r>
  <r>
    <x v="5"/>
    <x v="9"/>
    <n v="0.628"/>
    <n v="0.51300000000000001"/>
    <n v="282.13600000000002"/>
    <n v="0.11499999999999999"/>
    <x v="1"/>
    <x v="3"/>
    <d v="2020-06-01T00:00:00"/>
    <s v="Small &amp; Medium"/>
    <x v="0"/>
    <s v="West"/>
    <n v="628"/>
    <n v="513"/>
    <n v="282136"/>
  </r>
  <r>
    <x v="1"/>
    <x v="16"/>
    <n v="0.313"/>
    <n v="0.379"/>
    <n v="33.323"/>
    <n v="-6.6000000000000003E-2"/>
    <x v="0"/>
    <x v="0"/>
    <d v="2019-06-01T00:00:00"/>
    <s v="Large Enterprise Segment"/>
    <x v="1"/>
    <s v="South"/>
    <n v="313"/>
    <n v="379"/>
    <n v="33323"/>
  </r>
  <r>
    <x v="5"/>
    <x v="7"/>
    <n v="0.14399999999999999"/>
    <n v="0.51900000000000002"/>
    <n v="44.73"/>
    <n v="-0.375"/>
    <x v="0"/>
    <x v="1"/>
    <d v="2020-05-01T00:00:00"/>
    <s v="Large Enterprise Segment"/>
    <x v="0"/>
    <s v="East"/>
    <n v="144"/>
    <n v="519"/>
    <n v="44730"/>
  </r>
  <r>
    <x v="3"/>
    <x v="3"/>
    <n v="0"/>
    <n v="0"/>
    <n v="7.0000000000000001E-3"/>
    <n v="0"/>
    <x v="1"/>
    <x v="0"/>
    <d v="2019-12-01T00:00:00"/>
    <s v="Small &amp; Medium Unassigned"/>
    <x v="0"/>
    <s v="South"/>
    <n v="0"/>
    <n v="0"/>
    <n v="7"/>
  </r>
  <r>
    <x v="3"/>
    <x v="6"/>
    <n v="6.2E-2"/>
    <n v="0.127"/>
    <n v="13.208"/>
    <n v="-6.5000000000000002E-2"/>
    <x v="4"/>
    <x v="0"/>
    <d v="2019-10-01T00:00:00"/>
    <s v="Public Sector SLED"/>
    <x v="1"/>
    <s v="South"/>
    <n v="62"/>
    <n v="127"/>
    <n v="13208"/>
  </r>
  <r>
    <x v="3"/>
    <x v="6"/>
    <n v="56.896000000000001"/>
    <n v="51.783000000000001"/>
    <n v="2857.848"/>
    <n v="5.1129999999999995"/>
    <x v="0"/>
    <x v="1"/>
    <d v="2019-10-01T00:00:00"/>
    <s v="Large Enterprise Segment"/>
    <x v="2"/>
    <s v="East"/>
    <n v="56896"/>
    <n v="51783"/>
    <n v="2857848"/>
  </r>
  <r>
    <x v="2"/>
    <x v="2"/>
    <s v=""/>
    <s v=""/>
    <s v=""/>
    <s v=""/>
    <x v="2"/>
    <x v="2"/>
    <d v="2019-09-01T00:00:00"/>
    <s v="Public Sector Fed"/>
    <x v="2"/>
    <s v="undefined"/>
    <n v="0"/>
    <n v="0"/>
    <n v="0"/>
  </r>
  <r>
    <x v="5"/>
    <x v="7"/>
    <n v="0"/>
    <n v="0"/>
    <n v="0"/>
    <n v="0"/>
    <x v="4"/>
    <x v="4"/>
    <d v="2020-05-01T00:00:00"/>
    <s v="Public Sector SLED"/>
    <x v="2"/>
    <s v="Headquarte"/>
    <n v="0"/>
    <n v="0"/>
    <n v="0"/>
  </r>
  <r>
    <x v="3"/>
    <x v="14"/>
    <n v="0"/>
    <n v="0"/>
    <n v="3.0000000000000001E-3"/>
    <n v="0"/>
    <x v="1"/>
    <x v="1"/>
    <d v="2019-11-01T00:00:00"/>
    <s v="Small &amp; Medium Unassigned"/>
    <x v="3"/>
    <s v="East"/>
    <n v="0"/>
    <n v="0"/>
    <n v="3"/>
  </r>
  <r>
    <x v="2"/>
    <x v="2"/>
    <s v=""/>
    <s v=""/>
    <s v=""/>
    <s v=""/>
    <x v="2"/>
    <x v="2"/>
    <d v="2019-09-01T00:00:00"/>
    <s v="Public Sector SLED"/>
    <x v="0"/>
    <s v="undefined"/>
    <n v="0"/>
    <n v="0"/>
    <n v="0"/>
  </r>
  <r>
    <x v="4"/>
    <x v="18"/>
    <n v="49.573"/>
    <n v="40.085000000000001"/>
    <n v="3337.61"/>
    <n v="9.4879999999999995"/>
    <x v="1"/>
    <x v="1"/>
    <d v="2020-02-01T00:00:00"/>
    <s v="Small &amp; Medium"/>
    <x v="2"/>
    <s v="East"/>
    <n v="49573"/>
    <n v="40085"/>
    <n v="3337610"/>
  </r>
  <r>
    <x v="4"/>
    <x v="18"/>
    <n v="20.152000000000001"/>
    <n v="19.667999999999999"/>
    <n v="1370.172"/>
    <n v="0.48400000000000176"/>
    <x v="0"/>
    <x v="3"/>
    <d v="2020-02-01T00:00:00"/>
    <s v="Large Enterprise Segment"/>
    <x v="2"/>
    <s v="West"/>
    <n v="20152"/>
    <n v="19668"/>
    <n v="1370172"/>
  </r>
  <r>
    <x v="0"/>
    <x v="13"/>
    <n v="3.3000000000000002E-2"/>
    <n v="0.105"/>
    <n v="13.542"/>
    <n v="-7.1999999999999995E-2"/>
    <x v="4"/>
    <x v="0"/>
    <d v="2019-03-01T00:00:00"/>
    <s v="Public Sector SLED"/>
    <x v="1"/>
    <s v="South"/>
    <n v="33"/>
    <n v="105"/>
    <n v="13542"/>
  </r>
  <r>
    <x v="0"/>
    <x v="4"/>
    <n v="8.0000000000000002E-3"/>
    <n v="0"/>
    <n v="1.7999999999999999E-2"/>
    <n v="8.0000000000000002E-3"/>
    <x v="1"/>
    <x v="1"/>
    <d v="2019-01-01T00:00:00"/>
    <s v="Small &amp; Medium Unassigned"/>
    <x v="2"/>
    <s v="East"/>
    <n v="8"/>
    <n v="0"/>
    <n v="18"/>
  </r>
  <r>
    <x v="5"/>
    <x v="9"/>
    <n v="2.1999999999999999E-2"/>
    <n v="3.5999999999999997E-2"/>
    <n v="21.52"/>
    <n v="-1.3999999999999999E-2"/>
    <x v="4"/>
    <x v="1"/>
    <d v="2020-06-01T00:00:00"/>
    <s v="Public Sector SLED"/>
    <x v="3"/>
    <s v="East"/>
    <n v="22"/>
    <n v="36"/>
    <n v="21520"/>
  </r>
  <r>
    <x v="6"/>
    <x v="10"/>
    <n v="31.852"/>
    <n v="21.614999999999998"/>
    <n v="1795.165"/>
    <n v="10.237000000000002"/>
    <x v="1"/>
    <x v="0"/>
    <d v="2019-07-01T00:00:00"/>
    <s v="Small &amp; Medium"/>
    <x v="2"/>
    <s v="South"/>
    <n v="31852"/>
    <n v="21615"/>
    <n v="1795165"/>
  </r>
  <r>
    <x v="5"/>
    <x v="9"/>
    <n v="1.3919999999999999"/>
    <n v="0.92700000000000005"/>
    <n v="297.36500000000001"/>
    <n v="0.46499999999999986"/>
    <x v="1"/>
    <x v="0"/>
    <d v="2020-06-01T00:00:00"/>
    <s v="Small &amp; Medium"/>
    <x v="3"/>
    <s v="South"/>
    <n v="1392"/>
    <n v="927"/>
    <n v="297365"/>
  </r>
  <r>
    <x v="2"/>
    <x v="2"/>
    <s v=""/>
    <s v=""/>
    <s v=""/>
    <s v=""/>
    <x v="2"/>
    <x v="2"/>
    <d v="2020-06-01T00:00:00"/>
    <s v="Public Sector SLED"/>
    <x v="2"/>
    <s v="undefined"/>
    <n v="0"/>
    <n v="0"/>
    <n v="0"/>
  </r>
  <r>
    <x v="3"/>
    <x v="14"/>
    <n v="0"/>
    <n v="0"/>
    <n v="0"/>
    <n v="0"/>
    <x v="1"/>
    <x v="0"/>
    <d v="2019-11-01T00:00:00"/>
    <s v="Small &amp; Medium Unassigned"/>
    <x v="0"/>
    <s v="South"/>
    <n v="0"/>
    <n v="0"/>
    <n v="0"/>
  </r>
  <r>
    <x v="6"/>
    <x v="17"/>
    <n v="11.984"/>
    <n v="6.2370000000000001"/>
    <n v="671.81600000000003"/>
    <n v="5.7469999999999999"/>
    <x v="1"/>
    <x v="1"/>
    <d v="2019-09-01T00:00:00"/>
    <s v="Small &amp; Medium"/>
    <x v="3"/>
    <s v="East"/>
    <n v="11984"/>
    <n v="6237"/>
    <n v="671816"/>
  </r>
  <r>
    <x v="5"/>
    <x v="12"/>
    <n v="7.6999999999999999E-2"/>
    <n v="0.17399999999999999"/>
    <n v="19.614000000000001"/>
    <n v="-9.6999999999999989E-2"/>
    <x v="0"/>
    <x v="3"/>
    <d v="2020-04-01T00:00:00"/>
    <s v="Large Enterprise Segment"/>
    <x v="0"/>
    <s v="West"/>
    <n v="77"/>
    <n v="174"/>
    <n v="19614"/>
  </r>
  <r>
    <x v="6"/>
    <x v="10"/>
    <n v="18.805"/>
    <n v="13.788"/>
    <n v="1156.327"/>
    <n v="5.0169999999999995"/>
    <x v="4"/>
    <x v="0"/>
    <d v="2019-07-01T00:00:00"/>
    <s v="Public Sector SLED"/>
    <x v="2"/>
    <s v="South"/>
    <n v="18805"/>
    <n v="13788"/>
    <n v="1156327"/>
  </r>
  <r>
    <x v="0"/>
    <x v="0"/>
    <n v="25.89"/>
    <n v="18.135999999999999"/>
    <n v="1754.4960000000001"/>
    <n v="7.7540000000000013"/>
    <x v="1"/>
    <x v="3"/>
    <d v="2019-02-01T00:00:00"/>
    <s v="Small &amp; Medium"/>
    <x v="2"/>
    <s v="West"/>
    <n v="25890"/>
    <n v="18136"/>
    <n v="1754496"/>
  </r>
  <r>
    <x v="5"/>
    <x v="9"/>
    <n v="1.4999999999999999E-2"/>
    <n v="8.3000000000000004E-2"/>
    <n v="29.917999999999999"/>
    <n v="-6.8000000000000005E-2"/>
    <x v="4"/>
    <x v="1"/>
    <d v="2020-06-01T00:00:00"/>
    <s v="Public Sector SLED"/>
    <x v="0"/>
    <s v="East"/>
    <n v="15"/>
    <n v="83"/>
    <n v="29918"/>
  </r>
  <r>
    <x v="5"/>
    <x v="12"/>
    <n v="0.95"/>
    <n v="0.54400000000000004"/>
    <n v="43.182000000000002"/>
    <n v="0.40599999999999992"/>
    <x v="0"/>
    <x v="3"/>
    <d v="2020-04-01T00:00:00"/>
    <s v="Large Enterprise Segment"/>
    <x v="3"/>
    <s v="West"/>
    <n v="950"/>
    <n v="544"/>
    <n v="43182"/>
  </r>
  <r>
    <x v="5"/>
    <x v="7"/>
    <n v="5.1999999999999998E-2"/>
    <n v="0.27100000000000002"/>
    <n v="19.36"/>
    <n v="-0.21900000000000003"/>
    <x v="0"/>
    <x v="3"/>
    <d v="2020-05-01T00:00:00"/>
    <s v="Large Enterprise Segment"/>
    <x v="0"/>
    <s v="West"/>
    <n v="52"/>
    <n v="271"/>
    <n v="19360"/>
  </r>
  <r>
    <x v="4"/>
    <x v="15"/>
    <n v="0"/>
    <n v="0"/>
    <n v="0"/>
    <n v="0"/>
    <x v="1"/>
    <x v="4"/>
    <d v="2020-03-01T00:00:00"/>
    <s v="Small &amp; Medium"/>
    <x v="0"/>
    <s v="Headquarte"/>
    <n v="0"/>
    <n v="0"/>
    <n v="0"/>
  </r>
  <r>
    <x v="1"/>
    <x v="16"/>
    <n v="2.9780000000000002"/>
    <n v="3.3380000000000001"/>
    <n v="453.39499999999998"/>
    <n v="-0.35999999999999988"/>
    <x v="1"/>
    <x v="1"/>
    <d v="2019-06-01T00:00:00"/>
    <s v="Small &amp; Medium"/>
    <x v="0"/>
    <s v="East"/>
    <n v="2978"/>
    <n v="3338"/>
    <n v="453395"/>
  </r>
  <r>
    <x v="6"/>
    <x v="10"/>
    <n v="1E-3"/>
    <n v="0"/>
    <n v="2.8000000000000001E-2"/>
    <n v="1E-3"/>
    <x v="1"/>
    <x v="0"/>
    <d v="2019-07-01T00:00:00"/>
    <s v="Small &amp; Medium Unassigned"/>
    <x v="0"/>
    <s v="South"/>
    <n v="1"/>
    <n v="0"/>
    <n v="28"/>
  </r>
  <r>
    <x v="6"/>
    <x v="10"/>
    <n v="2E-3"/>
    <n v="0"/>
    <n v="2.3E-2"/>
    <n v="2E-3"/>
    <x v="1"/>
    <x v="3"/>
    <d v="2019-07-01T00:00:00"/>
    <s v="Small &amp; Medium Unassigned"/>
    <x v="0"/>
    <s v="West"/>
    <n v="2"/>
    <n v="0"/>
    <n v="23"/>
  </r>
  <r>
    <x v="5"/>
    <x v="12"/>
    <n v="0"/>
    <n v="0"/>
    <n v="0"/>
    <n v="0"/>
    <x v="1"/>
    <x v="4"/>
    <d v="2020-04-01T00:00:00"/>
    <s v="Small &amp; Medium"/>
    <x v="1"/>
    <s v="Headquarte"/>
    <n v="0"/>
    <n v="0"/>
    <n v="0"/>
  </r>
  <r>
    <x v="2"/>
    <x v="2"/>
    <s v=""/>
    <s v=""/>
    <s v=""/>
    <s v=""/>
    <x v="2"/>
    <x v="2"/>
    <d v="2019-07-01T00:00:00"/>
    <s v="Small &amp; Medium"/>
    <x v="0"/>
    <s v="undefined"/>
    <n v="0"/>
    <n v="0"/>
    <n v="0"/>
  </r>
  <r>
    <x v="1"/>
    <x v="8"/>
    <n v="0.497"/>
    <n v="7.4999999999999997E-2"/>
    <n v="3.9159999999999999"/>
    <n v="0.42199999999999999"/>
    <x v="1"/>
    <x v="1"/>
    <d v="2019-04-01T00:00:00"/>
    <s v="Small &amp; Medium Unassigned"/>
    <x v="1"/>
    <s v="East"/>
    <n v="497"/>
    <n v="75"/>
    <n v="3916"/>
  </r>
  <r>
    <x v="1"/>
    <x v="1"/>
    <n v="0"/>
    <n v="0"/>
    <n v="0"/>
    <n v="0"/>
    <x v="1"/>
    <x v="4"/>
    <d v="2019-05-01T00:00:00"/>
    <s v="Small &amp; Medium"/>
    <x v="0"/>
    <s v="Headquarte"/>
    <n v="0"/>
    <n v="0"/>
    <n v="0"/>
  </r>
  <r>
    <x v="3"/>
    <x v="6"/>
    <n v="25.279"/>
    <n v="14.683999999999999"/>
    <n v="1064.854"/>
    <n v="10.595000000000001"/>
    <x v="1"/>
    <x v="3"/>
    <d v="2019-10-01T00:00:00"/>
    <s v="Small &amp; Medium"/>
    <x v="1"/>
    <s v="West"/>
    <n v="25279"/>
    <n v="14684"/>
    <n v="1064854"/>
  </r>
  <r>
    <x v="4"/>
    <x v="15"/>
    <n v="0.41399999999999998"/>
    <n v="0.44700000000000001"/>
    <n v="45.697000000000003"/>
    <n v="-3.3000000000000029E-2"/>
    <x v="0"/>
    <x v="1"/>
    <d v="2020-03-01T00:00:00"/>
    <s v="Large Enterprise Segment"/>
    <x v="0"/>
    <s v="East"/>
    <n v="414"/>
    <n v="447"/>
    <n v="45697"/>
  </r>
  <r>
    <x v="3"/>
    <x v="14"/>
    <n v="0"/>
    <n v="0"/>
    <n v="0"/>
    <n v="0"/>
    <x v="1"/>
    <x v="3"/>
    <d v="2019-11-01T00:00:00"/>
    <s v="Small &amp; Medium Unassigned"/>
    <x v="2"/>
    <s v="West"/>
    <n v="0"/>
    <n v="0"/>
    <n v="0"/>
  </r>
  <r>
    <x v="6"/>
    <x v="10"/>
    <n v="52.616999999999997"/>
    <n v="42.209000000000003"/>
    <n v="2822.3339999999998"/>
    <n v="10.407999999999994"/>
    <x v="0"/>
    <x v="1"/>
    <d v="2019-07-01T00:00:00"/>
    <s v="Large Enterprise Segment"/>
    <x v="2"/>
    <s v="East"/>
    <n v="52617"/>
    <n v="42209"/>
    <n v="2822334"/>
  </r>
  <r>
    <x v="5"/>
    <x v="9"/>
    <n v="10.183"/>
    <n v="2.2069999999999999"/>
    <n v="1223.7760000000001"/>
    <n v="7.976"/>
    <x v="4"/>
    <x v="3"/>
    <d v="2020-06-01T00:00:00"/>
    <s v="Public Sector SLED"/>
    <x v="2"/>
    <s v="West"/>
    <n v="10183"/>
    <n v="2207"/>
    <n v="1223776"/>
  </r>
  <r>
    <x v="0"/>
    <x v="4"/>
    <n v="0"/>
    <n v="0"/>
    <n v="0"/>
    <n v="0"/>
    <x v="1"/>
    <x v="4"/>
    <d v="2019-01-01T00:00:00"/>
    <s v="Small &amp; Medium"/>
    <x v="0"/>
    <s v="Headquarte"/>
    <n v="0"/>
    <n v="0"/>
    <n v="0"/>
  </r>
  <r>
    <x v="3"/>
    <x v="6"/>
    <n v="3.2000000000000001E-2"/>
    <n v="0.112"/>
    <n v="12.407999999999999"/>
    <n v="-0.08"/>
    <x v="4"/>
    <x v="3"/>
    <d v="2019-10-01T00:00:00"/>
    <s v="Public Sector SLED"/>
    <x v="0"/>
    <s v="West"/>
    <n v="32"/>
    <n v="112"/>
    <n v="12408"/>
  </r>
  <r>
    <x v="3"/>
    <x v="6"/>
    <n v="2.2250000000000001"/>
    <n v="2.5070000000000001"/>
    <n v="275.697"/>
    <n v="-0.28200000000000003"/>
    <x v="1"/>
    <x v="3"/>
    <d v="2019-10-01T00:00:00"/>
    <s v="Small &amp; Medium"/>
    <x v="0"/>
    <s v="West"/>
    <n v="2225"/>
    <n v="2507"/>
    <n v="275697"/>
  </r>
  <r>
    <x v="0"/>
    <x v="0"/>
    <n v="5.6550000000000002"/>
    <n v="3.0089999999999999"/>
    <n v="335.31900000000002"/>
    <n v="2.6460000000000004"/>
    <x v="1"/>
    <x v="3"/>
    <d v="2019-02-01T00:00:00"/>
    <s v="Small &amp; Medium"/>
    <x v="3"/>
    <s v="West"/>
    <n v="5655"/>
    <n v="3009"/>
    <n v="335319"/>
  </r>
  <r>
    <x v="5"/>
    <x v="9"/>
    <n v="3.0000000000000001E-3"/>
    <n v="2.4E-2"/>
    <n v="9.31"/>
    <n v="-2.1000000000000001E-2"/>
    <x v="4"/>
    <x v="0"/>
    <d v="2020-06-01T00:00:00"/>
    <s v="Public Sector SLED"/>
    <x v="0"/>
    <s v="South"/>
    <n v="3"/>
    <n v="24"/>
    <n v="9310"/>
  </r>
  <r>
    <x v="0"/>
    <x v="0"/>
    <n v="0.159"/>
    <n v="0.65100000000000002"/>
    <n v="54.536999999999999"/>
    <n v="-0.49199999999999999"/>
    <x v="0"/>
    <x v="1"/>
    <d v="2019-02-01T00:00:00"/>
    <s v="Large Enterprise Segment"/>
    <x v="0"/>
    <s v="East"/>
    <n v="159"/>
    <n v="651"/>
    <n v="54537"/>
  </r>
  <r>
    <x v="1"/>
    <x v="1"/>
    <n v="0.29299999999999998"/>
    <n v="0.30199999999999999"/>
    <n v="24.994"/>
    <n v="-9.000000000000008E-3"/>
    <x v="0"/>
    <x v="3"/>
    <d v="2019-05-01T00:00:00"/>
    <s v="Large Enterprise Segment"/>
    <x v="1"/>
    <s v="West"/>
    <n v="293"/>
    <n v="302"/>
    <n v="24994"/>
  </r>
  <r>
    <x v="1"/>
    <x v="16"/>
    <n v="7.1639999999999997"/>
    <n v="3.2480000000000002"/>
    <n v="354.62599999999998"/>
    <n v="3.9159999999999995"/>
    <x v="1"/>
    <x v="3"/>
    <d v="2019-06-01T00:00:00"/>
    <s v="Small &amp; Medium"/>
    <x v="3"/>
    <s v="West"/>
    <n v="7164"/>
    <n v="3248"/>
    <n v="354626"/>
  </r>
  <r>
    <x v="2"/>
    <x v="2"/>
    <s v=""/>
    <s v=""/>
    <s v=""/>
    <s v=""/>
    <x v="2"/>
    <x v="2"/>
    <d v="2019-03-01T00:00:00"/>
    <s v="Small &amp; Medium"/>
    <x v="0"/>
    <s v="undefined"/>
    <n v="0"/>
    <n v="0"/>
    <n v="0"/>
  </r>
  <r>
    <x v="0"/>
    <x v="0"/>
    <n v="11.542"/>
    <n v="9.4589999999999996"/>
    <n v="1017.0940000000001"/>
    <n v="2.0830000000000002"/>
    <x v="4"/>
    <x v="3"/>
    <d v="2019-02-01T00:00:00"/>
    <s v="Public Sector SLED"/>
    <x v="2"/>
    <s v="West"/>
    <n v="11542"/>
    <n v="9459"/>
    <n v="1017094"/>
  </r>
  <r>
    <x v="3"/>
    <x v="14"/>
    <n v="0"/>
    <n v="0"/>
    <n v="0"/>
    <n v="0"/>
    <x v="1"/>
    <x v="3"/>
    <d v="2019-11-01T00:00:00"/>
    <s v="Small &amp; Medium Unassigned"/>
    <x v="1"/>
    <s v="West"/>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QoQ Change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9">
  <location ref="A1:E8" firstHeaderRow="0" firstDataRow="1" firstDataCol="1"/>
  <pivotFields count="15">
    <pivotField axis="axisRow" showAll="0" sortType="ascending" defaultSubtotal="0">
      <items count="7">
        <item h="1" x="2"/>
        <item x="0"/>
        <item x="1"/>
        <item x="6"/>
        <item x="3"/>
        <item x="4"/>
        <item x="5"/>
      </items>
    </pivotField>
    <pivotField showAll="0" defaultSubtotal="0">
      <items count="19">
        <item x="2"/>
        <item x="8"/>
        <item x="11"/>
        <item x="3"/>
        <item x="0"/>
        <item x="4"/>
        <item x="10"/>
        <item x="16"/>
        <item x="13"/>
        <item x="1"/>
        <item x="14"/>
        <item x="6"/>
        <item x="17"/>
        <item x="12"/>
        <item x="18"/>
        <item x="5"/>
        <item x="9"/>
        <item x="15"/>
        <item x="7"/>
      </items>
    </pivotField>
    <pivotField dataField="1" numFmtId="164" showAll="0" defaultSubtotal="0"/>
    <pivotField dataField="1" numFmtId="164" showAll="0" defaultSubtotal="0"/>
    <pivotField dataField="1" numFmtId="165" showAll="0" defaultSubtotal="0"/>
    <pivotField dataField="1" showAll="0" defaultSubtotal="0"/>
    <pivotField showAll="0" defaultSubtotal="0">
      <items count="5">
        <item x="2"/>
        <item x="0"/>
        <item x="3"/>
        <item x="4"/>
        <item x="1"/>
      </items>
    </pivotField>
    <pivotField showAll="0" defaultSubtotal="0">
      <items count="5">
        <item x="2"/>
        <item x="1"/>
        <item x="4"/>
        <item x="0"/>
        <item x="3"/>
      </items>
    </pivotField>
    <pivotField numFmtId="22" showAll="0"/>
    <pivotField showAll="0"/>
    <pivotField showAll="0" defaultSubtotal="0">
      <items count="4">
        <item x="2"/>
        <item x="3"/>
        <item x="0"/>
        <item x="1"/>
      </items>
    </pivotField>
    <pivotField showAll="0"/>
    <pivotField showAll="0"/>
    <pivotField showAll="0"/>
    <pivotField showAll="0"/>
  </pivotFields>
  <rowFields count="1">
    <field x="0"/>
  </rowFields>
  <rowItems count="7">
    <i>
      <x v="1"/>
    </i>
    <i>
      <x v="2"/>
    </i>
    <i>
      <x v="3"/>
    </i>
    <i>
      <x v="4"/>
    </i>
    <i>
      <x v="5"/>
    </i>
    <i>
      <x v="6"/>
    </i>
    <i t="grand">
      <x/>
    </i>
  </rowItems>
  <colFields count="1">
    <field x="-2"/>
  </colFields>
  <colItems count="4">
    <i>
      <x/>
    </i>
    <i i="1">
      <x v="1"/>
    </i>
    <i i="2">
      <x v="2"/>
    </i>
    <i i="3">
      <x v="3"/>
    </i>
  </colItems>
  <dataFields count="4">
    <dataField name="Total Activation" fld="2" baseField="0" baseItem="0" numFmtId="165"/>
    <dataField name="Total Deactivations" fld="3" baseField="0" baseItem="0" numFmtId="165"/>
    <dataField name="Net Activation" fld="5" baseField="0" baseItem="0" numFmtId="165"/>
    <dataField name="Total Subs" fld="4" baseField="0" baseItem="3" numFmtId="165"/>
  </dataFields>
  <chartFormats count="12">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2"/>
          </reference>
        </references>
      </pivotArea>
    </chartFormat>
    <chartFormat chart="0" format="5" series="1">
      <pivotArea type="data" outline="0" fieldPosition="0">
        <references count="1">
          <reference field="4294967294" count="1" selected="0">
            <x v="3"/>
          </reference>
        </references>
      </pivotArea>
    </chartFormat>
    <chartFormat chart="57" format="6" series="1">
      <pivotArea type="data" outline="0" fieldPosition="0">
        <references count="1">
          <reference field="4294967294" count="1" selected="0">
            <x v="0"/>
          </reference>
        </references>
      </pivotArea>
    </chartFormat>
    <chartFormat chart="57" format="7" series="1">
      <pivotArea type="data" outline="0" fieldPosition="0">
        <references count="1">
          <reference field="4294967294" count="1" selected="0">
            <x v="1"/>
          </reference>
        </references>
      </pivotArea>
    </chartFormat>
    <chartFormat chart="57" format="8" series="1">
      <pivotArea type="data" outline="0" fieldPosition="0">
        <references count="1">
          <reference field="4294967294" count="1" selected="0">
            <x v="2"/>
          </reference>
        </references>
      </pivotArea>
    </chartFormat>
    <chartFormat chart="57" format="9" series="1">
      <pivotArea type="data" outline="0" fieldPosition="0">
        <references count="1">
          <reference field="4294967294" count="1" selected="0">
            <x v="3"/>
          </reference>
        </references>
      </pivotArea>
    </chartFormat>
    <chartFormat chart="58" format="10" series="1">
      <pivotArea type="data" outline="0" fieldPosition="0">
        <references count="1">
          <reference field="4294967294" count="1" selected="0">
            <x v="0"/>
          </reference>
        </references>
      </pivotArea>
    </chartFormat>
    <chartFormat chart="58" format="11" series="1">
      <pivotArea type="data" outline="0" fieldPosition="0">
        <references count="1">
          <reference field="4294967294" count="1" selected="0">
            <x v="1"/>
          </reference>
        </references>
      </pivotArea>
    </chartFormat>
    <chartFormat chart="58" format="12" series="1">
      <pivotArea type="data" outline="0" fieldPosition="0">
        <references count="1">
          <reference field="4294967294" count="1" selected="0">
            <x v="2"/>
          </reference>
        </references>
      </pivotArea>
    </chartFormat>
    <chartFormat chart="58" format="1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ActDeactSubSummary"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43">
  <location ref="A1:C2" firstHeaderRow="0" firstDataRow="1" firstDataCol="0"/>
  <pivotFields count="15">
    <pivotField showAll="0">
      <items count="8">
        <item x="2"/>
        <item x="0"/>
        <item x="1"/>
        <item x="6"/>
        <item x="3"/>
        <item x="4"/>
        <item x="5"/>
        <item t="default"/>
      </items>
    </pivotField>
    <pivotField showAll="0" defaultSubtotal="0">
      <items count="19">
        <item x="2"/>
        <item x="8"/>
        <item x="11"/>
        <item x="3"/>
        <item x="0"/>
        <item x="4"/>
        <item x="10"/>
        <item x="16"/>
        <item x="13"/>
        <item x="1"/>
        <item x="14"/>
        <item x="6"/>
        <item x="17"/>
        <item x="12"/>
        <item x="18"/>
        <item x="5"/>
        <item x="9"/>
        <item x="15"/>
        <item x="7"/>
      </items>
    </pivotField>
    <pivotField dataField="1" numFmtId="164" showAll="0" defaultSubtotal="0"/>
    <pivotField dataField="1" numFmtId="164" showAll="0" defaultSubtotal="0"/>
    <pivotField dataField="1" numFmtId="165" showAll="0" defaultSubtotal="0"/>
    <pivotField showAll="0" defaultSubtotal="0"/>
    <pivotField showAll="0" defaultSubtotal="0">
      <items count="5">
        <item x="2"/>
        <item x="0"/>
        <item x="3"/>
        <item x="4"/>
        <item x="1"/>
      </items>
    </pivotField>
    <pivotField showAll="0" defaultSubtotal="0">
      <items count="5">
        <item x="2"/>
        <item x="1"/>
        <item x="4"/>
        <item x="0"/>
        <item x="3"/>
      </items>
    </pivotField>
    <pivotField numFmtId="22" showAll="0"/>
    <pivotField showAll="0"/>
    <pivotField showAll="0" defaultSubtotal="0">
      <items count="4">
        <item x="2"/>
        <item x="3"/>
        <item x="0"/>
        <item x="1"/>
      </items>
    </pivotField>
    <pivotField showAll="0"/>
    <pivotField showAll="0"/>
    <pivotField showAll="0"/>
    <pivotField showAll="0"/>
  </pivotFields>
  <rowItems count="1">
    <i/>
  </rowItems>
  <colFields count="1">
    <field x="-2"/>
  </colFields>
  <colItems count="3">
    <i>
      <x/>
    </i>
    <i i="1">
      <x v="1"/>
    </i>
    <i i="2">
      <x v="2"/>
    </i>
  </colItems>
  <dataFields count="3">
    <dataField name="Total Activations" fld="2" baseField="7" baseItem="0" numFmtId="165"/>
    <dataField name="Total Deactivations" fld="3" baseField="7" baseItem="0" numFmtId="165"/>
    <dataField name="Total Subs" fld="4" baseField="7" baseItem="0" numFmtId="165"/>
  </dataFields>
  <chartFormats count="6">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41" format="7" series="1">
      <pivotArea type="data" outline="0" fieldPosition="0">
        <references count="1">
          <reference field="4294967294" count="1" selected="0">
            <x v="2"/>
          </reference>
        </references>
      </pivotArea>
    </chartFormat>
    <chartFormat chart="41" format="8" series="1">
      <pivotArea type="data" outline="0" fieldPosition="0">
        <references count="1">
          <reference field="4294967294" count="1" selected="0">
            <x v="0"/>
          </reference>
        </references>
      </pivotArea>
    </chartFormat>
    <chartFormat chart="41"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NetAdds"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2">
  <location ref="A3:B9" firstHeaderRow="1" firstDataRow="1" firstDataCol="1"/>
  <pivotFields count="15">
    <pivotField axis="axisRow" showAll="0">
      <items count="8">
        <item h="1" x="2"/>
        <item x="0"/>
        <item x="1"/>
        <item x="6"/>
        <item x="3"/>
        <item x="4"/>
        <item x="5"/>
        <item t="default"/>
      </items>
    </pivotField>
    <pivotField showAll="0">
      <items count="20">
        <item x="2"/>
        <item x="8"/>
        <item x="11"/>
        <item x="3"/>
        <item x="0"/>
        <item x="4"/>
        <item x="10"/>
        <item x="16"/>
        <item x="13"/>
        <item x="1"/>
        <item x="14"/>
        <item x="6"/>
        <item x="17"/>
        <item x="12"/>
        <item x="18"/>
        <item x="5"/>
        <item x="9"/>
        <item x="15"/>
        <item x="7"/>
        <item t="default"/>
      </items>
    </pivotField>
    <pivotField numFmtId="164" showAll="0"/>
    <pivotField numFmtId="164" showAll="0"/>
    <pivotField numFmtId="165" showAll="0"/>
    <pivotField dataField="1" showAll="0" defaultSubtotal="0"/>
    <pivotField showAll="0" defaultSubtotal="0">
      <items count="5">
        <item x="2"/>
        <item x="0"/>
        <item x="3"/>
        <item x="4"/>
        <item x="1"/>
      </items>
    </pivotField>
    <pivotField showAll="0" defaultSubtotal="0">
      <items count="5">
        <item x="2"/>
        <item x="1"/>
        <item x="4"/>
        <item x="0"/>
        <item x="3"/>
      </items>
    </pivotField>
    <pivotField numFmtId="22" showAll="0"/>
    <pivotField showAll="0"/>
    <pivotField showAll="0" defaultSubtotal="0">
      <items count="4">
        <item x="2"/>
        <item x="3"/>
        <item x="0"/>
        <item x="1"/>
      </items>
    </pivotField>
    <pivotField showAll="0"/>
    <pivotField showAll="0"/>
    <pivotField showAll="0"/>
    <pivotField showAll="0"/>
  </pivotFields>
  <rowFields count="1">
    <field x="0"/>
  </rowFields>
  <rowItems count="6">
    <i>
      <x v="1"/>
    </i>
    <i>
      <x v="2"/>
    </i>
    <i>
      <x v="3"/>
    </i>
    <i>
      <x v="4"/>
    </i>
    <i>
      <x v="5"/>
    </i>
    <i>
      <x v="6"/>
    </i>
  </rowItems>
  <colItems count="1">
    <i/>
  </colItems>
  <dataFields count="1">
    <dataField name="Sum of Net adds" fld="5" baseField="6" baseItem="1" numFmtId="165"/>
  </dataFields>
  <chartFormats count="1">
    <chartFormat chart="21"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Deactivations"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5">
  <location ref="A3:B9" firstHeaderRow="1" firstDataRow="1" firstDataCol="1"/>
  <pivotFields count="15">
    <pivotField axis="axisRow" showAll="0">
      <items count="8">
        <item h="1" x="2"/>
        <item x="0"/>
        <item x="1"/>
        <item x="6"/>
        <item x="3"/>
        <item x="4"/>
        <item x="5"/>
        <item t="default"/>
      </items>
    </pivotField>
    <pivotField showAll="0">
      <items count="20">
        <item x="2"/>
        <item x="8"/>
        <item x="11"/>
        <item x="3"/>
        <item x="0"/>
        <item x="4"/>
        <item x="10"/>
        <item x="16"/>
        <item x="13"/>
        <item x="1"/>
        <item x="14"/>
        <item x="6"/>
        <item x="17"/>
        <item x="12"/>
        <item x="18"/>
        <item x="5"/>
        <item x="9"/>
        <item x="15"/>
        <item x="7"/>
        <item t="default"/>
      </items>
    </pivotField>
    <pivotField numFmtId="164" showAll="0"/>
    <pivotField dataField="1" numFmtId="164" showAll="0"/>
    <pivotField numFmtId="165" showAll="0"/>
    <pivotField showAll="0" defaultSubtotal="0"/>
    <pivotField showAll="0" defaultSubtotal="0">
      <items count="5">
        <item x="2"/>
        <item x="0"/>
        <item x="3"/>
        <item x="4"/>
        <item x="1"/>
      </items>
    </pivotField>
    <pivotField showAll="0" defaultSubtotal="0">
      <items count="5">
        <item x="2"/>
        <item x="1"/>
        <item x="4"/>
        <item x="0"/>
        <item x="3"/>
      </items>
    </pivotField>
    <pivotField numFmtId="22" showAll="0"/>
    <pivotField showAll="0"/>
    <pivotField showAll="0" defaultSubtotal="0">
      <items count="4">
        <item x="2"/>
        <item x="3"/>
        <item x="0"/>
        <item x="1"/>
      </items>
    </pivotField>
    <pivotField showAll="0"/>
    <pivotField showAll="0"/>
    <pivotField showAll="0"/>
    <pivotField showAll="0"/>
  </pivotFields>
  <rowFields count="1">
    <field x="0"/>
  </rowFields>
  <rowItems count="6">
    <i>
      <x v="1"/>
    </i>
    <i>
      <x v="2"/>
    </i>
    <i>
      <x v="3"/>
    </i>
    <i>
      <x v="4"/>
    </i>
    <i>
      <x v="5"/>
    </i>
    <i>
      <x v="6"/>
    </i>
  </rowItems>
  <colItems count="1">
    <i/>
  </colItems>
  <dataFields count="1">
    <dataField name="Sum of Deacts" fld="3" baseField="0" baseItem="0" numFmtId="165"/>
  </dataFields>
  <chartFormats count="1">
    <chartFormat chart="24" format="2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TotalAdd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B10" firstHeaderRow="1" firstDataRow="1" firstDataCol="1"/>
  <pivotFields count="15">
    <pivotField axis="axisRow" showAll="0">
      <items count="8">
        <item h="1" x="2"/>
        <item x="0"/>
        <item x="1"/>
        <item x="6"/>
        <item x="3"/>
        <item x="4"/>
        <item x="5"/>
        <item t="default"/>
      </items>
    </pivotField>
    <pivotField showAll="0">
      <items count="20">
        <item x="2"/>
        <item x="8"/>
        <item x="11"/>
        <item x="3"/>
        <item x="0"/>
        <item x="4"/>
        <item x="10"/>
        <item x="16"/>
        <item x="13"/>
        <item x="1"/>
        <item x="14"/>
        <item x="6"/>
        <item x="17"/>
        <item x="12"/>
        <item x="18"/>
        <item x="5"/>
        <item x="9"/>
        <item x="15"/>
        <item x="7"/>
        <item t="default"/>
      </items>
    </pivotField>
    <pivotField showAll="0"/>
    <pivotField showAll="0"/>
    <pivotField dataField="1" showAll="0"/>
    <pivotField showAll="0"/>
    <pivotField showAll="0">
      <items count="6">
        <item x="2"/>
        <item x="0"/>
        <item x="3"/>
        <item x="4"/>
        <item x="1"/>
        <item t="default"/>
      </items>
    </pivotField>
    <pivotField showAll="0">
      <items count="6">
        <item x="2"/>
        <item x="1"/>
        <item x="4"/>
        <item x="0"/>
        <item x="3"/>
        <item t="default"/>
      </items>
    </pivotField>
    <pivotField numFmtId="22" showAll="0"/>
    <pivotField showAll="0"/>
    <pivotField showAll="0">
      <items count="5">
        <item x="2"/>
        <item x="3"/>
        <item x="0"/>
        <item x="1"/>
        <item t="default"/>
      </items>
    </pivotField>
    <pivotField showAll="0"/>
    <pivotField showAll="0"/>
    <pivotField showAll="0"/>
    <pivotField showAll="0"/>
  </pivotFields>
  <rowFields count="1">
    <field x="0"/>
  </rowFields>
  <rowItems count="7">
    <i>
      <x v="1"/>
    </i>
    <i>
      <x v="2"/>
    </i>
    <i>
      <x v="3"/>
    </i>
    <i>
      <x v="4"/>
    </i>
    <i>
      <x v="5"/>
    </i>
    <i>
      <x v="6"/>
    </i>
    <i t="grand">
      <x/>
    </i>
  </rowItems>
  <colItems count="1">
    <i/>
  </colItems>
  <dataFields count="1">
    <dataField name="Sum of Subs" fld="4" baseField="0" baseItem="3" numFmtId="165"/>
  </dataFields>
  <chartFormats count="4">
    <chartFormat chart="6"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TotalSub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B10" firstHeaderRow="1" firstDataRow="1" firstDataCol="1"/>
  <pivotFields count="15">
    <pivotField axis="axisRow" showAll="0">
      <items count="8">
        <item h="1" x="2"/>
        <item x="0"/>
        <item x="1"/>
        <item x="6"/>
        <item x="3"/>
        <item x="4"/>
        <item x="5"/>
        <item t="default"/>
      </items>
    </pivotField>
    <pivotField showAll="0">
      <items count="20">
        <item x="2"/>
        <item x="8"/>
        <item x="11"/>
        <item x="3"/>
        <item x="0"/>
        <item x="4"/>
        <item x="10"/>
        <item x="16"/>
        <item x="13"/>
        <item x="1"/>
        <item x="14"/>
        <item x="6"/>
        <item x="17"/>
        <item x="12"/>
        <item x="18"/>
        <item x="5"/>
        <item x="9"/>
        <item x="15"/>
        <item x="7"/>
        <item t="default"/>
      </items>
    </pivotField>
    <pivotField dataField="1" showAll="0"/>
    <pivotField showAll="0"/>
    <pivotField showAll="0"/>
    <pivotField showAll="0"/>
    <pivotField showAll="0">
      <items count="6">
        <item x="2"/>
        <item x="0"/>
        <item x="3"/>
        <item x="4"/>
        <item x="1"/>
        <item t="default"/>
      </items>
    </pivotField>
    <pivotField showAll="0">
      <items count="6">
        <item x="2"/>
        <item x="1"/>
        <item x="4"/>
        <item x="0"/>
        <item x="3"/>
        <item t="default"/>
      </items>
    </pivotField>
    <pivotField numFmtId="22" showAll="0"/>
    <pivotField showAll="0"/>
    <pivotField showAll="0">
      <items count="5">
        <item x="2"/>
        <item x="3"/>
        <item x="0"/>
        <item x="1"/>
        <item t="default"/>
      </items>
    </pivotField>
    <pivotField showAll="0"/>
    <pivotField showAll="0"/>
    <pivotField showAll="0"/>
    <pivotField showAll="0"/>
  </pivotFields>
  <rowFields count="1">
    <field x="0"/>
  </rowFields>
  <rowItems count="7">
    <i>
      <x v="1"/>
    </i>
    <i>
      <x v="2"/>
    </i>
    <i>
      <x v="3"/>
    </i>
    <i>
      <x v="4"/>
    </i>
    <i>
      <x v="5"/>
    </i>
    <i>
      <x v="6"/>
    </i>
    <i t="grand">
      <x/>
    </i>
  </rowItems>
  <colItems count="1">
    <i/>
  </colItems>
  <dataFields count="1">
    <dataField name="Sum of Adds" fld="2" baseField="0" baseItem="4" numFmtId="165"/>
  </dataFields>
  <chartFormats count="3">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23" firstHeaderRow="1" firstDataRow="1" firstDataCol="1"/>
  <pivotFields count="15">
    <pivotField showAll="0"/>
    <pivotField axis="axisRow" showAll="0">
      <items count="20">
        <item x="2"/>
        <item x="8"/>
        <item x="11"/>
        <item x="3"/>
        <item x="0"/>
        <item x="4"/>
        <item x="10"/>
        <item x="16"/>
        <item x="13"/>
        <item x="1"/>
        <item x="14"/>
        <item x="6"/>
        <item x="17"/>
        <item x="12"/>
        <item x="18"/>
        <item x="5"/>
        <item x="9"/>
        <item x="15"/>
        <item x="7"/>
        <item t="default"/>
      </items>
    </pivotField>
    <pivotField showAll="0"/>
    <pivotField showAll="0"/>
    <pivotField showAll="0"/>
    <pivotField showAll="0"/>
    <pivotField showAll="0"/>
    <pivotField showAll="0"/>
    <pivotField numFmtId="22" showAll="0"/>
    <pivotField showAll="0"/>
    <pivotField showAll="0"/>
    <pivotField showAll="0"/>
    <pivotField showAll="0"/>
    <pivotField showAll="0"/>
    <pivotField showAll="0"/>
  </pivotFields>
  <rowFields count="1">
    <field x="1"/>
  </rowFields>
  <rowItems count="20">
    <i>
      <x/>
    </i>
    <i>
      <x v="1"/>
    </i>
    <i>
      <x v="2"/>
    </i>
    <i>
      <x v="3"/>
    </i>
    <i>
      <x v="4"/>
    </i>
    <i>
      <x v="5"/>
    </i>
    <i>
      <x v="6"/>
    </i>
    <i>
      <x v="7"/>
    </i>
    <i>
      <x v="8"/>
    </i>
    <i>
      <x v="9"/>
    </i>
    <i>
      <x v="10"/>
    </i>
    <i>
      <x v="11"/>
    </i>
    <i>
      <x v="12"/>
    </i>
    <i>
      <x v="13"/>
    </i>
    <i>
      <x v="14"/>
    </i>
    <i>
      <x v="15"/>
    </i>
    <i>
      <x v="16"/>
    </i>
    <i>
      <x v="17"/>
    </i>
    <i>
      <x v="1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00000000-0013-0000-FFFF-FFFF01000000}" sourceName="Quarter">
  <pivotTables>
    <pivotTable tabId="4" name="ActDeactSubSummary"/>
  </pivotTables>
  <data>
    <tabular pivotCacheId="2">
      <items count="7">
        <i x="2" s="1"/>
        <i x="0" s="1"/>
        <i x="1" s="1"/>
        <i x="6" s="1"/>
        <i x="3" s="1"/>
        <i x="4" s="1"/>
        <i x="5"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ean_Date" xr10:uid="{00000000-0013-0000-FFFF-FFFF02000000}" sourceName="Clean Date">
  <pivotTables>
    <pivotTable tabId="4" name="ActDeactSubSummary"/>
  </pivotTables>
  <data>
    <tabular pivotCacheId="2">
      <items count="19">
        <i x="2" s="1"/>
        <i x="8" s="1"/>
        <i x="11" s="1"/>
        <i x="3" s="1"/>
        <i x="0" s="1"/>
        <i x="4" s="1"/>
        <i x="10" s="1"/>
        <i x="16" s="1"/>
        <i x="13" s="1"/>
        <i x="1" s="1"/>
        <i x="14" s="1"/>
        <i x="6" s="1"/>
        <i x="17" s="1"/>
        <i x="12" s="1"/>
        <i x="18" s="1"/>
        <i x="5" s="1"/>
        <i x="9" s="1"/>
        <i x="15" s="1"/>
        <i x="7"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0000000-0013-0000-FFFF-FFFF03000000}" sourceName="Segment">
  <pivotTables>
    <pivotTable tabId="4" name="ActDeactSubSummary"/>
    <pivotTable tabId="8" name="Deactivations"/>
    <pivotTable tabId="6" name="NetAdds"/>
    <pivotTable tabId="3" name="QoQ Changes"/>
    <pivotTable tabId="9" name="TotalAdds"/>
    <pivotTable tabId="10" name="TotalSubs"/>
  </pivotTables>
  <data>
    <tabular pivotCacheId="2">
      <items count="5">
        <i x="2" s="1"/>
        <i x="0" s="1"/>
        <i x="3" s="1"/>
        <i x="4" s="1"/>
        <i x="1"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00000000-0013-0000-FFFF-FFFF04000000}" sourceName="Area">
  <pivotTables>
    <pivotTable tabId="4" name="ActDeactSubSummary"/>
    <pivotTable tabId="8" name="Deactivations"/>
    <pivotTable tabId="6" name="NetAdds"/>
    <pivotTable tabId="3" name="QoQ Changes"/>
    <pivotTable tabId="9" name="TotalAdds"/>
    <pivotTable tabId="10" name="TotalSubs"/>
  </pivotTables>
  <data>
    <tabular pivotCacheId="2">
      <items count="5">
        <i x="2" s="1"/>
        <i x="1" s="1"/>
        <i x="4" s="1"/>
        <i x="0" s="1"/>
        <i x="3" s="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2" xr10:uid="{00000000-0013-0000-FFFF-FFFF05000000}" sourceName="channel2">
  <pivotTables>
    <pivotTable tabId="4" name="ActDeactSubSummary"/>
    <pivotTable tabId="8" name="Deactivations"/>
    <pivotTable tabId="6" name="NetAdds"/>
    <pivotTable tabId="3" name="QoQ Changes"/>
    <pivotTable tabId="9" name="TotalAdds"/>
    <pivotTable tabId="10" name="TotalSubs"/>
  </pivotTables>
  <data>
    <tabular pivotCacheId="2">
      <items count="4">
        <i x="2" s="1"/>
        <i x="3" s="1"/>
        <i x="0" s="1"/>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1" xr10:uid="{00000000-0014-0000-FFFF-FFFF01000000}" cache="Slicer_Quarter" caption="Quarter" style="Custom" rowHeight="241300"/>
  <slicer name="Clean Date 1" xr10:uid="{00000000-0014-0000-FFFF-FFFF02000000}" cache="Slicer_Clean_Date" caption="Month" style="Custom" rowHeight="241300"/>
  <slicer name="Segment 1" xr10:uid="{00000000-0014-0000-FFFF-FFFF03000000}" cache="Slicer_Segment" caption="Segment" style="Custom" rowHeight="241300"/>
  <slicer name="Area 1" xr10:uid="{00000000-0014-0000-FFFF-FFFF04000000}" cache="Slicer_Area" caption="Area" style="Custom" rowHeight="241300"/>
  <slicer name="channel2 1" xr10:uid="{00000000-0014-0000-FFFF-FFFF05000000}" cache="Slicer_channel2" caption="Sales Channel" style="Custom"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O1342" totalsRowShown="0" headerRowDxfId="16" dataDxfId="15">
  <autoFilter ref="A1:O1342" xr:uid="{00000000-0009-0000-0100-000001000000}"/>
  <tableColumns count="15">
    <tableColumn id="1" xr3:uid="{00000000-0010-0000-0000-000001000000}" name="Quarter" dataDxfId="14">
      <calculatedColumnFormula>IF(Table1[[#This Row],[Area]]="","",CONCATENATE(YEAR(I2)," ","Q",ROUNDUP(MONTH(I2)/3,0)))</calculatedColumnFormula>
    </tableColumn>
    <tableColumn id="9" xr3:uid="{00000000-0010-0000-0000-000009000000}" name="Clean Date" dataDxfId="13">
      <calculatedColumnFormula>IF(Table1[[#This Row],[Area]]="","",CONCATENATE(TEXT(Table1[[#This Row],[rpt_mth]],"yyyy"), " ",TEXT(Table1[[#This Row],[rpt_mth]],"mmmm")))</calculatedColumnFormula>
    </tableColumn>
    <tableColumn id="10" xr3:uid="{00000000-0010-0000-0000-00000A000000}" name="Adds" dataDxfId="12">
      <calculatedColumnFormula>IF(Table1[[#This Row],[Area]]="","",Table1[[#This Row],[cleu_gross_adds]]/1000)</calculatedColumnFormula>
    </tableColumn>
    <tableColumn id="12" xr3:uid="{00000000-0010-0000-0000-00000C000000}" name="Deacts" dataDxfId="11">
      <calculatedColumnFormula>IF(Table1[[#This Row],[Area]]="","",Table1[[#This Row],[cleu_deacts]]/1000)</calculatedColumnFormula>
    </tableColumn>
    <tableColumn id="11" xr3:uid="{00000000-0010-0000-0000-00000B000000}" name="Subs" dataDxfId="10">
      <calculatedColumnFormula>IF(Table1[[#This Row],[Area]]="","",Table1[[#This Row],[cleu_subs]]/1000)</calculatedColumnFormula>
    </tableColumn>
    <tableColumn id="13" xr3:uid="{00000000-0010-0000-0000-00000D000000}" name="Net adds" dataDxfId="9">
      <calculatedColumnFormula>IF(Table1[[#This Row],[Area]]="","",Table1[[#This Row],[Adds]]-Table1[[#This Row],[Deacts]])</calculatedColumnFormula>
    </tableColumn>
    <tableColumn id="14" xr3:uid="{00000000-0010-0000-0000-00000E000000}" name="Segment" dataDxfId="8">
      <calculatedColumnFormula>IF(Table1[[#This Row],[Area]]="","",IF(Table1[[#This Row],[VZ2_SEGMT_DESC]]="Small &amp; Medium Unassigned", "Small &amp; Medium",Table1[[#This Row],[VZ2_SEGMT_DESC]]))</calculatedColumnFormula>
    </tableColumn>
    <tableColumn id="16" xr3:uid="{00000000-0010-0000-0000-000010000000}" name="Area" dataDxfId="7">
      <calculatedColumnFormula>IF(Table1[[#This Row],[VZ2_AREA_DESC]]="undefined","",IF(Table1[[#This Row],[VZ2_AREA_DESC]]="Headquarte","HQ",Table1[[#This Row],[VZ2_AREA_DESC]]))</calculatedColumnFormula>
    </tableColumn>
    <tableColumn id="2" xr3:uid="{00000000-0010-0000-0000-000002000000}" name="rpt_mth" dataDxfId="6"/>
    <tableColumn id="3" xr3:uid="{00000000-0010-0000-0000-000003000000}" name="VZ2_SEGMT_DESC" dataDxfId="5"/>
    <tableColumn id="4" xr3:uid="{00000000-0010-0000-0000-000004000000}" name="channel2" dataDxfId="4"/>
    <tableColumn id="5" xr3:uid="{00000000-0010-0000-0000-000005000000}" name="VZ2_AREA_DESC" dataDxfId="3"/>
    <tableColumn id="6" xr3:uid="{00000000-0010-0000-0000-000006000000}" name="cleu_gross_adds" dataDxfId="2"/>
    <tableColumn id="7" xr3:uid="{00000000-0010-0000-0000-000007000000}" name="cleu_deacts" dataDxfId="1"/>
    <tableColumn id="8" xr3:uid="{00000000-0010-0000-0000-000008000000}" name="cleu_sub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9A7B2-BA60-4AD4-8F67-0477FBF4DCCC}">
  <sheetPr codeName="Sheet1"/>
  <dimension ref="A1:P41"/>
  <sheetViews>
    <sheetView showGridLines="0" showRowColHeaders="0" tabSelected="1" workbookViewId="0">
      <selection activeCell="P11" sqref="P11"/>
    </sheetView>
  </sheetViews>
  <sheetFormatPr defaultColWidth="0" defaultRowHeight="15" zeroHeight="1" x14ac:dyDescent="0.25"/>
  <cols>
    <col min="1" max="16" width="9.140625" customWidth="1"/>
    <col min="17" max="16384" width="9.140625" hidden="1"/>
  </cols>
  <sheetData>
    <row r="1" spans="1:16" x14ac:dyDescent="0.25">
      <c r="A1" s="13"/>
      <c r="B1" s="14"/>
      <c r="C1" s="14"/>
      <c r="D1" s="14"/>
      <c r="E1" s="14"/>
      <c r="F1" s="14"/>
      <c r="G1" s="14"/>
      <c r="H1" s="14"/>
      <c r="I1" s="14"/>
      <c r="J1" s="14"/>
      <c r="K1" s="14"/>
      <c r="L1" s="14"/>
      <c r="M1" s="14"/>
      <c r="N1" s="14"/>
      <c r="O1" s="14"/>
      <c r="P1" s="15"/>
    </row>
    <row r="2" spans="1:16" x14ac:dyDescent="0.25">
      <c r="A2" s="16"/>
      <c r="B2" s="17"/>
      <c r="C2" s="17"/>
      <c r="D2" s="17"/>
      <c r="E2" s="17"/>
      <c r="F2" s="17"/>
      <c r="G2" s="17"/>
      <c r="H2" s="17"/>
      <c r="I2" s="17"/>
      <c r="J2" s="17"/>
      <c r="K2" s="17"/>
      <c r="L2" s="17"/>
      <c r="M2" s="17"/>
      <c r="N2" s="17"/>
      <c r="O2" s="17"/>
      <c r="P2" s="18"/>
    </row>
    <row r="3" spans="1:16" x14ac:dyDescent="0.25">
      <c r="A3" s="16"/>
      <c r="B3" s="17"/>
      <c r="C3" s="17"/>
      <c r="D3" s="17"/>
      <c r="E3" s="17"/>
      <c r="F3" s="17"/>
      <c r="G3" s="17"/>
      <c r="H3" s="17"/>
      <c r="I3" s="17"/>
      <c r="J3" s="17"/>
      <c r="K3" s="17"/>
      <c r="L3" s="17"/>
      <c r="M3" s="17"/>
      <c r="N3" s="17"/>
      <c r="O3" s="17"/>
      <c r="P3" s="18"/>
    </row>
    <row r="4" spans="1:16" x14ac:dyDescent="0.25">
      <c r="A4" s="16"/>
      <c r="B4" s="17"/>
      <c r="C4" s="17"/>
      <c r="D4" s="17"/>
      <c r="E4" s="17"/>
      <c r="F4" s="17"/>
      <c r="G4" s="17"/>
      <c r="H4" s="17"/>
      <c r="I4" s="17"/>
      <c r="J4" s="17"/>
      <c r="K4" s="17"/>
      <c r="L4" s="17"/>
      <c r="M4" s="17"/>
      <c r="N4" s="17"/>
      <c r="O4" s="17"/>
      <c r="P4" s="18"/>
    </row>
    <row r="5" spans="1:16" x14ac:dyDescent="0.25">
      <c r="A5" s="16"/>
      <c r="B5" s="17"/>
      <c r="C5" s="17"/>
      <c r="D5" s="17"/>
      <c r="E5" s="17"/>
      <c r="F5" s="17"/>
      <c r="G5" s="17"/>
      <c r="H5" s="17"/>
      <c r="I5" s="17"/>
      <c r="J5" s="17"/>
      <c r="K5" s="17"/>
      <c r="L5" s="17"/>
      <c r="M5" s="17"/>
      <c r="N5" s="17"/>
      <c r="O5" s="17"/>
      <c r="P5" s="18"/>
    </row>
    <row r="6" spans="1:16" x14ac:dyDescent="0.25">
      <c r="A6" s="16"/>
      <c r="B6" s="17"/>
      <c r="C6" s="17"/>
      <c r="D6" s="17"/>
      <c r="E6" s="17"/>
      <c r="F6" s="17"/>
      <c r="G6" s="17"/>
      <c r="H6" s="17"/>
      <c r="I6" s="17"/>
      <c r="J6" s="17"/>
      <c r="K6" s="17"/>
      <c r="L6" s="17"/>
      <c r="M6" s="17"/>
      <c r="N6" s="17"/>
      <c r="O6" s="17"/>
      <c r="P6" s="18"/>
    </row>
    <row r="7" spans="1:16" x14ac:dyDescent="0.25">
      <c r="A7" s="16"/>
      <c r="B7" s="17"/>
      <c r="C7" s="17"/>
      <c r="D7" s="17"/>
      <c r="E7" s="17"/>
      <c r="F7" s="17"/>
      <c r="G7" s="17"/>
      <c r="H7" s="17"/>
      <c r="I7" s="17"/>
      <c r="J7" s="17"/>
      <c r="K7" s="17"/>
      <c r="L7" s="17"/>
      <c r="M7" s="17"/>
      <c r="N7" s="17"/>
      <c r="O7" s="17"/>
      <c r="P7" s="18"/>
    </row>
    <row r="8" spans="1:16" x14ac:dyDescent="0.25">
      <c r="A8" s="16"/>
      <c r="B8" s="17"/>
      <c r="C8" s="17"/>
      <c r="D8" s="17"/>
      <c r="E8" s="17"/>
      <c r="F8" s="17"/>
      <c r="G8" s="17"/>
      <c r="H8" s="17"/>
      <c r="I8" s="17"/>
      <c r="J8" s="17"/>
      <c r="K8" s="17"/>
      <c r="L8" s="17"/>
      <c r="M8" s="17"/>
      <c r="N8" s="17"/>
      <c r="O8" s="17"/>
      <c r="P8" s="18"/>
    </row>
    <row r="9" spans="1:16" x14ac:dyDescent="0.25">
      <c r="A9" s="16"/>
      <c r="B9" s="17"/>
      <c r="C9" s="17"/>
      <c r="D9" s="17"/>
      <c r="E9" s="17"/>
      <c r="F9" s="17"/>
      <c r="G9" s="17"/>
      <c r="H9" s="17"/>
      <c r="I9" s="17"/>
      <c r="J9" s="17"/>
      <c r="K9" s="17"/>
      <c r="L9" s="17"/>
      <c r="M9" s="17"/>
      <c r="N9" s="17"/>
      <c r="O9" s="17"/>
      <c r="P9" s="18"/>
    </row>
    <row r="10" spans="1:16" x14ac:dyDescent="0.25">
      <c r="A10" s="16"/>
      <c r="B10" s="17"/>
      <c r="C10" s="17"/>
      <c r="D10" s="17"/>
      <c r="E10" s="17"/>
      <c r="F10" s="17"/>
      <c r="G10" s="17"/>
      <c r="H10" s="17"/>
      <c r="I10" s="17"/>
      <c r="J10" s="17"/>
      <c r="K10" s="17"/>
      <c r="L10" s="17"/>
      <c r="M10" s="17"/>
      <c r="N10" s="17"/>
      <c r="O10" s="17"/>
      <c r="P10" s="18"/>
    </row>
    <row r="11" spans="1:16" x14ac:dyDescent="0.25">
      <c r="A11" s="16"/>
      <c r="B11" s="17"/>
      <c r="C11" s="17"/>
      <c r="D11" s="17"/>
      <c r="E11" s="17"/>
      <c r="F11" s="17"/>
      <c r="G11" s="17"/>
      <c r="H11" s="17"/>
      <c r="I11" s="17"/>
      <c r="J11" s="17"/>
      <c r="K11" s="17"/>
      <c r="L11" s="17"/>
      <c r="M11" s="17"/>
      <c r="N11" s="17"/>
      <c r="O11" s="17"/>
      <c r="P11" s="18"/>
    </row>
    <row r="12" spans="1:16" x14ac:dyDescent="0.25">
      <c r="A12" s="16"/>
      <c r="B12" s="17"/>
      <c r="C12" s="17"/>
      <c r="D12" s="17"/>
      <c r="E12" s="17"/>
      <c r="F12" s="17"/>
      <c r="G12" s="17"/>
      <c r="H12" s="17"/>
      <c r="I12" s="17"/>
      <c r="J12" s="17"/>
      <c r="K12" s="17"/>
      <c r="L12" s="17"/>
      <c r="M12" s="17"/>
      <c r="N12" s="17"/>
      <c r="O12" s="17"/>
      <c r="P12" s="18"/>
    </row>
    <row r="13" spans="1:16" x14ac:dyDescent="0.25">
      <c r="A13" s="16"/>
      <c r="B13" s="17"/>
      <c r="C13" s="17"/>
      <c r="D13" s="17"/>
      <c r="E13" s="17"/>
      <c r="F13" s="17"/>
      <c r="G13" s="17"/>
      <c r="H13" s="17"/>
      <c r="I13" s="17"/>
      <c r="J13" s="17"/>
      <c r="K13" s="17"/>
      <c r="L13" s="17"/>
      <c r="M13" s="17"/>
      <c r="N13" s="17"/>
      <c r="O13" s="17"/>
      <c r="P13" s="18"/>
    </row>
    <row r="14" spans="1:16" x14ac:dyDescent="0.25">
      <c r="A14" s="16"/>
      <c r="B14" s="17"/>
      <c r="C14" s="17"/>
      <c r="D14" s="17"/>
      <c r="E14" s="17"/>
      <c r="F14" s="17"/>
      <c r="G14" s="17"/>
      <c r="H14" s="17"/>
      <c r="I14" s="17"/>
      <c r="J14" s="17"/>
      <c r="K14" s="17"/>
      <c r="L14" s="17"/>
      <c r="M14" s="17"/>
      <c r="N14" s="17"/>
      <c r="O14" s="17"/>
      <c r="P14" s="18"/>
    </row>
    <row r="15" spans="1:16" x14ac:dyDescent="0.25">
      <c r="A15" s="16"/>
      <c r="B15" s="17"/>
      <c r="C15" s="17"/>
      <c r="D15" s="17"/>
      <c r="E15" s="17"/>
      <c r="F15" s="17"/>
      <c r="G15" s="17"/>
      <c r="H15" s="17"/>
      <c r="I15" s="17"/>
      <c r="J15" s="17"/>
      <c r="K15" s="17"/>
      <c r="L15" s="17"/>
      <c r="M15" s="17"/>
      <c r="N15" s="17"/>
      <c r="O15" s="17"/>
      <c r="P15" s="18"/>
    </row>
    <row r="16" spans="1:16" x14ac:dyDescent="0.25">
      <c r="A16" s="16"/>
      <c r="B16" s="17"/>
      <c r="C16" s="17"/>
      <c r="D16" s="17"/>
      <c r="E16" s="17"/>
      <c r="F16" s="17"/>
      <c r="G16" s="17"/>
      <c r="H16" s="17"/>
      <c r="I16" s="17"/>
      <c r="J16" s="17"/>
      <c r="K16" s="17"/>
      <c r="L16" s="17"/>
      <c r="M16" s="17"/>
      <c r="N16" s="17"/>
      <c r="O16" s="17"/>
      <c r="P16" s="18"/>
    </row>
    <row r="17" spans="1:16" x14ac:dyDescent="0.25">
      <c r="A17" s="16"/>
      <c r="B17" s="17"/>
      <c r="C17" s="17"/>
      <c r="D17" s="17"/>
      <c r="E17" s="17"/>
      <c r="F17" s="17"/>
      <c r="G17" s="17"/>
      <c r="H17" s="17"/>
      <c r="I17" s="17"/>
      <c r="J17" s="17"/>
      <c r="K17" s="17"/>
      <c r="L17" s="17"/>
      <c r="M17" s="17"/>
      <c r="N17" s="17"/>
      <c r="O17" s="17"/>
      <c r="P17" s="18"/>
    </row>
    <row r="18" spans="1:16" x14ac:dyDescent="0.25">
      <c r="A18" s="16"/>
      <c r="B18" s="17"/>
      <c r="C18" s="17"/>
      <c r="D18" s="17"/>
      <c r="E18" s="17"/>
      <c r="F18" s="17"/>
      <c r="G18" s="17"/>
      <c r="H18" s="17"/>
      <c r="I18" s="17"/>
      <c r="J18" s="17"/>
      <c r="K18" s="17"/>
      <c r="L18" s="17"/>
      <c r="M18" s="17"/>
      <c r="N18" s="17"/>
      <c r="O18" s="17"/>
      <c r="P18" s="18"/>
    </row>
    <row r="19" spans="1:16" x14ac:dyDescent="0.25">
      <c r="A19" s="16"/>
      <c r="B19" s="17"/>
      <c r="C19" s="17"/>
      <c r="D19" s="17"/>
      <c r="E19" s="17"/>
      <c r="F19" s="17"/>
      <c r="G19" s="17"/>
      <c r="H19" s="17"/>
      <c r="I19" s="17"/>
      <c r="J19" s="17"/>
      <c r="K19" s="17"/>
      <c r="L19" s="17"/>
      <c r="M19" s="17"/>
      <c r="N19" s="17"/>
      <c r="O19" s="17"/>
      <c r="P19" s="18"/>
    </row>
    <row r="20" spans="1:16" x14ac:dyDescent="0.25">
      <c r="A20" s="16"/>
      <c r="B20" s="17"/>
      <c r="C20" s="17"/>
      <c r="D20" s="17"/>
      <c r="E20" s="17"/>
      <c r="F20" s="17"/>
      <c r="G20" s="17"/>
      <c r="H20" s="17"/>
      <c r="I20" s="17"/>
      <c r="J20" s="17"/>
      <c r="K20" s="17"/>
      <c r="L20" s="17"/>
      <c r="M20" s="17"/>
      <c r="N20" s="17"/>
      <c r="O20" s="17"/>
      <c r="P20" s="18"/>
    </row>
    <row r="21" spans="1:16" x14ac:dyDescent="0.25">
      <c r="A21" s="16"/>
      <c r="B21" s="17"/>
      <c r="C21" s="17"/>
      <c r="D21" s="17"/>
      <c r="E21" s="17"/>
      <c r="F21" s="17"/>
      <c r="G21" s="17"/>
      <c r="H21" s="17"/>
      <c r="I21" s="17"/>
      <c r="J21" s="17"/>
      <c r="K21" s="17"/>
      <c r="L21" s="17"/>
      <c r="M21" s="17"/>
      <c r="N21" s="17"/>
      <c r="O21" s="17"/>
      <c r="P21" s="18"/>
    </row>
    <row r="22" spans="1:16" x14ac:dyDescent="0.25">
      <c r="A22" s="16"/>
      <c r="B22" s="17"/>
      <c r="C22" s="17"/>
      <c r="D22" s="17"/>
      <c r="E22" s="17"/>
      <c r="F22" s="17"/>
      <c r="G22" s="17"/>
      <c r="H22" s="17"/>
      <c r="I22" s="17"/>
      <c r="J22" s="17"/>
      <c r="K22" s="17"/>
      <c r="L22" s="17"/>
      <c r="M22" s="17"/>
      <c r="N22" s="17"/>
      <c r="O22" s="17"/>
      <c r="P22" s="18"/>
    </row>
    <row r="23" spans="1:16" x14ac:dyDescent="0.25">
      <c r="A23" s="16"/>
      <c r="B23" s="17"/>
      <c r="C23" s="17"/>
      <c r="D23" s="17"/>
      <c r="E23" s="17"/>
      <c r="F23" s="17"/>
      <c r="G23" s="17"/>
      <c r="H23" s="17"/>
      <c r="I23" s="17"/>
      <c r="J23" s="17"/>
      <c r="K23" s="17"/>
      <c r="L23" s="17"/>
      <c r="M23" s="17"/>
      <c r="N23" s="17"/>
      <c r="O23" s="17"/>
      <c r="P23" s="18"/>
    </row>
    <row r="24" spans="1:16" x14ac:dyDescent="0.25">
      <c r="A24" s="16"/>
      <c r="B24" s="17"/>
      <c r="C24" s="17"/>
      <c r="D24" s="17"/>
      <c r="E24" s="17"/>
      <c r="F24" s="17"/>
      <c r="G24" s="17"/>
      <c r="H24" s="17"/>
      <c r="I24" s="17"/>
      <c r="J24" s="17"/>
      <c r="K24" s="17"/>
      <c r="L24" s="17"/>
      <c r="M24" s="17"/>
      <c r="N24" s="17"/>
      <c r="O24" s="17"/>
      <c r="P24" s="18"/>
    </row>
    <row r="25" spans="1:16" x14ac:dyDescent="0.25">
      <c r="A25" s="16"/>
      <c r="B25" s="17"/>
      <c r="C25" s="17"/>
      <c r="D25" s="17"/>
      <c r="E25" s="17"/>
      <c r="F25" s="17"/>
      <c r="G25" s="17"/>
      <c r="H25" s="17"/>
      <c r="I25" s="17"/>
      <c r="J25" s="17"/>
      <c r="K25" s="17"/>
      <c r="L25" s="17"/>
      <c r="M25" s="17"/>
      <c r="N25" s="17"/>
      <c r="O25" s="17"/>
      <c r="P25" s="18"/>
    </row>
    <row r="26" spans="1:16" x14ac:dyDescent="0.25">
      <c r="A26" s="16"/>
      <c r="B26" s="17"/>
      <c r="C26" s="17"/>
      <c r="D26" s="17"/>
      <c r="E26" s="17"/>
      <c r="F26" s="17"/>
      <c r="G26" s="17"/>
      <c r="H26" s="17"/>
      <c r="I26" s="17"/>
      <c r="J26" s="17"/>
      <c r="K26" s="17"/>
      <c r="L26" s="17"/>
      <c r="M26" s="17"/>
      <c r="N26" s="17"/>
      <c r="O26" s="17"/>
      <c r="P26" s="18"/>
    </row>
    <row r="27" spans="1:16" x14ac:dyDescent="0.25">
      <c r="A27" s="16"/>
      <c r="B27" s="17"/>
      <c r="C27" s="17"/>
      <c r="D27" s="17"/>
      <c r="E27" s="17"/>
      <c r="F27" s="17"/>
      <c r="G27" s="17"/>
      <c r="H27" s="17"/>
      <c r="I27" s="17"/>
      <c r="J27" s="17"/>
      <c r="K27" s="17"/>
      <c r="L27" s="17"/>
      <c r="M27" s="17"/>
      <c r="N27" s="17"/>
      <c r="O27" s="17"/>
      <c r="P27" s="18"/>
    </row>
    <row r="28" spans="1:16" x14ac:dyDescent="0.25">
      <c r="A28" s="16"/>
      <c r="B28" s="17"/>
      <c r="C28" s="17"/>
      <c r="D28" s="17"/>
      <c r="E28" s="17"/>
      <c r="F28" s="17"/>
      <c r="G28" s="17"/>
      <c r="H28" s="17"/>
      <c r="I28" s="17"/>
      <c r="J28" s="17"/>
      <c r="K28" s="17"/>
      <c r="L28" s="17"/>
      <c r="M28" s="17"/>
      <c r="N28" s="17"/>
      <c r="O28" s="17"/>
      <c r="P28" s="18"/>
    </row>
    <row r="29" spans="1:16" x14ac:dyDescent="0.25">
      <c r="A29" s="16"/>
      <c r="B29" s="17"/>
      <c r="C29" s="17"/>
      <c r="D29" s="17"/>
      <c r="E29" s="17"/>
      <c r="F29" s="17"/>
      <c r="G29" s="17"/>
      <c r="H29" s="17"/>
      <c r="I29" s="17"/>
      <c r="J29" s="17"/>
      <c r="K29" s="17"/>
      <c r="L29" s="17"/>
      <c r="M29" s="17"/>
      <c r="N29" s="17"/>
      <c r="O29" s="17"/>
      <c r="P29" s="18"/>
    </row>
    <row r="30" spans="1:16" x14ac:dyDescent="0.25">
      <c r="A30" s="16"/>
      <c r="B30" s="17"/>
      <c r="C30" s="17"/>
      <c r="D30" s="17"/>
      <c r="E30" s="17"/>
      <c r="F30" s="17"/>
      <c r="G30" s="17"/>
      <c r="H30" s="17"/>
      <c r="I30" s="17"/>
      <c r="J30" s="17"/>
      <c r="K30" s="17"/>
      <c r="L30" s="17"/>
      <c r="M30" s="17"/>
      <c r="N30" s="17"/>
      <c r="O30" s="17"/>
      <c r="P30" s="18"/>
    </row>
    <row r="31" spans="1:16" x14ac:dyDescent="0.25">
      <c r="A31" s="16"/>
      <c r="B31" s="17"/>
      <c r="C31" s="17"/>
      <c r="D31" s="17"/>
      <c r="E31" s="17"/>
      <c r="F31" s="17"/>
      <c r="G31" s="17"/>
      <c r="H31" s="17"/>
      <c r="I31" s="17"/>
      <c r="J31" s="17"/>
      <c r="K31" s="17"/>
      <c r="L31" s="17"/>
      <c r="M31" s="17"/>
      <c r="N31" s="17"/>
      <c r="O31" s="17"/>
      <c r="P31" s="18"/>
    </row>
    <row r="32" spans="1:16" x14ac:dyDescent="0.25">
      <c r="A32" s="16"/>
      <c r="B32" s="17"/>
      <c r="C32" s="17"/>
      <c r="D32" s="17"/>
      <c r="E32" s="17"/>
      <c r="F32" s="17"/>
      <c r="G32" s="17"/>
      <c r="H32" s="17"/>
      <c r="I32" s="17"/>
      <c r="J32" s="17"/>
      <c r="K32" s="17"/>
      <c r="L32" s="17"/>
      <c r="M32" s="17"/>
      <c r="N32" s="17"/>
      <c r="O32" s="17"/>
      <c r="P32" s="18"/>
    </row>
    <row r="33" spans="1:16" x14ac:dyDescent="0.25">
      <c r="A33" s="16"/>
      <c r="B33" s="17"/>
      <c r="C33" s="17"/>
      <c r="D33" s="17"/>
      <c r="E33" s="17"/>
      <c r="F33" s="17"/>
      <c r="G33" s="17"/>
      <c r="H33" s="17"/>
      <c r="I33" s="17"/>
      <c r="J33" s="17"/>
      <c r="K33" s="17"/>
      <c r="L33" s="17"/>
      <c r="M33" s="17"/>
      <c r="N33" s="17"/>
      <c r="O33" s="17"/>
      <c r="P33" s="18"/>
    </row>
    <row r="34" spans="1:16" x14ac:dyDescent="0.25">
      <c r="A34" s="16"/>
      <c r="B34" s="17"/>
      <c r="C34" s="17"/>
      <c r="D34" s="17"/>
      <c r="E34" s="17"/>
      <c r="F34" s="17"/>
      <c r="G34" s="17"/>
      <c r="H34" s="17"/>
      <c r="I34" s="17"/>
      <c r="J34" s="17"/>
      <c r="K34" s="17"/>
      <c r="L34" s="17"/>
      <c r="M34" s="17"/>
      <c r="N34" s="17"/>
      <c r="O34" s="17"/>
      <c r="P34" s="18"/>
    </row>
    <row r="35" spans="1:16" x14ac:dyDescent="0.25">
      <c r="A35" s="16"/>
      <c r="B35" s="17"/>
      <c r="C35" s="17"/>
      <c r="D35" s="17"/>
      <c r="E35" s="17"/>
      <c r="F35" s="17"/>
      <c r="G35" s="17"/>
      <c r="H35" s="17"/>
      <c r="I35" s="17"/>
      <c r="J35" s="17"/>
      <c r="K35" s="17"/>
      <c r="L35" s="17"/>
      <c r="M35" s="17"/>
      <c r="N35" s="17"/>
      <c r="O35" s="17"/>
      <c r="P35" s="18"/>
    </row>
    <row r="36" spans="1:16" x14ac:dyDescent="0.25">
      <c r="A36" s="16"/>
      <c r="B36" s="17"/>
      <c r="C36" s="17"/>
      <c r="D36" s="17"/>
      <c r="E36" s="17"/>
      <c r="F36" s="17"/>
      <c r="G36" s="17"/>
      <c r="H36" s="17"/>
      <c r="I36" s="17"/>
      <c r="J36" s="17"/>
      <c r="K36" s="17"/>
      <c r="L36" s="17"/>
      <c r="M36" s="17"/>
      <c r="N36" s="17"/>
      <c r="O36" s="17"/>
      <c r="P36" s="18"/>
    </row>
    <row r="37" spans="1:16" x14ac:dyDescent="0.25">
      <c r="A37" s="16"/>
      <c r="B37" s="17"/>
      <c r="C37" s="17"/>
      <c r="D37" s="17"/>
      <c r="E37" s="17"/>
      <c r="F37" s="17"/>
      <c r="G37" s="17"/>
      <c r="H37" s="17"/>
      <c r="I37" s="17"/>
      <c r="J37" s="17"/>
      <c r="K37" s="17"/>
      <c r="L37" s="17"/>
      <c r="M37" s="17"/>
      <c r="N37" s="17"/>
      <c r="O37" s="17"/>
      <c r="P37" s="18"/>
    </row>
    <row r="38" spans="1:16" x14ac:dyDescent="0.25">
      <c r="A38" s="16"/>
      <c r="B38" s="17"/>
      <c r="C38" s="17"/>
      <c r="D38" s="17"/>
      <c r="E38" s="17"/>
      <c r="F38" s="17"/>
      <c r="G38" s="17"/>
      <c r="H38" s="17"/>
      <c r="I38" s="17"/>
      <c r="J38" s="17"/>
      <c r="K38" s="17"/>
      <c r="L38" s="17"/>
      <c r="M38" s="17"/>
      <c r="N38" s="17"/>
      <c r="O38" s="17"/>
      <c r="P38" s="18"/>
    </row>
    <row r="39" spans="1:16" x14ac:dyDescent="0.25">
      <c r="A39" s="16"/>
      <c r="B39" s="17"/>
      <c r="C39" s="17"/>
      <c r="D39" s="17"/>
      <c r="E39" s="17"/>
      <c r="F39" s="17"/>
      <c r="G39" s="17"/>
      <c r="H39" s="17"/>
      <c r="I39" s="17"/>
      <c r="J39" s="17"/>
      <c r="K39" s="17"/>
      <c r="L39" s="17"/>
      <c r="M39" s="17"/>
      <c r="N39" s="17"/>
      <c r="O39" s="17"/>
      <c r="P39" s="18"/>
    </row>
    <row r="40" spans="1:16" x14ac:dyDescent="0.25">
      <c r="A40" s="16"/>
      <c r="B40" s="17"/>
      <c r="C40" s="17"/>
      <c r="D40" s="17"/>
      <c r="E40" s="17"/>
      <c r="F40" s="17"/>
      <c r="G40" s="17"/>
      <c r="H40" s="17"/>
      <c r="I40" s="17"/>
      <c r="J40" s="17"/>
      <c r="K40" s="17"/>
      <c r="L40" s="17"/>
      <c r="M40" s="17"/>
      <c r="N40" s="17"/>
      <c r="O40" s="17"/>
      <c r="P40" s="18"/>
    </row>
    <row r="41" spans="1:16" ht="15.75" thickBot="1" x14ac:dyDescent="0.3">
      <c r="A41" s="19"/>
      <c r="B41" s="20"/>
      <c r="C41" s="20"/>
      <c r="D41" s="20"/>
      <c r="E41" s="20"/>
      <c r="F41" s="20"/>
      <c r="G41" s="20"/>
      <c r="H41" s="20"/>
      <c r="I41" s="20"/>
      <c r="J41" s="20"/>
      <c r="K41" s="20"/>
      <c r="L41" s="20"/>
      <c r="M41" s="20"/>
      <c r="N41" s="20"/>
      <c r="O41" s="20"/>
      <c r="P41" s="21"/>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rgb="FFFF0000"/>
  </sheetPr>
  <dimension ref="A1:O1342"/>
  <sheetViews>
    <sheetView workbookViewId="0">
      <pane ySplit="1" topLeftCell="A2" activePane="bottomLeft" state="frozen"/>
      <selection pane="bottomLeft" activeCell="G32" sqref="G32"/>
    </sheetView>
  </sheetViews>
  <sheetFormatPr defaultRowHeight="15" x14ac:dyDescent="0.25"/>
  <cols>
    <col min="1" max="1" width="13.85546875" bestFit="1" customWidth="1"/>
    <col min="2" max="2" width="15.42578125" bestFit="1" customWidth="1"/>
    <col min="3" max="3" width="13.85546875" style="9" bestFit="1" customWidth="1"/>
    <col min="4" max="4" width="26.7109375" bestFit="1" customWidth="1"/>
    <col min="5" max="6" width="10.140625" customWidth="1"/>
    <col min="7" max="7" width="24" bestFit="1" customWidth="1"/>
    <col min="8" max="8" width="13.5703125" customWidth="1"/>
    <col min="9" max="9" width="13.85546875" bestFit="1" customWidth="1"/>
    <col min="10" max="10" width="26.7109375" bestFit="1" customWidth="1"/>
  </cols>
  <sheetData>
    <row r="1" spans="1:15" x14ac:dyDescent="0.25">
      <c r="A1" s="7" t="s">
        <v>42</v>
      </c>
      <c r="B1" s="7" t="s">
        <v>49</v>
      </c>
      <c r="C1" s="8" t="s">
        <v>50</v>
      </c>
      <c r="D1" s="7" t="s">
        <v>51</v>
      </c>
      <c r="E1" s="7" t="s">
        <v>52</v>
      </c>
      <c r="F1" s="7" t="s">
        <v>56</v>
      </c>
      <c r="G1" s="7" t="s">
        <v>57</v>
      </c>
      <c r="H1" s="7" t="s">
        <v>59</v>
      </c>
      <c r="I1" s="1" t="s">
        <v>0</v>
      </c>
      <c r="J1" s="1" t="s">
        <v>1</v>
      </c>
      <c r="K1" s="1" t="s">
        <v>58</v>
      </c>
      <c r="L1" s="1" t="s">
        <v>2</v>
      </c>
      <c r="M1" s="1" t="s">
        <v>3</v>
      </c>
      <c r="N1" s="1" t="s">
        <v>4</v>
      </c>
      <c r="O1" s="1" t="s">
        <v>5</v>
      </c>
    </row>
    <row r="2" spans="1:15" x14ac:dyDescent="0.25">
      <c r="A2" s="6" t="str">
        <f>IF(Table1[[#This Row],[Area]]="","",CONCATENATE(YEAR(I2)," ","Q",ROUNDUP(MONTH(I2)/3,0)))</f>
        <v>2019 Q1</v>
      </c>
      <c r="B2" s="6" t="str">
        <f>IF(Table1[[#This Row],[Area]]="","",CONCATENATE(TEXT(Table1[[#This Row],[rpt_mth]],"yyyy"), " ",TEXT(Table1[[#This Row],[rpt_mth]],"mmmm")))</f>
        <v>2019 February</v>
      </c>
      <c r="C2" s="9">
        <f>IF(Table1[[#This Row],[Area]]="","",Table1[[#This Row],[cleu_gross_adds]]/1000)</f>
        <v>6.6000000000000003E-2</v>
      </c>
      <c r="D2" s="9">
        <f>IF(Table1[[#This Row],[Area]]="","",Table1[[#This Row],[cleu_deacts]]/1000)</f>
        <v>0.33200000000000002</v>
      </c>
      <c r="E2" s="10">
        <f>IF(Table1[[#This Row],[Area]]="","",Table1[[#This Row],[cleu_subs]]/1000)</f>
        <v>29.341000000000001</v>
      </c>
      <c r="F2" s="10">
        <f>IF(Table1[[#This Row],[Area]]="","",Table1[[#This Row],[Adds]]-Table1[[#This Row],[Deacts]])</f>
        <v>-0.26600000000000001</v>
      </c>
      <c r="G2" s="10" t="str">
        <f>IF(Table1[[#This Row],[Area]]="","",IF(Table1[[#This Row],[VZ2_SEGMT_DESC]]="Small &amp; Medium Unassigned", "Small &amp; Medium",Table1[[#This Row],[VZ2_SEGMT_DESC]]))</f>
        <v>Large Enterprise Segment</v>
      </c>
      <c r="H2" s="10" t="str">
        <f>IF(Table1[[#This Row],[VZ2_AREA_DESC]]="undefined","",IF(Table1[[#This Row],[VZ2_AREA_DESC]]="Headquarte","HQ",Table1[[#This Row],[VZ2_AREA_DESC]]))</f>
        <v>South</v>
      </c>
      <c r="I2" s="2">
        <v>43497</v>
      </c>
      <c r="J2" s="3" t="s">
        <v>6</v>
      </c>
      <c r="K2" s="3" t="s">
        <v>7</v>
      </c>
      <c r="L2" s="3" t="s">
        <v>8</v>
      </c>
      <c r="M2" s="3">
        <v>66</v>
      </c>
      <c r="N2" s="3">
        <v>332</v>
      </c>
      <c r="O2" s="3">
        <v>29341</v>
      </c>
    </row>
    <row r="3" spans="1:15" x14ac:dyDescent="0.25">
      <c r="A3" s="6" t="str">
        <f>IF(Table1[[#This Row],[Area]]="","",CONCATENATE(YEAR(I3)," ","Q",ROUNDUP(MONTH(I3)/3,0)))</f>
        <v>2019 Q2</v>
      </c>
      <c r="B3" s="6" t="str">
        <f>IF(Table1[[#This Row],[Area]]="","",CONCATENATE(TEXT(Table1[[#This Row],[rpt_mth]],"yyyy"), " ",TEXT(Table1[[#This Row],[rpt_mth]],"mmmm")))</f>
        <v>2019 May</v>
      </c>
      <c r="C3" s="9">
        <f>IF(Table1[[#This Row],[Area]]="","",Table1[[#This Row],[cleu_gross_adds]]/1000)</f>
        <v>0.55300000000000005</v>
      </c>
      <c r="D3" s="9">
        <f>IF(Table1[[#This Row],[Area]]="","",Table1[[#This Row],[cleu_deacts]]/1000)</f>
        <v>5.0000000000000001E-3</v>
      </c>
      <c r="E3" s="10">
        <f>IF(Table1[[#This Row],[Area]]="","",Table1[[#This Row],[cleu_subs]]/1000)</f>
        <v>0.85799999999999998</v>
      </c>
      <c r="F3" s="10">
        <f>IF(Table1[[#This Row],[Area]]="","",Table1[[#This Row],[Adds]]-Table1[[#This Row],[Deacts]])</f>
        <v>0.54800000000000004</v>
      </c>
      <c r="G3" s="10" t="str">
        <f>IF(Table1[[#This Row],[Area]]="","",IF(Table1[[#This Row],[VZ2_SEGMT_DESC]]="Small &amp; Medium Unassigned", "Small &amp; Medium",Table1[[#This Row],[VZ2_SEGMT_DESC]]))</f>
        <v>Small &amp; Medium</v>
      </c>
      <c r="H3" s="10" t="str">
        <f>IF(Table1[[#This Row],[VZ2_AREA_DESC]]="undefined","",IF(Table1[[#This Row],[VZ2_AREA_DESC]]="Headquarte","HQ",Table1[[#This Row],[VZ2_AREA_DESC]]))</f>
        <v>East</v>
      </c>
      <c r="I3" s="2">
        <v>43586</v>
      </c>
      <c r="J3" s="3" t="s">
        <v>9</v>
      </c>
      <c r="K3" s="3" t="s">
        <v>10</v>
      </c>
      <c r="L3" s="3" t="s">
        <v>11</v>
      </c>
      <c r="M3" s="3">
        <v>553</v>
      </c>
      <c r="N3" s="3">
        <v>5</v>
      </c>
      <c r="O3" s="3">
        <v>858</v>
      </c>
    </row>
    <row r="4" spans="1:15" x14ac:dyDescent="0.25">
      <c r="A4" s="6" t="str">
        <f>IF(Table1[[#This Row],[Area]]="","",CONCATENATE(YEAR(I4)," ","Q",ROUNDUP(MONTH(I4)/3,0)))</f>
        <v/>
      </c>
      <c r="B4" s="6" t="str">
        <f>IF(Table1[[#This Row],[Area]]="","",CONCATENATE(TEXT(Table1[[#This Row],[rpt_mth]],"yyyy"), " ",TEXT(Table1[[#This Row],[rpt_mth]],"mmmm")))</f>
        <v/>
      </c>
      <c r="C4" s="9" t="str">
        <f>IF(Table1[[#This Row],[Area]]="","",Table1[[#This Row],[cleu_gross_adds]]/1000)</f>
        <v/>
      </c>
      <c r="D4" s="9" t="str">
        <f>IF(Table1[[#This Row],[Area]]="","",Table1[[#This Row],[cleu_deacts]]/1000)</f>
        <v/>
      </c>
      <c r="E4" s="10" t="str">
        <f>IF(Table1[[#This Row],[Area]]="","",Table1[[#This Row],[cleu_subs]]/1000)</f>
        <v/>
      </c>
      <c r="F4" s="10" t="str">
        <f>IF(Table1[[#This Row],[Area]]="","",Table1[[#This Row],[Adds]]-Table1[[#This Row],[Deacts]])</f>
        <v/>
      </c>
      <c r="G4" s="10" t="str">
        <f>IF(Table1[[#This Row],[Area]]="","",IF(Table1[[#This Row],[VZ2_SEGMT_DESC]]="Small &amp; Medium Unassigned", "Small &amp; Medium",Table1[[#This Row],[VZ2_SEGMT_DESC]]))</f>
        <v/>
      </c>
      <c r="H4" s="10" t="str">
        <f>IF(Table1[[#This Row],[VZ2_AREA_DESC]]="undefined","",IF(Table1[[#This Row],[VZ2_AREA_DESC]]="Headquarte","HQ",Table1[[#This Row],[VZ2_AREA_DESC]]))</f>
        <v/>
      </c>
      <c r="I4" s="2">
        <v>43922</v>
      </c>
      <c r="J4" s="3" t="s">
        <v>6</v>
      </c>
      <c r="K4" s="3" t="s">
        <v>12</v>
      </c>
      <c r="L4" s="3" t="s">
        <v>13</v>
      </c>
      <c r="M4" s="3">
        <v>0</v>
      </c>
      <c r="N4" s="3">
        <v>0</v>
      </c>
      <c r="O4" s="3">
        <v>0</v>
      </c>
    </row>
    <row r="5" spans="1:15" x14ac:dyDescent="0.25">
      <c r="A5" s="6" t="str">
        <f>IF(Table1[[#This Row],[Area]]="","",CONCATENATE(YEAR(I5)," ","Q",ROUNDUP(MONTH(I5)/3,0)))</f>
        <v>2019 Q4</v>
      </c>
      <c r="B5" s="6" t="str">
        <f>IF(Table1[[#This Row],[Area]]="","",CONCATENATE(TEXT(Table1[[#This Row],[rpt_mth]],"yyyy"), " ",TEXT(Table1[[#This Row],[rpt_mth]],"mmmm")))</f>
        <v>2019 December</v>
      </c>
      <c r="C5" s="9">
        <f>IF(Table1[[#This Row],[Area]]="","",Table1[[#This Row],[cleu_gross_adds]]/1000)</f>
        <v>3.0000000000000001E-3</v>
      </c>
      <c r="D5" s="9">
        <f>IF(Table1[[#This Row],[Area]]="","",Table1[[#This Row],[cleu_deacts]]/1000)</f>
        <v>0</v>
      </c>
      <c r="E5" s="10">
        <f>IF(Table1[[#This Row],[Area]]="","",Table1[[#This Row],[cleu_subs]]/1000)</f>
        <v>3.0000000000000001E-3</v>
      </c>
      <c r="F5" s="10">
        <f>IF(Table1[[#This Row],[Area]]="","",Table1[[#This Row],[Adds]]-Table1[[#This Row],[Deacts]])</f>
        <v>3.0000000000000001E-3</v>
      </c>
      <c r="G5" s="10" t="str">
        <f>IF(Table1[[#This Row],[Area]]="","",IF(Table1[[#This Row],[VZ2_SEGMT_DESC]]="Small &amp; Medium Unassigned", "Small &amp; Medium",Table1[[#This Row],[VZ2_SEGMT_DESC]]))</f>
        <v>Small &amp; Medium</v>
      </c>
      <c r="H5" s="10" t="str">
        <f>IF(Table1[[#This Row],[VZ2_AREA_DESC]]="undefined","",IF(Table1[[#This Row],[VZ2_AREA_DESC]]="Headquarte","HQ",Table1[[#This Row],[VZ2_AREA_DESC]]))</f>
        <v>West</v>
      </c>
      <c r="I5" s="2">
        <v>43800</v>
      </c>
      <c r="J5" s="3" t="s">
        <v>9</v>
      </c>
      <c r="K5" s="3" t="s">
        <v>14</v>
      </c>
      <c r="L5" s="3" t="s">
        <v>15</v>
      </c>
      <c r="M5" s="3">
        <v>3</v>
      </c>
      <c r="N5" s="3">
        <v>0</v>
      </c>
      <c r="O5" s="3">
        <v>3</v>
      </c>
    </row>
    <row r="6" spans="1:15" x14ac:dyDescent="0.25">
      <c r="A6" s="6" t="str">
        <f>IF(Table1[[#This Row],[Area]]="","",CONCATENATE(YEAR(I6)," ","Q",ROUNDUP(MONTH(I6)/3,0)))</f>
        <v/>
      </c>
      <c r="B6" s="6" t="str">
        <f>IF(Table1[[#This Row],[Area]]="","",CONCATENATE(TEXT(Table1[[#This Row],[rpt_mth]],"yyyy"), " ",TEXT(Table1[[#This Row],[rpt_mth]],"mmmm")))</f>
        <v/>
      </c>
      <c r="C6" s="9" t="str">
        <f>IF(Table1[[#This Row],[Area]]="","",Table1[[#This Row],[cleu_gross_adds]]/1000)</f>
        <v/>
      </c>
      <c r="D6" s="9" t="str">
        <f>IF(Table1[[#This Row],[Area]]="","",Table1[[#This Row],[cleu_deacts]]/1000)</f>
        <v/>
      </c>
      <c r="E6" s="10" t="str">
        <f>IF(Table1[[#This Row],[Area]]="","",Table1[[#This Row],[cleu_subs]]/1000)</f>
        <v/>
      </c>
      <c r="F6" s="10" t="str">
        <f>IF(Table1[[#This Row],[Area]]="","",Table1[[#This Row],[Adds]]-Table1[[#This Row],[Deacts]])</f>
        <v/>
      </c>
      <c r="G6" s="10" t="str">
        <f>IF(Table1[[#This Row],[Area]]="","",IF(Table1[[#This Row],[VZ2_SEGMT_DESC]]="Small &amp; Medium Unassigned", "Small &amp; Medium",Table1[[#This Row],[VZ2_SEGMT_DESC]]))</f>
        <v/>
      </c>
      <c r="H6" s="10" t="str">
        <f>IF(Table1[[#This Row],[VZ2_AREA_DESC]]="undefined","",IF(Table1[[#This Row],[VZ2_AREA_DESC]]="Headquarte","HQ",Table1[[#This Row],[VZ2_AREA_DESC]]))</f>
        <v/>
      </c>
      <c r="I6" s="2">
        <v>43617</v>
      </c>
      <c r="J6" s="3" t="s">
        <v>16</v>
      </c>
      <c r="K6" s="3" t="s">
        <v>12</v>
      </c>
      <c r="L6" s="3" t="s">
        <v>13</v>
      </c>
      <c r="M6" s="3">
        <v>0</v>
      </c>
      <c r="N6" s="3">
        <v>0</v>
      </c>
      <c r="O6" s="3">
        <v>0</v>
      </c>
    </row>
    <row r="7" spans="1:15" x14ac:dyDescent="0.25">
      <c r="A7" s="6" t="str">
        <f>IF(Table1[[#This Row],[Area]]="","",CONCATENATE(YEAR(I7)," ","Q",ROUNDUP(MONTH(I7)/3,0)))</f>
        <v>2019 Q2</v>
      </c>
      <c r="B7" s="6" t="str">
        <f>IF(Table1[[#This Row],[Area]]="","",CONCATENATE(TEXT(Table1[[#This Row],[rpt_mth]],"yyyy"), " ",TEXT(Table1[[#This Row],[rpt_mth]],"mmmm")))</f>
        <v>2019 May</v>
      </c>
      <c r="C7" s="9">
        <f>IF(Table1[[#This Row],[Area]]="","",Table1[[#This Row],[cleu_gross_adds]]/1000)</f>
        <v>0</v>
      </c>
      <c r="D7" s="9">
        <f>IF(Table1[[#This Row],[Area]]="","",Table1[[#This Row],[cleu_deacts]]/1000)</f>
        <v>4.0000000000000001E-3</v>
      </c>
      <c r="E7" s="10">
        <f>IF(Table1[[#This Row],[Area]]="","",Table1[[#This Row],[cleu_subs]]/1000)</f>
        <v>0.71399999999999997</v>
      </c>
      <c r="F7" s="10">
        <f>IF(Table1[[#This Row],[Area]]="","",Table1[[#This Row],[Adds]]-Table1[[#This Row],[Deacts]])</f>
        <v>-4.0000000000000001E-3</v>
      </c>
      <c r="G7" s="10" t="str">
        <f>IF(Table1[[#This Row],[Area]]="","",IF(Table1[[#This Row],[VZ2_SEGMT_DESC]]="Small &amp; Medium Unassigned", "Small &amp; Medium",Table1[[#This Row],[VZ2_SEGMT_DESC]]))</f>
        <v>Public Sector Fed</v>
      </c>
      <c r="H7" s="10" t="str">
        <f>IF(Table1[[#This Row],[VZ2_AREA_DESC]]="undefined","",IF(Table1[[#This Row],[VZ2_AREA_DESC]]="Headquarte","HQ",Table1[[#This Row],[VZ2_AREA_DESC]]))</f>
        <v>West</v>
      </c>
      <c r="I7" s="2">
        <v>43586</v>
      </c>
      <c r="J7" s="3" t="s">
        <v>16</v>
      </c>
      <c r="K7" s="3" t="s">
        <v>10</v>
      </c>
      <c r="L7" s="3" t="s">
        <v>15</v>
      </c>
      <c r="M7" s="3">
        <v>0</v>
      </c>
      <c r="N7" s="3">
        <v>4</v>
      </c>
      <c r="O7" s="3">
        <v>714</v>
      </c>
    </row>
    <row r="8" spans="1:15" x14ac:dyDescent="0.25">
      <c r="A8" s="6" t="str">
        <f>IF(Table1[[#This Row],[Area]]="","",CONCATENATE(YEAR(I8)," ","Q",ROUNDUP(MONTH(I8)/3,0)))</f>
        <v>2019 Q1</v>
      </c>
      <c r="B8" s="6" t="str">
        <f>IF(Table1[[#This Row],[Area]]="","",CONCATENATE(TEXT(Table1[[#This Row],[rpt_mth]],"yyyy"), " ",TEXT(Table1[[#This Row],[rpt_mth]],"mmmm")))</f>
        <v>2019 January</v>
      </c>
      <c r="C8" s="9">
        <f>IF(Table1[[#This Row],[Area]]="","",Table1[[#This Row],[cleu_gross_adds]]/1000)</f>
        <v>0</v>
      </c>
      <c r="D8" s="9">
        <f>IF(Table1[[#This Row],[Area]]="","",Table1[[#This Row],[cleu_deacts]]/1000)</f>
        <v>0</v>
      </c>
      <c r="E8" s="10">
        <f>IF(Table1[[#This Row],[Area]]="","",Table1[[#This Row],[cleu_subs]]/1000)</f>
        <v>0</v>
      </c>
      <c r="F8" s="10">
        <f>IF(Table1[[#This Row],[Area]]="","",Table1[[#This Row],[Adds]]-Table1[[#This Row],[Deacts]])</f>
        <v>0</v>
      </c>
      <c r="G8" s="10" t="str">
        <f>IF(Table1[[#This Row],[Area]]="","",IF(Table1[[#This Row],[VZ2_SEGMT_DESC]]="Small &amp; Medium Unassigned", "Small &amp; Medium",Table1[[#This Row],[VZ2_SEGMT_DESC]]))</f>
        <v>Large Enterprise Segment</v>
      </c>
      <c r="H8" s="10" t="str">
        <f>IF(Table1[[#This Row],[VZ2_AREA_DESC]]="undefined","",IF(Table1[[#This Row],[VZ2_AREA_DESC]]="Headquarte","HQ",Table1[[#This Row],[VZ2_AREA_DESC]]))</f>
        <v>HQ</v>
      </c>
      <c r="I8" s="2">
        <v>43466</v>
      </c>
      <c r="J8" s="3" t="s">
        <v>6</v>
      </c>
      <c r="K8" s="3" t="s">
        <v>14</v>
      </c>
      <c r="L8" s="3" t="s">
        <v>17</v>
      </c>
      <c r="M8" s="3">
        <v>0</v>
      </c>
      <c r="N8" s="3">
        <v>0</v>
      </c>
      <c r="O8" s="3">
        <v>0</v>
      </c>
    </row>
    <row r="9" spans="1:15" x14ac:dyDescent="0.25">
      <c r="A9" s="6" t="str">
        <f>IF(Table1[[#This Row],[Area]]="","",CONCATENATE(YEAR(I9)," ","Q",ROUNDUP(MONTH(I9)/3,0)))</f>
        <v>2020 Q1</v>
      </c>
      <c r="B9" s="6" t="str">
        <f>IF(Table1[[#This Row],[Area]]="","",CONCATENATE(TEXT(Table1[[#This Row],[rpt_mth]],"yyyy"), " ",TEXT(Table1[[#This Row],[rpt_mth]],"mmmm")))</f>
        <v>2020 January</v>
      </c>
      <c r="C9" s="9">
        <f>IF(Table1[[#This Row],[Area]]="","",Table1[[#This Row],[cleu_gross_adds]]/1000)</f>
        <v>0</v>
      </c>
      <c r="D9" s="9">
        <f>IF(Table1[[#This Row],[Area]]="","",Table1[[#This Row],[cleu_deacts]]/1000)</f>
        <v>0</v>
      </c>
      <c r="E9" s="10">
        <f>IF(Table1[[#This Row],[Area]]="","",Table1[[#This Row],[cleu_subs]]/1000)</f>
        <v>0</v>
      </c>
      <c r="F9" s="10">
        <f>IF(Table1[[#This Row],[Area]]="","",Table1[[#This Row],[Adds]]-Table1[[#This Row],[Deacts]])</f>
        <v>0</v>
      </c>
      <c r="G9" s="10" t="str">
        <f>IF(Table1[[#This Row],[Area]]="","",IF(Table1[[#This Row],[VZ2_SEGMT_DESC]]="Small &amp; Medium Unassigned", "Small &amp; Medium",Table1[[#This Row],[VZ2_SEGMT_DESC]]))</f>
        <v>Small &amp; Medium</v>
      </c>
      <c r="H9" s="10" t="str">
        <f>IF(Table1[[#This Row],[VZ2_AREA_DESC]]="undefined","",IF(Table1[[#This Row],[VZ2_AREA_DESC]]="Headquarte","HQ",Table1[[#This Row],[VZ2_AREA_DESC]]))</f>
        <v>HQ</v>
      </c>
      <c r="I9" s="2">
        <v>43831</v>
      </c>
      <c r="J9" s="3" t="s">
        <v>18</v>
      </c>
      <c r="K9" s="3" t="s">
        <v>7</v>
      </c>
      <c r="L9" s="3" t="s">
        <v>17</v>
      </c>
      <c r="M9" s="3">
        <v>0</v>
      </c>
      <c r="N9" s="3">
        <v>0</v>
      </c>
      <c r="O9" s="3">
        <v>0</v>
      </c>
    </row>
    <row r="10" spans="1:15" x14ac:dyDescent="0.25">
      <c r="A10" s="6" t="str">
        <f>IF(Table1[[#This Row],[Area]]="","",CONCATENATE(YEAR(I10)," ","Q",ROUNDUP(MONTH(I10)/3,0)))</f>
        <v>2019 Q1</v>
      </c>
      <c r="B10" s="6" t="str">
        <f>IF(Table1[[#This Row],[Area]]="","",CONCATENATE(TEXT(Table1[[#This Row],[rpt_mth]],"yyyy"), " ",TEXT(Table1[[#This Row],[rpt_mth]],"mmmm")))</f>
        <v>2019 February</v>
      </c>
      <c r="C10" s="9">
        <f>IF(Table1[[#This Row],[Area]]="","",Table1[[#This Row],[cleu_gross_adds]]/1000)</f>
        <v>5.1999999999999998E-2</v>
      </c>
      <c r="D10" s="9">
        <f>IF(Table1[[#This Row],[Area]]="","",Table1[[#This Row],[cleu_deacts]]/1000)</f>
        <v>0</v>
      </c>
      <c r="E10" s="10">
        <f>IF(Table1[[#This Row],[Area]]="","",Table1[[#This Row],[cleu_subs]]/1000)</f>
        <v>5.8999999999999997E-2</v>
      </c>
      <c r="F10" s="10">
        <f>IF(Table1[[#This Row],[Area]]="","",Table1[[#This Row],[Adds]]-Table1[[#This Row],[Deacts]])</f>
        <v>5.1999999999999998E-2</v>
      </c>
      <c r="G10" s="10" t="str">
        <f>IF(Table1[[#This Row],[Area]]="","",IF(Table1[[#This Row],[VZ2_SEGMT_DESC]]="Small &amp; Medium Unassigned", "Small &amp; Medium",Table1[[#This Row],[VZ2_SEGMT_DESC]]))</f>
        <v>Small &amp; Medium</v>
      </c>
      <c r="H10" s="10" t="str">
        <f>IF(Table1[[#This Row],[VZ2_AREA_DESC]]="undefined","",IF(Table1[[#This Row],[VZ2_AREA_DESC]]="Headquarte","HQ",Table1[[#This Row],[VZ2_AREA_DESC]]))</f>
        <v>South</v>
      </c>
      <c r="I10" s="2">
        <v>43497</v>
      </c>
      <c r="J10" s="3" t="s">
        <v>9</v>
      </c>
      <c r="K10" s="3" t="s">
        <v>10</v>
      </c>
      <c r="L10" s="3" t="s">
        <v>8</v>
      </c>
      <c r="M10" s="3">
        <v>52</v>
      </c>
      <c r="N10" s="3">
        <v>0</v>
      </c>
      <c r="O10" s="3">
        <v>59</v>
      </c>
    </row>
    <row r="11" spans="1:15" x14ac:dyDescent="0.25">
      <c r="A11" s="6" t="str">
        <f>IF(Table1[[#This Row],[Area]]="","",CONCATENATE(YEAR(I11)," ","Q",ROUNDUP(MONTH(I11)/3,0)))</f>
        <v>2019 Q4</v>
      </c>
      <c r="B11" s="6" t="str">
        <f>IF(Table1[[#This Row],[Area]]="","",CONCATENATE(TEXT(Table1[[#This Row],[rpt_mth]],"yyyy"), " ",TEXT(Table1[[#This Row],[rpt_mth]],"mmmm")))</f>
        <v>2019 October</v>
      </c>
      <c r="C11" s="9">
        <f>IF(Table1[[#This Row],[Area]]="","",Table1[[#This Row],[cleu_gross_adds]]/1000)</f>
        <v>2.1680000000000001</v>
      </c>
      <c r="D11" s="9">
        <f>IF(Table1[[#This Row],[Area]]="","",Table1[[#This Row],[cleu_deacts]]/1000)</f>
        <v>2.4590000000000001</v>
      </c>
      <c r="E11" s="10">
        <f>IF(Table1[[#This Row],[Area]]="","",Table1[[#This Row],[cleu_subs]]/1000)</f>
        <v>217.93199999999999</v>
      </c>
      <c r="F11" s="10">
        <f>IF(Table1[[#This Row],[Area]]="","",Table1[[#This Row],[Adds]]-Table1[[#This Row],[Deacts]])</f>
        <v>-0.29099999999999993</v>
      </c>
      <c r="G11" s="10" t="str">
        <f>IF(Table1[[#This Row],[Area]]="","",IF(Table1[[#This Row],[VZ2_SEGMT_DESC]]="Small &amp; Medium Unassigned", "Small &amp; Medium",Table1[[#This Row],[VZ2_SEGMT_DESC]]))</f>
        <v>Small &amp; Medium</v>
      </c>
      <c r="H11" s="10" t="str">
        <f>IF(Table1[[#This Row],[VZ2_AREA_DESC]]="undefined","",IF(Table1[[#This Row],[VZ2_AREA_DESC]]="Headquarte","HQ",Table1[[#This Row],[VZ2_AREA_DESC]]))</f>
        <v>South</v>
      </c>
      <c r="I11" s="2">
        <v>43739</v>
      </c>
      <c r="J11" s="3" t="s">
        <v>18</v>
      </c>
      <c r="K11" s="3" t="s">
        <v>7</v>
      </c>
      <c r="L11" s="3" t="s">
        <v>8</v>
      </c>
      <c r="M11" s="3">
        <v>2168</v>
      </c>
      <c r="N11" s="3">
        <v>2459</v>
      </c>
      <c r="O11" s="3">
        <v>217932</v>
      </c>
    </row>
    <row r="12" spans="1:15" x14ac:dyDescent="0.25">
      <c r="A12" s="6" t="str">
        <f>IF(Table1[[#This Row],[Area]]="","",CONCATENATE(YEAR(I12)," ","Q",ROUNDUP(MONTH(I12)/3,0)))</f>
        <v>2020 Q2</v>
      </c>
      <c r="B12" s="6" t="str">
        <f>IF(Table1[[#This Row],[Area]]="","",CONCATENATE(TEXT(Table1[[#This Row],[rpt_mth]],"yyyy"), " ",TEXT(Table1[[#This Row],[rpt_mth]],"mmmm")))</f>
        <v>2020 May</v>
      </c>
      <c r="C12" s="9">
        <f>IF(Table1[[#This Row],[Area]]="","",Table1[[#This Row],[cleu_gross_adds]]/1000)</f>
        <v>3.0000000000000001E-3</v>
      </c>
      <c r="D12" s="9">
        <f>IF(Table1[[#This Row],[Area]]="","",Table1[[#This Row],[cleu_deacts]]/1000)</f>
        <v>0</v>
      </c>
      <c r="E12" s="10">
        <f>IF(Table1[[#This Row],[Area]]="","",Table1[[#This Row],[cleu_subs]]/1000)</f>
        <v>6.0000000000000001E-3</v>
      </c>
      <c r="F12" s="10">
        <f>IF(Table1[[#This Row],[Area]]="","",Table1[[#This Row],[Adds]]-Table1[[#This Row],[Deacts]])</f>
        <v>3.0000000000000001E-3</v>
      </c>
      <c r="G12" s="10" t="str">
        <f>IF(Table1[[#This Row],[Area]]="","",IF(Table1[[#This Row],[VZ2_SEGMT_DESC]]="Small &amp; Medium Unassigned", "Small &amp; Medium",Table1[[#This Row],[VZ2_SEGMT_DESC]]))</f>
        <v>Small &amp; Medium</v>
      </c>
      <c r="H12" s="10" t="str">
        <f>IF(Table1[[#This Row],[VZ2_AREA_DESC]]="undefined","",IF(Table1[[#This Row],[VZ2_AREA_DESC]]="Headquarte","HQ",Table1[[#This Row],[VZ2_AREA_DESC]]))</f>
        <v>South</v>
      </c>
      <c r="I12" s="2">
        <v>43952</v>
      </c>
      <c r="J12" s="3" t="s">
        <v>9</v>
      </c>
      <c r="K12" s="3" t="s">
        <v>14</v>
      </c>
      <c r="L12" s="3" t="s">
        <v>8</v>
      </c>
      <c r="M12" s="3">
        <v>3</v>
      </c>
      <c r="N12" s="3">
        <v>0</v>
      </c>
      <c r="O12" s="3">
        <v>6</v>
      </c>
    </row>
    <row r="13" spans="1:15" x14ac:dyDescent="0.25">
      <c r="A13" s="6" t="str">
        <f>IF(Table1[[#This Row],[Area]]="","",CONCATENATE(YEAR(I13)," ","Q",ROUNDUP(MONTH(I13)/3,0)))</f>
        <v>2019 Q2</v>
      </c>
      <c r="B13" s="6" t="str">
        <f>IF(Table1[[#This Row],[Area]]="","",CONCATENATE(TEXT(Table1[[#This Row],[rpt_mth]],"yyyy"), " ",TEXT(Table1[[#This Row],[rpt_mth]],"mmmm")))</f>
        <v>2019 April</v>
      </c>
      <c r="C13" s="9">
        <f>IF(Table1[[#This Row],[Area]]="","",Table1[[#This Row],[cleu_gross_adds]]/1000)</f>
        <v>0</v>
      </c>
      <c r="D13" s="9">
        <f>IF(Table1[[#This Row],[Area]]="","",Table1[[#This Row],[cleu_deacts]]/1000)</f>
        <v>3.0000000000000001E-3</v>
      </c>
      <c r="E13" s="10">
        <f>IF(Table1[[#This Row],[Area]]="","",Table1[[#This Row],[cleu_subs]]/1000)</f>
        <v>0.72099999999999997</v>
      </c>
      <c r="F13" s="10">
        <f>IF(Table1[[#This Row],[Area]]="","",Table1[[#This Row],[Adds]]-Table1[[#This Row],[Deacts]])</f>
        <v>-3.0000000000000001E-3</v>
      </c>
      <c r="G13" s="10" t="str">
        <f>IF(Table1[[#This Row],[Area]]="","",IF(Table1[[#This Row],[VZ2_SEGMT_DESC]]="Small &amp; Medium Unassigned", "Small &amp; Medium",Table1[[#This Row],[VZ2_SEGMT_DESC]]))</f>
        <v>Public Sector Fed</v>
      </c>
      <c r="H13" s="10" t="str">
        <f>IF(Table1[[#This Row],[VZ2_AREA_DESC]]="undefined","",IF(Table1[[#This Row],[VZ2_AREA_DESC]]="Headquarte","HQ",Table1[[#This Row],[VZ2_AREA_DESC]]))</f>
        <v>West</v>
      </c>
      <c r="I13" s="2">
        <v>43556</v>
      </c>
      <c r="J13" s="3" t="s">
        <v>16</v>
      </c>
      <c r="K13" s="3" t="s">
        <v>10</v>
      </c>
      <c r="L13" s="3" t="s">
        <v>15</v>
      </c>
      <c r="M13" s="3">
        <v>0</v>
      </c>
      <c r="N13" s="3">
        <v>3</v>
      </c>
      <c r="O13" s="3">
        <v>721</v>
      </c>
    </row>
    <row r="14" spans="1:15" x14ac:dyDescent="0.25">
      <c r="A14" s="6" t="str">
        <f>IF(Table1[[#This Row],[Area]]="","",CONCATENATE(YEAR(I14)," ","Q",ROUNDUP(MONTH(I14)/3,0)))</f>
        <v>2020 Q2</v>
      </c>
      <c r="B14" s="6" t="str">
        <f>IF(Table1[[#This Row],[Area]]="","",CONCATENATE(TEXT(Table1[[#This Row],[rpt_mth]],"yyyy"), " ",TEXT(Table1[[#This Row],[rpt_mth]],"mmmm")))</f>
        <v>2020 June</v>
      </c>
      <c r="C14" s="9">
        <f>IF(Table1[[#This Row],[Area]]="","",Table1[[#This Row],[cleu_gross_adds]]/1000)</f>
        <v>6.9729999999999999</v>
      </c>
      <c r="D14" s="9">
        <f>IF(Table1[[#This Row],[Area]]="","",Table1[[#This Row],[cleu_deacts]]/1000)</f>
        <v>8.1259999999999994</v>
      </c>
      <c r="E14" s="10">
        <f>IF(Table1[[#This Row],[Area]]="","",Table1[[#This Row],[cleu_subs]]/1000)</f>
        <v>2901.1979999999999</v>
      </c>
      <c r="F14" s="10">
        <f>IF(Table1[[#This Row],[Area]]="","",Table1[[#This Row],[Adds]]-Table1[[#This Row],[Deacts]])</f>
        <v>-1.1529999999999996</v>
      </c>
      <c r="G14" s="10" t="str">
        <f>IF(Table1[[#This Row],[Area]]="","",IF(Table1[[#This Row],[VZ2_SEGMT_DESC]]="Small &amp; Medium Unassigned", "Small &amp; Medium",Table1[[#This Row],[VZ2_SEGMT_DESC]]))</f>
        <v>Large Enterprise Segment</v>
      </c>
      <c r="H14" s="10" t="str">
        <f>IF(Table1[[#This Row],[VZ2_AREA_DESC]]="undefined","",IF(Table1[[#This Row],[VZ2_AREA_DESC]]="Headquarte","HQ",Table1[[#This Row],[VZ2_AREA_DESC]]))</f>
        <v>East</v>
      </c>
      <c r="I14" s="2">
        <v>43983</v>
      </c>
      <c r="J14" s="3" t="s">
        <v>6</v>
      </c>
      <c r="K14" s="3" t="s">
        <v>12</v>
      </c>
      <c r="L14" s="3" t="s">
        <v>11</v>
      </c>
      <c r="M14" s="3">
        <v>6973</v>
      </c>
      <c r="N14" s="3">
        <v>8126</v>
      </c>
      <c r="O14" s="3">
        <v>2901198</v>
      </c>
    </row>
    <row r="15" spans="1:15" x14ac:dyDescent="0.25">
      <c r="A15" s="6" t="str">
        <f>IF(Table1[[#This Row],[Area]]="","",CONCATENATE(YEAR(I15)," ","Q",ROUNDUP(MONTH(I15)/3,0)))</f>
        <v>2019 Q4</v>
      </c>
      <c r="B15" s="6" t="str">
        <f>IF(Table1[[#This Row],[Area]]="","",CONCATENATE(TEXT(Table1[[#This Row],[rpt_mth]],"yyyy"), " ",TEXT(Table1[[#This Row],[rpt_mth]],"mmmm")))</f>
        <v>2019 October</v>
      </c>
      <c r="C15" s="9">
        <f>IF(Table1[[#This Row],[Area]]="","",Table1[[#This Row],[cleu_gross_adds]]/1000)</f>
        <v>0.02</v>
      </c>
      <c r="D15" s="9">
        <f>IF(Table1[[#This Row],[Area]]="","",Table1[[#This Row],[cleu_deacts]]/1000)</f>
        <v>0</v>
      </c>
      <c r="E15" s="10">
        <f>IF(Table1[[#This Row],[Area]]="","",Table1[[#This Row],[cleu_subs]]/1000)</f>
        <v>0.108</v>
      </c>
      <c r="F15" s="10">
        <f>IF(Table1[[#This Row],[Area]]="","",Table1[[#This Row],[Adds]]-Table1[[#This Row],[Deacts]])</f>
        <v>0.02</v>
      </c>
      <c r="G15" s="10" t="str">
        <f>IF(Table1[[#This Row],[Area]]="","",IF(Table1[[#This Row],[VZ2_SEGMT_DESC]]="Small &amp; Medium Unassigned", "Small &amp; Medium",Table1[[#This Row],[VZ2_SEGMT_DESC]]))</f>
        <v>Small &amp; Medium</v>
      </c>
      <c r="H15" s="10" t="str">
        <f>IF(Table1[[#This Row],[VZ2_AREA_DESC]]="undefined","",IF(Table1[[#This Row],[VZ2_AREA_DESC]]="Headquarte","HQ",Table1[[#This Row],[VZ2_AREA_DESC]]))</f>
        <v>East</v>
      </c>
      <c r="I15" s="2">
        <v>43739</v>
      </c>
      <c r="J15" s="3" t="s">
        <v>9</v>
      </c>
      <c r="K15" s="3" t="s">
        <v>7</v>
      </c>
      <c r="L15" s="3" t="s">
        <v>11</v>
      </c>
      <c r="M15" s="3">
        <v>20</v>
      </c>
      <c r="N15" s="3">
        <v>0</v>
      </c>
      <c r="O15" s="3">
        <v>108</v>
      </c>
    </row>
    <row r="16" spans="1:15" x14ac:dyDescent="0.25">
      <c r="A16" s="6" t="str">
        <f>IF(Table1[[#This Row],[Area]]="","",CONCATENATE(YEAR(I16)," ","Q",ROUNDUP(MONTH(I16)/3,0)))</f>
        <v>2019 Q3</v>
      </c>
      <c r="B16" s="6" t="str">
        <f>IF(Table1[[#This Row],[Area]]="","",CONCATENATE(TEXT(Table1[[#This Row],[rpt_mth]],"yyyy"), " ",TEXT(Table1[[#This Row],[rpt_mth]],"mmmm")))</f>
        <v>2019 July</v>
      </c>
      <c r="C16" s="9">
        <f>IF(Table1[[#This Row],[Area]]="","",Table1[[#This Row],[cleu_gross_adds]]/1000)</f>
        <v>16.106000000000002</v>
      </c>
      <c r="D16" s="9">
        <f>IF(Table1[[#This Row],[Area]]="","",Table1[[#This Row],[cleu_deacts]]/1000)</f>
        <v>11.138999999999999</v>
      </c>
      <c r="E16" s="10">
        <f>IF(Table1[[#This Row],[Area]]="","",Table1[[#This Row],[cleu_subs]]/1000)</f>
        <v>1045.3040000000001</v>
      </c>
      <c r="F16" s="10">
        <f>IF(Table1[[#This Row],[Area]]="","",Table1[[#This Row],[Adds]]-Table1[[#This Row],[Deacts]])</f>
        <v>4.9670000000000023</v>
      </c>
      <c r="G16" s="10" t="str">
        <f>IF(Table1[[#This Row],[Area]]="","",IF(Table1[[#This Row],[VZ2_SEGMT_DESC]]="Small &amp; Medium Unassigned", "Small &amp; Medium",Table1[[#This Row],[VZ2_SEGMT_DESC]]))</f>
        <v>Public Sector SLED</v>
      </c>
      <c r="H16" s="10" t="str">
        <f>IF(Table1[[#This Row],[VZ2_AREA_DESC]]="undefined","",IF(Table1[[#This Row],[VZ2_AREA_DESC]]="Headquarte","HQ",Table1[[#This Row],[VZ2_AREA_DESC]]))</f>
        <v>West</v>
      </c>
      <c r="I16" s="2">
        <v>43647</v>
      </c>
      <c r="J16" s="3" t="s">
        <v>19</v>
      </c>
      <c r="K16" s="3" t="s">
        <v>12</v>
      </c>
      <c r="L16" s="3" t="s">
        <v>15</v>
      </c>
      <c r="M16" s="3">
        <v>16106</v>
      </c>
      <c r="N16" s="3">
        <v>11139</v>
      </c>
      <c r="O16" s="3">
        <v>1045304</v>
      </c>
    </row>
    <row r="17" spans="1:15" x14ac:dyDescent="0.25">
      <c r="A17" s="6" t="str">
        <f>IF(Table1[[#This Row],[Area]]="","",CONCATENATE(YEAR(I17)," ","Q",ROUNDUP(MONTH(I17)/3,0)))</f>
        <v>2019 Q3</v>
      </c>
      <c r="B17" s="6" t="str">
        <f>IF(Table1[[#This Row],[Area]]="","",CONCATENATE(TEXT(Table1[[#This Row],[rpt_mth]],"yyyy"), " ",TEXT(Table1[[#This Row],[rpt_mth]],"mmmm")))</f>
        <v>2019 August</v>
      </c>
      <c r="C17" s="9">
        <f>IF(Table1[[#This Row],[Area]]="","",Table1[[#This Row],[cleu_gross_adds]]/1000)</f>
        <v>0.18099999999999999</v>
      </c>
      <c r="D17" s="9">
        <f>IF(Table1[[#This Row],[Area]]="","",Table1[[#This Row],[cleu_deacts]]/1000)</f>
        <v>0.51</v>
      </c>
      <c r="E17" s="10">
        <f>IF(Table1[[#This Row],[Area]]="","",Table1[[#This Row],[cleu_subs]]/1000)</f>
        <v>49.585999999999999</v>
      </c>
      <c r="F17" s="10">
        <f>IF(Table1[[#This Row],[Area]]="","",Table1[[#This Row],[Adds]]-Table1[[#This Row],[Deacts]])</f>
        <v>-0.32900000000000001</v>
      </c>
      <c r="G17" s="10" t="str">
        <f>IF(Table1[[#This Row],[Area]]="","",IF(Table1[[#This Row],[VZ2_SEGMT_DESC]]="Small &amp; Medium Unassigned", "Small &amp; Medium",Table1[[#This Row],[VZ2_SEGMT_DESC]]))</f>
        <v>Large Enterprise Segment</v>
      </c>
      <c r="H17" s="10" t="str">
        <f>IF(Table1[[#This Row],[VZ2_AREA_DESC]]="undefined","",IF(Table1[[#This Row],[VZ2_AREA_DESC]]="Headquarte","HQ",Table1[[#This Row],[VZ2_AREA_DESC]]))</f>
        <v>East</v>
      </c>
      <c r="I17" s="2">
        <v>43678</v>
      </c>
      <c r="J17" s="3" t="s">
        <v>6</v>
      </c>
      <c r="K17" s="3" t="s">
        <v>7</v>
      </c>
      <c r="L17" s="3" t="s">
        <v>11</v>
      </c>
      <c r="M17" s="3">
        <v>181</v>
      </c>
      <c r="N17" s="3">
        <v>510</v>
      </c>
      <c r="O17" s="3">
        <v>49586</v>
      </c>
    </row>
    <row r="18" spans="1:15" x14ac:dyDescent="0.25">
      <c r="A18" s="6" t="str">
        <f>IF(Table1[[#This Row],[Area]]="","",CONCATENATE(YEAR(I18)," ","Q",ROUNDUP(MONTH(I18)/3,0)))</f>
        <v>2020 Q2</v>
      </c>
      <c r="B18" s="6" t="str">
        <f>IF(Table1[[#This Row],[Area]]="","",CONCATENATE(TEXT(Table1[[#This Row],[rpt_mth]],"yyyy"), " ",TEXT(Table1[[#This Row],[rpt_mth]],"mmmm")))</f>
        <v>2020 April</v>
      </c>
      <c r="C18" s="9">
        <f>IF(Table1[[#This Row],[Area]]="","",Table1[[#This Row],[cleu_gross_adds]]/1000)</f>
        <v>0.223</v>
      </c>
      <c r="D18" s="9">
        <f>IF(Table1[[#This Row],[Area]]="","",Table1[[#This Row],[cleu_deacts]]/1000)</f>
        <v>0.19500000000000001</v>
      </c>
      <c r="E18" s="10">
        <f>IF(Table1[[#This Row],[Area]]="","",Table1[[#This Row],[cleu_subs]]/1000)</f>
        <v>30.029</v>
      </c>
      <c r="F18" s="10">
        <f>IF(Table1[[#This Row],[Area]]="","",Table1[[#This Row],[Adds]]-Table1[[#This Row],[Deacts]])</f>
        <v>2.7999999999999997E-2</v>
      </c>
      <c r="G18" s="10" t="str">
        <f>IF(Table1[[#This Row],[Area]]="","",IF(Table1[[#This Row],[VZ2_SEGMT_DESC]]="Small &amp; Medium Unassigned", "Small &amp; Medium",Table1[[#This Row],[VZ2_SEGMT_DESC]]))</f>
        <v>Public Sector SLED</v>
      </c>
      <c r="H18" s="10" t="str">
        <f>IF(Table1[[#This Row],[VZ2_AREA_DESC]]="undefined","",IF(Table1[[#This Row],[VZ2_AREA_DESC]]="Headquarte","HQ",Table1[[#This Row],[VZ2_AREA_DESC]]))</f>
        <v>East</v>
      </c>
      <c r="I18" s="2">
        <v>43922</v>
      </c>
      <c r="J18" s="3" t="s">
        <v>19</v>
      </c>
      <c r="K18" s="3" t="s">
        <v>7</v>
      </c>
      <c r="L18" s="3" t="s">
        <v>11</v>
      </c>
      <c r="M18" s="3">
        <v>223</v>
      </c>
      <c r="N18" s="3">
        <v>195</v>
      </c>
      <c r="O18" s="3">
        <v>30029</v>
      </c>
    </row>
    <row r="19" spans="1:15" x14ac:dyDescent="0.25">
      <c r="A19" s="6" t="str">
        <f>IF(Table1[[#This Row],[Area]]="","",CONCATENATE(YEAR(I19)," ","Q",ROUNDUP(MONTH(I19)/3,0)))</f>
        <v>2020 Q1</v>
      </c>
      <c r="B19" s="6" t="str">
        <f>IF(Table1[[#This Row],[Area]]="","",CONCATENATE(TEXT(Table1[[#This Row],[rpt_mth]],"yyyy"), " ",TEXT(Table1[[#This Row],[rpt_mth]],"mmmm")))</f>
        <v>2020 January</v>
      </c>
      <c r="C19" s="9">
        <f>IF(Table1[[#This Row],[Area]]="","",Table1[[#This Row],[cleu_gross_adds]]/1000)</f>
        <v>7.0999999999999994E-2</v>
      </c>
      <c r="D19" s="9">
        <f>IF(Table1[[#This Row],[Area]]="","",Table1[[#This Row],[cleu_deacts]]/1000)</f>
        <v>0.17599999999999999</v>
      </c>
      <c r="E19" s="10">
        <f>IF(Table1[[#This Row],[Area]]="","",Table1[[#This Row],[cleu_subs]]/1000)</f>
        <v>21.651</v>
      </c>
      <c r="F19" s="10">
        <f>IF(Table1[[#This Row],[Area]]="","",Table1[[#This Row],[Adds]]-Table1[[#This Row],[Deacts]])</f>
        <v>-0.105</v>
      </c>
      <c r="G19" s="10" t="str">
        <f>IF(Table1[[#This Row],[Area]]="","",IF(Table1[[#This Row],[VZ2_SEGMT_DESC]]="Small &amp; Medium Unassigned", "Small &amp; Medium",Table1[[#This Row],[VZ2_SEGMT_DESC]]))</f>
        <v>Public Sector SLED</v>
      </c>
      <c r="H19" s="10" t="str">
        <f>IF(Table1[[#This Row],[VZ2_AREA_DESC]]="undefined","",IF(Table1[[#This Row],[VZ2_AREA_DESC]]="Headquarte","HQ",Table1[[#This Row],[VZ2_AREA_DESC]]))</f>
        <v>East</v>
      </c>
      <c r="I19" s="2">
        <v>43831</v>
      </c>
      <c r="J19" s="3" t="s">
        <v>19</v>
      </c>
      <c r="K19" s="3" t="s">
        <v>14</v>
      </c>
      <c r="L19" s="3" t="s">
        <v>11</v>
      </c>
      <c r="M19" s="3">
        <v>71</v>
      </c>
      <c r="N19" s="3">
        <v>176</v>
      </c>
      <c r="O19" s="3">
        <v>21651</v>
      </c>
    </row>
    <row r="20" spans="1:15" x14ac:dyDescent="0.25">
      <c r="A20" s="6" t="str">
        <f>IF(Table1[[#This Row],[Area]]="","",CONCATENATE(YEAR(I20)," ","Q",ROUNDUP(MONTH(I20)/3,0)))</f>
        <v>2019 Q1</v>
      </c>
      <c r="B20" s="6" t="str">
        <f>IF(Table1[[#This Row],[Area]]="","",CONCATENATE(TEXT(Table1[[#This Row],[rpt_mth]],"yyyy"), " ",TEXT(Table1[[#This Row],[rpt_mth]],"mmmm")))</f>
        <v>2019 March</v>
      </c>
      <c r="C20" s="9">
        <f>IF(Table1[[#This Row],[Area]]="","",Table1[[#This Row],[cleu_gross_adds]]/1000)</f>
        <v>4.9059999999999997</v>
      </c>
      <c r="D20" s="9">
        <f>IF(Table1[[#This Row],[Area]]="","",Table1[[#This Row],[cleu_deacts]]/1000)</f>
        <v>2.7330000000000001</v>
      </c>
      <c r="E20" s="10">
        <f>IF(Table1[[#This Row],[Area]]="","",Table1[[#This Row],[cleu_subs]]/1000)</f>
        <v>253.304</v>
      </c>
      <c r="F20" s="10">
        <f>IF(Table1[[#This Row],[Area]]="","",Table1[[#This Row],[Adds]]-Table1[[#This Row],[Deacts]])</f>
        <v>2.1729999999999996</v>
      </c>
      <c r="G20" s="10" t="str">
        <f>IF(Table1[[#This Row],[Area]]="","",IF(Table1[[#This Row],[VZ2_SEGMT_DESC]]="Small &amp; Medium Unassigned", "Small &amp; Medium",Table1[[#This Row],[VZ2_SEGMT_DESC]]))</f>
        <v>Small &amp; Medium</v>
      </c>
      <c r="H20" s="10" t="str">
        <f>IF(Table1[[#This Row],[VZ2_AREA_DESC]]="undefined","",IF(Table1[[#This Row],[VZ2_AREA_DESC]]="Headquarte","HQ",Table1[[#This Row],[VZ2_AREA_DESC]]))</f>
        <v>South</v>
      </c>
      <c r="I20" s="2">
        <v>43525</v>
      </c>
      <c r="J20" s="3" t="s">
        <v>18</v>
      </c>
      <c r="K20" s="3" t="s">
        <v>14</v>
      </c>
      <c r="L20" s="3" t="s">
        <v>8</v>
      </c>
      <c r="M20" s="3">
        <v>4906</v>
      </c>
      <c r="N20" s="3">
        <v>2733</v>
      </c>
      <c r="O20" s="3">
        <v>253304</v>
      </c>
    </row>
    <row r="21" spans="1:15" x14ac:dyDescent="0.25">
      <c r="A21" s="6" t="str">
        <f>IF(Table1[[#This Row],[Area]]="","",CONCATENATE(YEAR(I21)," ","Q",ROUNDUP(MONTH(I21)/3,0)))</f>
        <v>2020 Q2</v>
      </c>
      <c r="B21" s="6" t="str">
        <f>IF(Table1[[#This Row],[Area]]="","",CONCATENATE(TEXT(Table1[[#This Row],[rpt_mth]],"yyyy"), " ",TEXT(Table1[[#This Row],[rpt_mth]],"mmmm")))</f>
        <v>2020 June</v>
      </c>
      <c r="C21" s="9">
        <f>IF(Table1[[#This Row],[Area]]="","",Table1[[#This Row],[cleu_gross_adds]]/1000)</f>
        <v>0.112</v>
      </c>
      <c r="D21" s="9">
        <f>IF(Table1[[#This Row],[Area]]="","",Table1[[#This Row],[cleu_deacts]]/1000)</f>
        <v>0.05</v>
      </c>
      <c r="E21" s="10">
        <f>IF(Table1[[#This Row],[Area]]="","",Table1[[#This Row],[cleu_subs]]/1000)</f>
        <v>43.116999999999997</v>
      </c>
      <c r="F21" s="10">
        <f>IF(Table1[[#This Row],[Area]]="","",Table1[[#This Row],[Adds]]-Table1[[#This Row],[Deacts]])</f>
        <v>6.2E-2</v>
      </c>
      <c r="G21" s="10" t="str">
        <f>IF(Table1[[#This Row],[Area]]="","",IF(Table1[[#This Row],[VZ2_SEGMT_DESC]]="Small &amp; Medium Unassigned", "Small &amp; Medium",Table1[[#This Row],[VZ2_SEGMT_DESC]]))</f>
        <v>Large Enterprise Segment</v>
      </c>
      <c r="H21" s="10" t="str">
        <f>IF(Table1[[#This Row],[VZ2_AREA_DESC]]="undefined","",IF(Table1[[#This Row],[VZ2_AREA_DESC]]="Headquarte","HQ",Table1[[#This Row],[VZ2_AREA_DESC]]))</f>
        <v>West</v>
      </c>
      <c r="I21" s="2">
        <v>43983</v>
      </c>
      <c r="J21" s="3" t="s">
        <v>6</v>
      </c>
      <c r="K21" s="3" t="s">
        <v>14</v>
      </c>
      <c r="L21" s="3" t="s">
        <v>15</v>
      </c>
      <c r="M21" s="3">
        <v>112</v>
      </c>
      <c r="N21" s="3">
        <v>50</v>
      </c>
      <c r="O21" s="3">
        <v>43117</v>
      </c>
    </row>
    <row r="22" spans="1:15" x14ac:dyDescent="0.25">
      <c r="A22" s="6" t="str">
        <f>IF(Table1[[#This Row],[Area]]="","",CONCATENATE(YEAR(I22)," ","Q",ROUNDUP(MONTH(I22)/3,0)))</f>
        <v>2019 Q2</v>
      </c>
      <c r="B22" s="6" t="str">
        <f>IF(Table1[[#This Row],[Area]]="","",CONCATENATE(TEXT(Table1[[#This Row],[rpt_mth]],"yyyy"), " ",TEXT(Table1[[#This Row],[rpt_mth]],"mmmm")))</f>
        <v>2019 May</v>
      </c>
      <c r="C22" s="9">
        <f>IF(Table1[[#This Row],[Area]]="","",Table1[[#This Row],[cleu_gross_adds]]/1000)</f>
        <v>6.9000000000000006E-2</v>
      </c>
      <c r="D22" s="9">
        <f>IF(Table1[[#This Row],[Area]]="","",Table1[[#This Row],[cleu_deacts]]/1000)</f>
        <v>2E-3</v>
      </c>
      <c r="E22" s="10">
        <f>IF(Table1[[#This Row],[Area]]="","",Table1[[#This Row],[cleu_subs]]/1000)</f>
        <v>0.191</v>
      </c>
      <c r="F22" s="10">
        <f>IF(Table1[[#This Row],[Area]]="","",Table1[[#This Row],[Adds]]-Table1[[#This Row],[Deacts]])</f>
        <v>6.7000000000000004E-2</v>
      </c>
      <c r="G22" s="10" t="str">
        <f>IF(Table1[[#This Row],[Area]]="","",IF(Table1[[#This Row],[VZ2_SEGMT_DESC]]="Small &amp; Medium Unassigned", "Small &amp; Medium",Table1[[#This Row],[VZ2_SEGMT_DESC]]))</f>
        <v>Small &amp; Medium</v>
      </c>
      <c r="H22" s="10" t="str">
        <f>IF(Table1[[#This Row],[VZ2_AREA_DESC]]="undefined","",IF(Table1[[#This Row],[VZ2_AREA_DESC]]="Headquarte","HQ",Table1[[#This Row],[VZ2_AREA_DESC]]))</f>
        <v>East</v>
      </c>
      <c r="I22" s="2">
        <v>43586</v>
      </c>
      <c r="J22" s="3" t="s">
        <v>9</v>
      </c>
      <c r="K22" s="3" t="s">
        <v>14</v>
      </c>
      <c r="L22" s="3" t="s">
        <v>11</v>
      </c>
      <c r="M22" s="3">
        <v>69</v>
      </c>
      <c r="N22" s="3">
        <v>2</v>
      </c>
      <c r="O22" s="3">
        <v>191</v>
      </c>
    </row>
    <row r="23" spans="1:15" x14ac:dyDescent="0.25">
      <c r="A23" s="6" t="str">
        <f>IF(Table1[[#This Row],[Area]]="","",CONCATENATE(YEAR(I23)," ","Q",ROUNDUP(MONTH(I23)/3,0)))</f>
        <v>2019 Q4</v>
      </c>
      <c r="B23" s="6" t="str">
        <f>IF(Table1[[#This Row],[Area]]="","",CONCATENATE(TEXT(Table1[[#This Row],[rpt_mth]],"yyyy"), " ",TEXT(Table1[[#This Row],[rpt_mth]],"mmmm")))</f>
        <v>2019 November</v>
      </c>
      <c r="C23" s="9">
        <f>IF(Table1[[#This Row],[Area]]="","",Table1[[#This Row],[cleu_gross_adds]]/1000)</f>
        <v>0</v>
      </c>
      <c r="D23" s="9">
        <f>IF(Table1[[#This Row],[Area]]="","",Table1[[#This Row],[cleu_deacts]]/1000)</f>
        <v>4.0000000000000001E-3</v>
      </c>
      <c r="E23" s="10">
        <f>IF(Table1[[#This Row],[Area]]="","",Table1[[#This Row],[cleu_subs]]/1000)</f>
        <v>0.67200000000000004</v>
      </c>
      <c r="F23" s="10">
        <f>IF(Table1[[#This Row],[Area]]="","",Table1[[#This Row],[Adds]]-Table1[[#This Row],[Deacts]])</f>
        <v>-4.0000000000000001E-3</v>
      </c>
      <c r="G23" s="10" t="str">
        <f>IF(Table1[[#This Row],[Area]]="","",IF(Table1[[#This Row],[VZ2_SEGMT_DESC]]="Small &amp; Medium Unassigned", "Small &amp; Medium",Table1[[#This Row],[VZ2_SEGMT_DESC]]))</f>
        <v>Public Sector Fed</v>
      </c>
      <c r="H23" s="10" t="str">
        <f>IF(Table1[[#This Row],[VZ2_AREA_DESC]]="undefined","",IF(Table1[[#This Row],[VZ2_AREA_DESC]]="Headquarte","HQ",Table1[[#This Row],[VZ2_AREA_DESC]]))</f>
        <v>South</v>
      </c>
      <c r="I23" s="2">
        <v>43770</v>
      </c>
      <c r="J23" s="3" t="s">
        <v>16</v>
      </c>
      <c r="K23" s="3" t="s">
        <v>7</v>
      </c>
      <c r="L23" s="3" t="s">
        <v>8</v>
      </c>
      <c r="M23" s="3">
        <v>0</v>
      </c>
      <c r="N23" s="3">
        <v>4</v>
      </c>
      <c r="O23" s="3">
        <v>672</v>
      </c>
    </row>
    <row r="24" spans="1:15" x14ac:dyDescent="0.25">
      <c r="A24" s="6" t="str">
        <f>IF(Table1[[#This Row],[Area]]="","",CONCATENATE(YEAR(I24)," ","Q",ROUNDUP(MONTH(I24)/3,0)))</f>
        <v>2020 Q1</v>
      </c>
      <c r="B24" s="6" t="str">
        <f>IF(Table1[[#This Row],[Area]]="","",CONCATENATE(TEXT(Table1[[#This Row],[rpt_mth]],"yyyy"), " ",TEXT(Table1[[#This Row],[rpt_mth]],"mmmm")))</f>
        <v>2020 March</v>
      </c>
      <c r="C24" s="9">
        <f>IF(Table1[[#This Row],[Area]]="","",Table1[[#This Row],[cleu_gross_adds]]/1000)</f>
        <v>0.99399999999999999</v>
      </c>
      <c r="D24" s="9">
        <f>IF(Table1[[#This Row],[Area]]="","",Table1[[#This Row],[cleu_deacts]]/1000)</f>
        <v>0.5</v>
      </c>
      <c r="E24" s="10">
        <f>IF(Table1[[#This Row],[Area]]="","",Table1[[#This Row],[cleu_subs]]/1000)</f>
        <v>54.82</v>
      </c>
      <c r="F24" s="10">
        <f>IF(Table1[[#This Row],[Area]]="","",Table1[[#This Row],[Adds]]-Table1[[#This Row],[Deacts]])</f>
        <v>0.49399999999999999</v>
      </c>
      <c r="G24" s="10" t="str">
        <f>IF(Table1[[#This Row],[Area]]="","",IF(Table1[[#This Row],[VZ2_SEGMT_DESC]]="Small &amp; Medium Unassigned", "Small &amp; Medium",Table1[[#This Row],[VZ2_SEGMT_DESC]]))</f>
        <v>Large Enterprise Segment</v>
      </c>
      <c r="H24" s="10" t="str">
        <f>IF(Table1[[#This Row],[VZ2_AREA_DESC]]="undefined","",IF(Table1[[#This Row],[VZ2_AREA_DESC]]="Headquarte","HQ",Table1[[#This Row],[VZ2_AREA_DESC]]))</f>
        <v>East</v>
      </c>
      <c r="I24" s="2">
        <v>43891</v>
      </c>
      <c r="J24" s="3" t="s">
        <v>6</v>
      </c>
      <c r="K24" s="3" t="s">
        <v>10</v>
      </c>
      <c r="L24" s="3" t="s">
        <v>11</v>
      </c>
      <c r="M24" s="3">
        <v>994</v>
      </c>
      <c r="N24" s="3">
        <v>500</v>
      </c>
      <c r="O24" s="3">
        <v>54820</v>
      </c>
    </row>
    <row r="25" spans="1:15" x14ac:dyDescent="0.25">
      <c r="A25" s="6" t="str">
        <f>IF(Table1[[#This Row],[Area]]="","",CONCATENATE(YEAR(I25)," ","Q",ROUNDUP(MONTH(I25)/3,0)))</f>
        <v>2020 Q1</v>
      </c>
      <c r="B25" s="6" t="str">
        <f>IF(Table1[[#This Row],[Area]]="","",CONCATENATE(TEXT(Table1[[#This Row],[rpt_mth]],"yyyy"), " ",TEXT(Table1[[#This Row],[rpt_mth]],"mmmm")))</f>
        <v>2020 January</v>
      </c>
      <c r="C25" s="9">
        <f>IF(Table1[[#This Row],[Area]]="","",Table1[[#This Row],[cleu_gross_adds]]/1000)</f>
        <v>4.9800000000000004</v>
      </c>
      <c r="D25" s="9">
        <f>IF(Table1[[#This Row],[Area]]="","",Table1[[#This Row],[cleu_deacts]]/1000)</f>
        <v>5.3970000000000002</v>
      </c>
      <c r="E25" s="10">
        <f>IF(Table1[[#This Row],[Area]]="","",Table1[[#This Row],[cleu_subs]]/1000)</f>
        <v>513.50300000000004</v>
      </c>
      <c r="F25" s="10">
        <f>IF(Table1[[#This Row],[Area]]="","",Table1[[#This Row],[Adds]]-Table1[[#This Row],[Deacts]])</f>
        <v>-0.41699999999999982</v>
      </c>
      <c r="G25" s="10" t="str">
        <f>IF(Table1[[#This Row],[Area]]="","",IF(Table1[[#This Row],[VZ2_SEGMT_DESC]]="Small &amp; Medium Unassigned", "Small &amp; Medium",Table1[[#This Row],[VZ2_SEGMT_DESC]]))</f>
        <v>Public Sector Fed</v>
      </c>
      <c r="H25" s="10" t="str">
        <f>IF(Table1[[#This Row],[VZ2_AREA_DESC]]="undefined","",IF(Table1[[#This Row],[VZ2_AREA_DESC]]="Headquarte","HQ",Table1[[#This Row],[VZ2_AREA_DESC]]))</f>
        <v>East</v>
      </c>
      <c r="I25" s="2">
        <v>43831</v>
      </c>
      <c r="J25" s="3" t="s">
        <v>16</v>
      </c>
      <c r="K25" s="3" t="s">
        <v>12</v>
      </c>
      <c r="L25" s="3" t="s">
        <v>11</v>
      </c>
      <c r="M25" s="3">
        <v>4980</v>
      </c>
      <c r="N25" s="3">
        <v>5397</v>
      </c>
      <c r="O25" s="3">
        <v>513503</v>
      </c>
    </row>
    <row r="26" spans="1:15" x14ac:dyDescent="0.25">
      <c r="A26" s="6" t="str">
        <f>IF(Table1[[#This Row],[Area]]="","",CONCATENATE(YEAR(I26)," ","Q",ROUNDUP(MONTH(I26)/3,0)))</f>
        <v/>
      </c>
      <c r="B26" s="6" t="str">
        <f>IF(Table1[[#This Row],[Area]]="","",CONCATENATE(TEXT(Table1[[#This Row],[rpt_mth]],"yyyy"), " ",TEXT(Table1[[#This Row],[rpt_mth]],"mmmm")))</f>
        <v/>
      </c>
      <c r="C26" s="9" t="str">
        <f>IF(Table1[[#This Row],[Area]]="","",Table1[[#This Row],[cleu_gross_adds]]/1000)</f>
        <v/>
      </c>
      <c r="D26" s="9" t="str">
        <f>IF(Table1[[#This Row],[Area]]="","",Table1[[#This Row],[cleu_deacts]]/1000)</f>
        <v/>
      </c>
      <c r="E26" s="10" t="str">
        <f>IF(Table1[[#This Row],[Area]]="","",Table1[[#This Row],[cleu_subs]]/1000)</f>
        <v/>
      </c>
      <c r="F26" s="10" t="str">
        <f>IF(Table1[[#This Row],[Area]]="","",Table1[[#This Row],[Adds]]-Table1[[#This Row],[Deacts]])</f>
        <v/>
      </c>
      <c r="G26" s="10" t="str">
        <f>IF(Table1[[#This Row],[Area]]="","",IF(Table1[[#This Row],[VZ2_SEGMT_DESC]]="Small &amp; Medium Unassigned", "Small &amp; Medium",Table1[[#This Row],[VZ2_SEGMT_DESC]]))</f>
        <v/>
      </c>
      <c r="H26" s="10" t="str">
        <f>IF(Table1[[#This Row],[VZ2_AREA_DESC]]="undefined","",IF(Table1[[#This Row],[VZ2_AREA_DESC]]="Headquarte","HQ",Table1[[#This Row],[VZ2_AREA_DESC]]))</f>
        <v/>
      </c>
      <c r="I26" s="2">
        <v>43739</v>
      </c>
      <c r="J26" s="3" t="s">
        <v>6</v>
      </c>
      <c r="K26" s="3" t="s">
        <v>12</v>
      </c>
      <c r="L26" s="3" t="s">
        <v>13</v>
      </c>
      <c r="M26" s="3">
        <v>0</v>
      </c>
      <c r="N26" s="3">
        <v>0</v>
      </c>
      <c r="O26" s="3">
        <v>0</v>
      </c>
    </row>
    <row r="27" spans="1:15" x14ac:dyDescent="0.25">
      <c r="A27" s="6" t="str">
        <f>IF(Table1[[#This Row],[Area]]="","",CONCATENATE(YEAR(I27)," ","Q",ROUNDUP(MONTH(I27)/3,0)))</f>
        <v>2020 Q2</v>
      </c>
      <c r="B27" s="6" t="str">
        <f>IF(Table1[[#This Row],[Area]]="","",CONCATENATE(TEXT(Table1[[#This Row],[rpt_mth]],"yyyy"), " ",TEXT(Table1[[#This Row],[rpt_mth]],"mmmm")))</f>
        <v>2020 June</v>
      </c>
      <c r="C27" s="9">
        <f>IF(Table1[[#This Row],[Area]]="","",Table1[[#This Row],[cleu_gross_adds]]/1000)</f>
        <v>0</v>
      </c>
      <c r="D27" s="9">
        <f>IF(Table1[[#This Row],[Area]]="","",Table1[[#This Row],[cleu_deacts]]/1000)</f>
        <v>0</v>
      </c>
      <c r="E27" s="10">
        <f>IF(Table1[[#This Row],[Area]]="","",Table1[[#This Row],[cleu_subs]]/1000)</f>
        <v>0</v>
      </c>
      <c r="F27" s="10">
        <f>IF(Table1[[#This Row],[Area]]="","",Table1[[#This Row],[Adds]]-Table1[[#This Row],[Deacts]])</f>
        <v>0</v>
      </c>
      <c r="G27" s="10" t="str">
        <f>IF(Table1[[#This Row],[Area]]="","",IF(Table1[[#This Row],[VZ2_SEGMT_DESC]]="Small &amp; Medium Unassigned", "Small &amp; Medium",Table1[[#This Row],[VZ2_SEGMT_DESC]]))</f>
        <v>Small &amp; Medium</v>
      </c>
      <c r="H27" s="10" t="str">
        <f>IF(Table1[[#This Row],[VZ2_AREA_DESC]]="undefined","",IF(Table1[[#This Row],[VZ2_AREA_DESC]]="Headquarte","HQ",Table1[[#This Row],[VZ2_AREA_DESC]]))</f>
        <v>HQ</v>
      </c>
      <c r="I27" s="2">
        <v>43983</v>
      </c>
      <c r="J27" s="3" t="s">
        <v>18</v>
      </c>
      <c r="K27" s="3" t="s">
        <v>7</v>
      </c>
      <c r="L27" s="3" t="s">
        <v>17</v>
      </c>
      <c r="M27" s="3">
        <v>0</v>
      </c>
      <c r="N27" s="3">
        <v>0</v>
      </c>
      <c r="O27" s="3">
        <v>0</v>
      </c>
    </row>
    <row r="28" spans="1:15" x14ac:dyDescent="0.25">
      <c r="A28" s="6" t="str">
        <f>IF(Table1[[#This Row],[Area]]="","",CONCATENATE(YEAR(I28)," ","Q",ROUNDUP(MONTH(I28)/3,0)))</f>
        <v>2019 Q2</v>
      </c>
      <c r="B28" s="6" t="str">
        <f>IF(Table1[[#This Row],[Area]]="","",CONCATENATE(TEXT(Table1[[#This Row],[rpt_mth]],"yyyy"), " ",TEXT(Table1[[#This Row],[rpt_mth]],"mmmm")))</f>
        <v>2019 June</v>
      </c>
      <c r="C28" s="9">
        <f>IF(Table1[[#This Row],[Area]]="","",Table1[[#This Row],[cleu_gross_adds]]/1000)</f>
        <v>3.2000000000000001E-2</v>
      </c>
      <c r="D28" s="9">
        <f>IF(Table1[[#This Row],[Area]]="","",Table1[[#This Row],[cleu_deacts]]/1000)</f>
        <v>2E-3</v>
      </c>
      <c r="E28" s="10">
        <f>IF(Table1[[#This Row],[Area]]="","",Table1[[#This Row],[cleu_subs]]/1000)</f>
        <v>0.223</v>
      </c>
      <c r="F28" s="10">
        <f>IF(Table1[[#This Row],[Area]]="","",Table1[[#This Row],[Adds]]-Table1[[#This Row],[Deacts]])</f>
        <v>0.03</v>
      </c>
      <c r="G28" s="10" t="str">
        <f>IF(Table1[[#This Row],[Area]]="","",IF(Table1[[#This Row],[VZ2_SEGMT_DESC]]="Small &amp; Medium Unassigned", "Small &amp; Medium",Table1[[#This Row],[VZ2_SEGMT_DESC]]))</f>
        <v>Public Sector Fed</v>
      </c>
      <c r="H28" s="10" t="str">
        <f>IF(Table1[[#This Row],[VZ2_AREA_DESC]]="undefined","",IF(Table1[[#This Row],[VZ2_AREA_DESC]]="Headquarte","HQ",Table1[[#This Row],[VZ2_AREA_DESC]]))</f>
        <v>South</v>
      </c>
      <c r="I28" s="2">
        <v>43617</v>
      </c>
      <c r="J28" s="3" t="s">
        <v>16</v>
      </c>
      <c r="K28" s="3" t="s">
        <v>14</v>
      </c>
      <c r="L28" s="3" t="s">
        <v>8</v>
      </c>
      <c r="M28" s="3">
        <v>32</v>
      </c>
      <c r="N28" s="3">
        <v>2</v>
      </c>
      <c r="O28" s="3">
        <v>223</v>
      </c>
    </row>
    <row r="29" spans="1:15" x14ac:dyDescent="0.25">
      <c r="A29" s="6" t="str">
        <f>IF(Table1[[#This Row],[Area]]="","",CONCATENATE(YEAR(I29)," ","Q",ROUNDUP(MONTH(I29)/3,0)))</f>
        <v>2019 Q1</v>
      </c>
      <c r="B29" s="6" t="str">
        <f>IF(Table1[[#This Row],[Area]]="","",CONCATENATE(TEXT(Table1[[#This Row],[rpt_mth]],"yyyy"), " ",TEXT(Table1[[#This Row],[rpt_mth]],"mmmm")))</f>
        <v>2019 February</v>
      </c>
      <c r="C29" s="9">
        <f>IF(Table1[[#This Row],[Area]]="","",Table1[[#This Row],[cleu_gross_adds]]/1000)</f>
        <v>8.0000000000000002E-3</v>
      </c>
      <c r="D29" s="9">
        <f>IF(Table1[[#This Row],[Area]]="","",Table1[[#This Row],[cleu_deacts]]/1000)</f>
        <v>0.124</v>
      </c>
      <c r="E29" s="10">
        <f>IF(Table1[[#This Row],[Area]]="","",Table1[[#This Row],[cleu_subs]]/1000)</f>
        <v>13.680999999999999</v>
      </c>
      <c r="F29" s="10">
        <f>IF(Table1[[#This Row],[Area]]="","",Table1[[#This Row],[Adds]]-Table1[[#This Row],[Deacts]])</f>
        <v>-0.11599999999999999</v>
      </c>
      <c r="G29" s="10" t="str">
        <f>IF(Table1[[#This Row],[Area]]="","",IF(Table1[[#This Row],[VZ2_SEGMT_DESC]]="Small &amp; Medium Unassigned", "Small &amp; Medium",Table1[[#This Row],[VZ2_SEGMT_DESC]]))</f>
        <v>Public Sector SLED</v>
      </c>
      <c r="H29" s="10" t="str">
        <f>IF(Table1[[#This Row],[VZ2_AREA_DESC]]="undefined","",IF(Table1[[#This Row],[VZ2_AREA_DESC]]="Headquarte","HQ",Table1[[#This Row],[VZ2_AREA_DESC]]))</f>
        <v>South</v>
      </c>
      <c r="I29" s="2">
        <v>43497</v>
      </c>
      <c r="J29" s="3" t="s">
        <v>19</v>
      </c>
      <c r="K29" s="3" t="s">
        <v>10</v>
      </c>
      <c r="L29" s="3" t="s">
        <v>8</v>
      </c>
      <c r="M29" s="3">
        <v>8</v>
      </c>
      <c r="N29" s="3">
        <v>124</v>
      </c>
      <c r="O29" s="3">
        <v>13681</v>
      </c>
    </row>
    <row r="30" spans="1:15" x14ac:dyDescent="0.25">
      <c r="A30" s="6" t="str">
        <f>IF(Table1[[#This Row],[Area]]="","",CONCATENATE(YEAR(I30)," ","Q",ROUNDUP(MONTH(I30)/3,0)))</f>
        <v>2019 Q2</v>
      </c>
      <c r="B30" s="6" t="str">
        <f>IF(Table1[[#This Row],[Area]]="","",CONCATENATE(TEXT(Table1[[#This Row],[rpt_mth]],"yyyy"), " ",TEXT(Table1[[#This Row],[rpt_mth]],"mmmm")))</f>
        <v>2019 May</v>
      </c>
      <c r="C30" s="9">
        <f>IF(Table1[[#This Row],[Area]]="","",Table1[[#This Row],[cleu_gross_adds]]/1000)</f>
        <v>5.1459999999999999</v>
      </c>
      <c r="D30" s="9">
        <f>IF(Table1[[#This Row],[Area]]="","",Table1[[#This Row],[cleu_deacts]]/1000)</f>
        <v>2.5619999999999998</v>
      </c>
      <c r="E30" s="10">
        <f>IF(Table1[[#This Row],[Area]]="","",Table1[[#This Row],[cleu_subs]]/1000)</f>
        <v>259.23399999999998</v>
      </c>
      <c r="F30" s="10">
        <f>IF(Table1[[#This Row],[Area]]="","",Table1[[#This Row],[Adds]]-Table1[[#This Row],[Deacts]])</f>
        <v>2.5840000000000001</v>
      </c>
      <c r="G30" s="10" t="str">
        <f>IF(Table1[[#This Row],[Area]]="","",IF(Table1[[#This Row],[VZ2_SEGMT_DESC]]="Small &amp; Medium Unassigned", "Small &amp; Medium",Table1[[#This Row],[VZ2_SEGMT_DESC]]))</f>
        <v>Small &amp; Medium</v>
      </c>
      <c r="H30" s="10" t="str">
        <f>IF(Table1[[#This Row],[VZ2_AREA_DESC]]="undefined","",IF(Table1[[#This Row],[VZ2_AREA_DESC]]="Headquarte","HQ",Table1[[#This Row],[VZ2_AREA_DESC]]))</f>
        <v>South</v>
      </c>
      <c r="I30" s="2">
        <v>43586</v>
      </c>
      <c r="J30" s="3" t="s">
        <v>18</v>
      </c>
      <c r="K30" s="3" t="s">
        <v>14</v>
      </c>
      <c r="L30" s="3" t="s">
        <v>8</v>
      </c>
      <c r="M30" s="3">
        <v>5146</v>
      </c>
      <c r="N30" s="3">
        <v>2562</v>
      </c>
      <c r="O30" s="3">
        <v>259234</v>
      </c>
    </row>
    <row r="31" spans="1:15" x14ac:dyDescent="0.25">
      <c r="A31" s="6" t="str">
        <f>IF(Table1[[#This Row],[Area]]="","",CONCATENATE(YEAR(I31)," ","Q",ROUNDUP(MONTH(I31)/3,0)))</f>
        <v/>
      </c>
      <c r="B31" s="6" t="str">
        <f>IF(Table1[[#This Row],[Area]]="","",CONCATENATE(TEXT(Table1[[#This Row],[rpt_mth]],"yyyy"), " ",TEXT(Table1[[#This Row],[rpt_mth]],"mmmm")))</f>
        <v/>
      </c>
      <c r="C31" s="9" t="str">
        <f>IF(Table1[[#This Row],[Area]]="","",Table1[[#This Row],[cleu_gross_adds]]/1000)</f>
        <v/>
      </c>
      <c r="D31" s="9" t="str">
        <f>IF(Table1[[#This Row],[Area]]="","",Table1[[#This Row],[cleu_deacts]]/1000)</f>
        <v/>
      </c>
      <c r="E31" s="10" t="str">
        <f>IF(Table1[[#This Row],[Area]]="","",Table1[[#This Row],[cleu_subs]]/1000)</f>
        <v/>
      </c>
      <c r="F31" s="10" t="str">
        <f>IF(Table1[[#This Row],[Area]]="","",Table1[[#This Row],[Adds]]-Table1[[#This Row],[Deacts]])</f>
        <v/>
      </c>
      <c r="G31" s="10" t="str">
        <f>IF(Table1[[#This Row],[Area]]="","",IF(Table1[[#This Row],[VZ2_SEGMT_DESC]]="Small &amp; Medium Unassigned", "Small &amp; Medium",Table1[[#This Row],[VZ2_SEGMT_DESC]]))</f>
        <v/>
      </c>
      <c r="H31" s="10" t="str">
        <f>IF(Table1[[#This Row],[VZ2_AREA_DESC]]="undefined","",IF(Table1[[#This Row],[VZ2_AREA_DESC]]="Headquarte","HQ",Table1[[#This Row],[VZ2_AREA_DESC]]))</f>
        <v/>
      </c>
      <c r="I31" s="2">
        <v>43525</v>
      </c>
      <c r="J31" s="3" t="s">
        <v>19</v>
      </c>
      <c r="K31" s="3" t="s">
        <v>12</v>
      </c>
      <c r="L31" s="3" t="s">
        <v>13</v>
      </c>
      <c r="M31" s="3">
        <v>0</v>
      </c>
      <c r="N31" s="3">
        <v>0</v>
      </c>
      <c r="O31" s="3">
        <v>0</v>
      </c>
    </row>
    <row r="32" spans="1:15" x14ac:dyDescent="0.25">
      <c r="A32" s="6" t="str">
        <f>IF(Table1[[#This Row],[Area]]="","",CONCATENATE(YEAR(I32)," ","Q",ROUNDUP(MONTH(I32)/3,0)))</f>
        <v>2020 Q2</v>
      </c>
      <c r="B32" s="6" t="str">
        <f>IF(Table1[[#This Row],[Area]]="","",CONCATENATE(TEXT(Table1[[#This Row],[rpt_mth]],"yyyy"), " ",TEXT(Table1[[#This Row],[rpt_mth]],"mmmm")))</f>
        <v>2020 May</v>
      </c>
      <c r="C32" s="9">
        <f>IF(Table1[[#This Row],[Area]]="","",Table1[[#This Row],[cleu_gross_adds]]/1000)</f>
        <v>16.658999999999999</v>
      </c>
      <c r="D32" s="9">
        <f>IF(Table1[[#This Row],[Area]]="","",Table1[[#This Row],[cleu_deacts]]/1000)</f>
        <v>26.062000000000001</v>
      </c>
      <c r="E32" s="10">
        <f>IF(Table1[[#This Row],[Area]]="","",Table1[[#This Row],[cleu_subs]]/1000)</f>
        <v>1590.7429999999999</v>
      </c>
      <c r="F32" s="10">
        <f>IF(Table1[[#This Row],[Area]]="","",Table1[[#This Row],[Adds]]-Table1[[#This Row],[Deacts]])</f>
        <v>-9.4030000000000022</v>
      </c>
      <c r="G32" s="10" t="str">
        <f>IF(Table1[[#This Row],[Area]]="","",IF(Table1[[#This Row],[VZ2_SEGMT_DESC]]="Small &amp; Medium Unassigned", "Small &amp; Medium",Table1[[#This Row],[VZ2_SEGMT_DESC]]))</f>
        <v>Large Enterprise Segment</v>
      </c>
      <c r="H32" s="10" t="str">
        <f>IF(Table1[[#This Row],[VZ2_AREA_DESC]]="undefined","",IF(Table1[[#This Row],[VZ2_AREA_DESC]]="Headquarte","HQ",Table1[[#This Row],[VZ2_AREA_DESC]]))</f>
        <v>South</v>
      </c>
      <c r="I32" s="2">
        <v>43952</v>
      </c>
      <c r="J32" s="3" t="s">
        <v>6</v>
      </c>
      <c r="K32" s="3" t="s">
        <v>12</v>
      </c>
      <c r="L32" s="3" t="s">
        <v>8</v>
      </c>
      <c r="M32" s="3">
        <v>16659</v>
      </c>
      <c r="N32" s="3">
        <v>26062</v>
      </c>
      <c r="O32" s="3">
        <v>1590743</v>
      </c>
    </row>
    <row r="33" spans="1:15" x14ac:dyDescent="0.25">
      <c r="A33" s="6" t="str">
        <f>IF(Table1[[#This Row],[Area]]="","",CONCATENATE(YEAR(I33)," ","Q",ROUNDUP(MONTH(I33)/3,0)))</f>
        <v>2019 Q4</v>
      </c>
      <c r="B33" s="6" t="str">
        <f>IF(Table1[[#This Row],[Area]]="","",CONCATENATE(TEXT(Table1[[#This Row],[rpt_mth]],"yyyy"), " ",TEXT(Table1[[#This Row],[rpt_mth]],"mmmm")))</f>
        <v>2019 October</v>
      </c>
      <c r="C33" s="9">
        <f>IF(Table1[[#This Row],[Area]]="","",Table1[[#This Row],[cleu_gross_adds]]/1000)</f>
        <v>0</v>
      </c>
      <c r="D33" s="9">
        <f>IF(Table1[[#This Row],[Area]]="","",Table1[[#This Row],[cleu_deacts]]/1000)</f>
        <v>0</v>
      </c>
      <c r="E33" s="10">
        <f>IF(Table1[[#This Row],[Area]]="","",Table1[[#This Row],[cleu_subs]]/1000)</f>
        <v>1E-3</v>
      </c>
      <c r="F33" s="10">
        <f>IF(Table1[[#This Row],[Area]]="","",Table1[[#This Row],[Adds]]-Table1[[#This Row],[Deacts]])</f>
        <v>0</v>
      </c>
      <c r="G33" s="10" t="str">
        <f>IF(Table1[[#This Row],[Area]]="","",IF(Table1[[#This Row],[VZ2_SEGMT_DESC]]="Small &amp; Medium Unassigned", "Small &amp; Medium",Table1[[#This Row],[VZ2_SEGMT_DESC]]))</f>
        <v>Large Enterprise Segment</v>
      </c>
      <c r="H33" s="10" t="str">
        <f>IF(Table1[[#This Row],[VZ2_AREA_DESC]]="undefined","",IF(Table1[[#This Row],[VZ2_AREA_DESC]]="Headquarte","HQ",Table1[[#This Row],[VZ2_AREA_DESC]]))</f>
        <v>HQ</v>
      </c>
      <c r="I33" s="2">
        <v>43739</v>
      </c>
      <c r="J33" s="3" t="s">
        <v>6</v>
      </c>
      <c r="K33" s="3" t="s">
        <v>12</v>
      </c>
      <c r="L33" s="3" t="s">
        <v>17</v>
      </c>
      <c r="M33" s="3">
        <v>0</v>
      </c>
      <c r="N33" s="3">
        <v>0</v>
      </c>
      <c r="O33" s="3">
        <v>1</v>
      </c>
    </row>
    <row r="34" spans="1:15" x14ac:dyDescent="0.25">
      <c r="A34" s="6" t="str">
        <f>IF(Table1[[#This Row],[Area]]="","",CONCATENATE(YEAR(I34)," ","Q",ROUNDUP(MONTH(I34)/3,0)))</f>
        <v>2019 Q2</v>
      </c>
      <c r="B34" s="6" t="str">
        <f>IF(Table1[[#This Row],[Area]]="","",CONCATENATE(TEXT(Table1[[#This Row],[rpt_mth]],"yyyy"), " ",TEXT(Table1[[#This Row],[rpt_mth]],"mmmm")))</f>
        <v>2019 June</v>
      </c>
      <c r="C34" s="9">
        <f>IF(Table1[[#This Row],[Area]]="","",Table1[[#This Row],[cleu_gross_adds]]/1000)</f>
        <v>0</v>
      </c>
      <c r="D34" s="9">
        <f>IF(Table1[[#This Row],[Area]]="","",Table1[[#This Row],[cleu_deacts]]/1000)</f>
        <v>2.3E-2</v>
      </c>
      <c r="E34" s="10">
        <f>IF(Table1[[#This Row],[Area]]="","",Table1[[#This Row],[cleu_subs]]/1000)</f>
        <v>2.4140000000000001</v>
      </c>
      <c r="F34" s="10">
        <f>IF(Table1[[#This Row],[Area]]="","",Table1[[#This Row],[Adds]]-Table1[[#This Row],[Deacts]])</f>
        <v>-2.3E-2</v>
      </c>
      <c r="G34" s="10" t="str">
        <f>IF(Table1[[#This Row],[Area]]="","",IF(Table1[[#This Row],[VZ2_SEGMT_DESC]]="Small &amp; Medium Unassigned", "Small &amp; Medium",Table1[[#This Row],[VZ2_SEGMT_DESC]]))</f>
        <v>Public Sector Fed</v>
      </c>
      <c r="H34" s="10" t="str">
        <f>IF(Table1[[#This Row],[VZ2_AREA_DESC]]="undefined","",IF(Table1[[#This Row],[VZ2_AREA_DESC]]="Headquarte","HQ",Table1[[#This Row],[VZ2_AREA_DESC]]))</f>
        <v>East</v>
      </c>
      <c r="I34" s="2">
        <v>43617</v>
      </c>
      <c r="J34" s="3" t="s">
        <v>16</v>
      </c>
      <c r="K34" s="3" t="s">
        <v>7</v>
      </c>
      <c r="L34" s="3" t="s">
        <v>11</v>
      </c>
      <c r="M34" s="3">
        <v>0</v>
      </c>
      <c r="N34" s="3">
        <v>23</v>
      </c>
      <c r="O34" s="3">
        <v>2414</v>
      </c>
    </row>
    <row r="35" spans="1:15" x14ac:dyDescent="0.25">
      <c r="A35" s="6" t="str">
        <f>IF(Table1[[#This Row],[Area]]="","",CONCATENATE(YEAR(I35)," ","Q",ROUNDUP(MONTH(I35)/3,0)))</f>
        <v/>
      </c>
      <c r="B35" s="6" t="str">
        <f>IF(Table1[[#This Row],[Area]]="","",CONCATENATE(TEXT(Table1[[#This Row],[rpt_mth]],"yyyy"), " ",TEXT(Table1[[#This Row],[rpt_mth]],"mmmm")))</f>
        <v/>
      </c>
      <c r="C35" s="9" t="str">
        <f>IF(Table1[[#This Row],[Area]]="","",Table1[[#This Row],[cleu_gross_adds]]/1000)</f>
        <v/>
      </c>
      <c r="D35" s="9" t="str">
        <f>IF(Table1[[#This Row],[Area]]="","",Table1[[#This Row],[cleu_deacts]]/1000)</f>
        <v/>
      </c>
      <c r="E35" s="10" t="str">
        <f>IF(Table1[[#This Row],[Area]]="","",Table1[[#This Row],[cleu_subs]]/1000)</f>
        <v/>
      </c>
      <c r="F35" s="10" t="str">
        <f>IF(Table1[[#This Row],[Area]]="","",Table1[[#This Row],[Adds]]-Table1[[#This Row],[Deacts]])</f>
        <v/>
      </c>
      <c r="G35" s="10" t="str">
        <f>IF(Table1[[#This Row],[Area]]="","",IF(Table1[[#This Row],[VZ2_SEGMT_DESC]]="Small &amp; Medium Unassigned", "Small &amp; Medium",Table1[[#This Row],[VZ2_SEGMT_DESC]]))</f>
        <v/>
      </c>
      <c r="H35" s="10" t="str">
        <f>IF(Table1[[#This Row],[VZ2_AREA_DESC]]="undefined","",IF(Table1[[#This Row],[VZ2_AREA_DESC]]="Headquarte","HQ",Table1[[#This Row],[VZ2_AREA_DESC]]))</f>
        <v/>
      </c>
      <c r="I35" s="2">
        <v>43617</v>
      </c>
      <c r="J35" s="3" t="s">
        <v>19</v>
      </c>
      <c r="K35" s="3" t="s">
        <v>7</v>
      </c>
      <c r="L35" s="3" t="s">
        <v>13</v>
      </c>
      <c r="M35" s="3">
        <v>0</v>
      </c>
      <c r="N35" s="3">
        <v>0</v>
      </c>
      <c r="O35" s="3">
        <v>0</v>
      </c>
    </row>
    <row r="36" spans="1:15" x14ac:dyDescent="0.25">
      <c r="A36" s="6" t="str">
        <f>IF(Table1[[#This Row],[Area]]="","",CONCATENATE(YEAR(I36)," ","Q",ROUNDUP(MONTH(I36)/3,0)))</f>
        <v>2019 Q1</v>
      </c>
      <c r="B36" s="6" t="str">
        <f>IF(Table1[[#This Row],[Area]]="","",CONCATENATE(TEXT(Table1[[#This Row],[rpt_mth]],"yyyy"), " ",TEXT(Table1[[#This Row],[rpt_mth]],"mmmm")))</f>
        <v>2019 January</v>
      </c>
      <c r="C36" s="9">
        <f>IF(Table1[[#This Row],[Area]]="","",Table1[[#This Row],[cleu_gross_adds]]/1000)</f>
        <v>0</v>
      </c>
      <c r="D36" s="9">
        <f>IF(Table1[[#This Row],[Area]]="","",Table1[[#This Row],[cleu_deacts]]/1000)</f>
        <v>0</v>
      </c>
      <c r="E36" s="10">
        <f>IF(Table1[[#This Row],[Area]]="","",Table1[[#This Row],[cleu_subs]]/1000)</f>
        <v>0</v>
      </c>
      <c r="F36" s="10">
        <f>IF(Table1[[#This Row],[Area]]="","",Table1[[#This Row],[Adds]]-Table1[[#This Row],[Deacts]])</f>
        <v>0</v>
      </c>
      <c r="G36" s="10" t="str">
        <f>IF(Table1[[#This Row],[Area]]="","",IF(Table1[[#This Row],[VZ2_SEGMT_DESC]]="Small &amp; Medium Unassigned", "Small &amp; Medium",Table1[[#This Row],[VZ2_SEGMT_DESC]]))</f>
        <v>Small &amp; Medium</v>
      </c>
      <c r="H36" s="10" t="str">
        <f>IF(Table1[[#This Row],[VZ2_AREA_DESC]]="undefined","",IF(Table1[[#This Row],[VZ2_AREA_DESC]]="Headquarte","HQ",Table1[[#This Row],[VZ2_AREA_DESC]]))</f>
        <v>HQ</v>
      </c>
      <c r="I36" s="2">
        <v>43466</v>
      </c>
      <c r="J36" s="3" t="s">
        <v>18</v>
      </c>
      <c r="K36" s="3" t="s">
        <v>10</v>
      </c>
      <c r="L36" s="3" t="s">
        <v>17</v>
      </c>
      <c r="M36" s="3">
        <v>0</v>
      </c>
      <c r="N36" s="3">
        <v>0</v>
      </c>
      <c r="O36" s="3">
        <v>0</v>
      </c>
    </row>
    <row r="37" spans="1:15" x14ac:dyDescent="0.25">
      <c r="A37" s="6" t="str">
        <f>IF(Table1[[#This Row],[Area]]="","",CONCATENATE(YEAR(I37)," ","Q",ROUNDUP(MONTH(I37)/3,0)))</f>
        <v>2019 Q4</v>
      </c>
      <c r="B37" s="6" t="str">
        <f>IF(Table1[[#This Row],[Area]]="","",CONCATENATE(TEXT(Table1[[#This Row],[rpt_mth]],"yyyy"), " ",TEXT(Table1[[#This Row],[rpt_mth]],"mmmm")))</f>
        <v>2019 October</v>
      </c>
      <c r="C37" s="9">
        <f>IF(Table1[[#This Row],[Area]]="","",Table1[[#This Row],[cleu_gross_adds]]/1000)</f>
        <v>0</v>
      </c>
      <c r="D37" s="9">
        <f>IF(Table1[[#This Row],[Area]]="","",Table1[[#This Row],[cleu_deacts]]/1000)</f>
        <v>0</v>
      </c>
      <c r="E37" s="10">
        <f>IF(Table1[[#This Row],[Area]]="","",Table1[[#This Row],[cleu_subs]]/1000)</f>
        <v>0.20799999999999999</v>
      </c>
      <c r="F37" s="10">
        <f>IF(Table1[[#This Row],[Area]]="","",Table1[[#This Row],[Adds]]-Table1[[#This Row],[Deacts]])</f>
        <v>0</v>
      </c>
      <c r="G37" s="10" t="str">
        <f>IF(Table1[[#This Row],[Area]]="","",IF(Table1[[#This Row],[VZ2_SEGMT_DESC]]="Small &amp; Medium Unassigned", "Small &amp; Medium",Table1[[#This Row],[VZ2_SEGMT_DESC]]))</f>
        <v>Public Sector Fed</v>
      </c>
      <c r="H37" s="10" t="str">
        <f>IF(Table1[[#This Row],[VZ2_AREA_DESC]]="undefined","",IF(Table1[[#This Row],[VZ2_AREA_DESC]]="Headquarte","HQ",Table1[[#This Row],[VZ2_AREA_DESC]]))</f>
        <v>South</v>
      </c>
      <c r="I37" s="2">
        <v>43739</v>
      </c>
      <c r="J37" s="3" t="s">
        <v>16</v>
      </c>
      <c r="K37" s="3" t="s">
        <v>14</v>
      </c>
      <c r="L37" s="3" t="s">
        <v>8</v>
      </c>
      <c r="M37" s="3">
        <v>0</v>
      </c>
      <c r="N37" s="3">
        <v>0</v>
      </c>
      <c r="O37" s="3">
        <v>208</v>
      </c>
    </row>
    <row r="38" spans="1:15" x14ac:dyDescent="0.25">
      <c r="A38" s="6" t="str">
        <f>IF(Table1[[#This Row],[Area]]="","",CONCATENATE(YEAR(I38)," ","Q",ROUNDUP(MONTH(I38)/3,0)))</f>
        <v>2019 Q1</v>
      </c>
      <c r="B38" s="6" t="str">
        <f>IF(Table1[[#This Row],[Area]]="","",CONCATENATE(TEXT(Table1[[#This Row],[rpt_mth]],"yyyy"), " ",TEXT(Table1[[#This Row],[rpt_mth]],"mmmm")))</f>
        <v>2019 March</v>
      </c>
      <c r="C38" s="9">
        <f>IF(Table1[[#This Row],[Area]]="","",Table1[[#This Row],[cleu_gross_adds]]/1000)</f>
        <v>30.420999999999999</v>
      </c>
      <c r="D38" s="9">
        <f>IF(Table1[[#This Row],[Area]]="","",Table1[[#This Row],[cleu_deacts]]/1000)</f>
        <v>20.661999999999999</v>
      </c>
      <c r="E38" s="10">
        <f>IF(Table1[[#This Row],[Area]]="","",Table1[[#This Row],[cleu_subs]]/1000)</f>
        <v>1764.9970000000001</v>
      </c>
      <c r="F38" s="10">
        <f>IF(Table1[[#This Row],[Area]]="","",Table1[[#This Row],[Adds]]-Table1[[#This Row],[Deacts]])</f>
        <v>9.7590000000000003</v>
      </c>
      <c r="G38" s="10" t="str">
        <f>IF(Table1[[#This Row],[Area]]="","",IF(Table1[[#This Row],[VZ2_SEGMT_DESC]]="Small &amp; Medium Unassigned", "Small &amp; Medium",Table1[[#This Row],[VZ2_SEGMT_DESC]]))</f>
        <v>Small &amp; Medium</v>
      </c>
      <c r="H38" s="10" t="str">
        <f>IF(Table1[[#This Row],[VZ2_AREA_DESC]]="undefined","",IF(Table1[[#This Row],[VZ2_AREA_DESC]]="Headquarte","HQ",Table1[[#This Row],[VZ2_AREA_DESC]]))</f>
        <v>West</v>
      </c>
      <c r="I38" s="2">
        <v>43525</v>
      </c>
      <c r="J38" s="3" t="s">
        <v>18</v>
      </c>
      <c r="K38" s="3" t="s">
        <v>12</v>
      </c>
      <c r="L38" s="3" t="s">
        <v>15</v>
      </c>
      <c r="M38" s="3">
        <v>30421</v>
      </c>
      <c r="N38" s="3">
        <v>20662</v>
      </c>
      <c r="O38" s="3">
        <v>1764997</v>
      </c>
    </row>
    <row r="39" spans="1:15" x14ac:dyDescent="0.25">
      <c r="A39" s="6" t="str">
        <f>IF(Table1[[#This Row],[Area]]="","",CONCATENATE(YEAR(I39)," ","Q",ROUNDUP(MONTH(I39)/3,0)))</f>
        <v/>
      </c>
      <c r="B39" s="6" t="str">
        <f>IF(Table1[[#This Row],[Area]]="","",CONCATENATE(TEXT(Table1[[#This Row],[rpt_mth]],"yyyy"), " ",TEXT(Table1[[#This Row],[rpt_mth]],"mmmm")))</f>
        <v/>
      </c>
      <c r="C39" s="9" t="str">
        <f>IF(Table1[[#This Row],[Area]]="","",Table1[[#This Row],[cleu_gross_adds]]/1000)</f>
        <v/>
      </c>
      <c r="D39" s="9" t="str">
        <f>IF(Table1[[#This Row],[Area]]="","",Table1[[#This Row],[cleu_deacts]]/1000)</f>
        <v/>
      </c>
      <c r="E39" s="10" t="str">
        <f>IF(Table1[[#This Row],[Area]]="","",Table1[[#This Row],[cleu_subs]]/1000)</f>
        <v/>
      </c>
      <c r="F39" s="10" t="str">
        <f>IF(Table1[[#This Row],[Area]]="","",Table1[[#This Row],[Adds]]-Table1[[#This Row],[Deacts]])</f>
        <v/>
      </c>
      <c r="G39" s="10" t="str">
        <f>IF(Table1[[#This Row],[Area]]="","",IF(Table1[[#This Row],[VZ2_SEGMT_DESC]]="Small &amp; Medium Unassigned", "Small &amp; Medium",Table1[[#This Row],[VZ2_SEGMT_DESC]]))</f>
        <v/>
      </c>
      <c r="H39" s="10" t="str">
        <f>IF(Table1[[#This Row],[VZ2_AREA_DESC]]="undefined","",IF(Table1[[#This Row],[VZ2_AREA_DESC]]="Headquarte","HQ",Table1[[#This Row],[VZ2_AREA_DESC]]))</f>
        <v/>
      </c>
      <c r="I39" s="2">
        <v>43922</v>
      </c>
      <c r="J39" s="3" t="s">
        <v>19</v>
      </c>
      <c r="K39" s="3" t="s">
        <v>7</v>
      </c>
      <c r="L39" s="3" t="s">
        <v>13</v>
      </c>
      <c r="M39" s="3">
        <v>0</v>
      </c>
      <c r="N39" s="3">
        <v>0</v>
      </c>
      <c r="O39" s="3">
        <v>0</v>
      </c>
    </row>
    <row r="40" spans="1:15" x14ac:dyDescent="0.25">
      <c r="A40" s="6" t="str">
        <f>IF(Table1[[#This Row],[Area]]="","",CONCATENATE(YEAR(I40)," ","Q",ROUNDUP(MONTH(I40)/3,0)))</f>
        <v>2020 Q1</v>
      </c>
      <c r="B40" s="6" t="str">
        <f>IF(Table1[[#This Row],[Area]]="","",CONCATENATE(TEXT(Table1[[#This Row],[rpt_mth]],"yyyy"), " ",TEXT(Table1[[#This Row],[rpt_mth]],"mmmm")))</f>
        <v>2020 March</v>
      </c>
      <c r="C40" s="9">
        <f>IF(Table1[[#This Row],[Area]]="","",Table1[[#This Row],[cleu_gross_adds]]/1000)</f>
        <v>40.030999999999999</v>
      </c>
      <c r="D40" s="9">
        <f>IF(Table1[[#This Row],[Area]]="","",Table1[[#This Row],[cleu_deacts]]/1000)</f>
        <v>24.657</v>
      </c>
      <c r="E40" s="10">
        <f>IF(Table1[[#This Row],[Area]]="","",Table1[[#This Row],[cleu_subs]]/1000)</f>
        <v>1947.2159999999999</v>
      </c>
      <c r="F40" s="10">
        <f>IF(Table1[[#This Row],[Area]]="","",Table1[[#This Row],[Adds]]-Table1[[#This Row],[Deacts]])</f>
        <v>15.373999999999999</v>
      </c>
      <c r="G40" s="10" t="str">
        <f>IF(Table1[[#This Row],[Area]]="","",IF(Table1[[#This Row],[VZ2_SEGMT_DESC]]="Small &amp; Medium Unassigned", "Small &amp; Medium",Table1[[#This Row],[VZ2_SEGMT_DESC]]))</f>
        <v>Small &amp; Medium</v>
      </c>
      <c r="H40" s="10" t="str">
        <f>IF(Table1[[#This Row],[VZ2_AREA_DESC]]="undefined","",IF(Table1[[#This Row],[VZ2_AREA_DESC]]="Headquarte","HQ",Table1[[#This Row],[VZ2_AREA_DESC]]))</f>
        <v>West</v>
      </c>
      <c r="I40" s="2">
        <v>43891</v>
      </c>
      <c r="J40" s="3" t="s">
        <v>18</v>
      </c>
      <c r="K40" s="3" t="s">
        <v>12</v>
      </c>
      <c r="L40" s="3" t="s">
        <v>15</v>
      </c>
      <c r="M40" s="3">
        <v>40031</v>
      </c>
      <c r="N40" s="3">
        <v>24657</v>
      </c>
      <c r="O40" s="3">
        <v>1947216</v>
      </c>
    </row>
    <row r="41" spans="1:15" x14ac:dyDescent="0.25">
      <c r="A41" s="6" t="str">
        <f>IF(Table1[[#This Row],[Area]]="","",CONCATENATE(YEAR(I41)," ","Q",ROUNDUP(MONTH(I41)/3,0)))</f>
        <v>2020 Q2</v>
      </c>
      <c r="B41" s="6" t="str">
        <f>IF(Table1[[#This Row],[Area]]="","",CONCATENATE(TEXT(Table1[[#This Row],[rpt_mth]],"yyyy"), " ",TEXT(Table1[[#This Row],[rpt_mth]],"mmmm")))</f>
        <v>2020 June</v>
      </c>
      <c r="C41" s="9">
        <f>IF(Table1[[#This Row],[Area]]="","",Table1[[#This Row],[cleu_gross_adds]]/1000)</f>
        <v>6.6580000000000004</v>
      </c>
      <c r="D41" s="9">
        <f>IF(Table1[[#This Row],[Area]]="","",Table1[[#This Row],[cleu_deacts]]/1000)</f>
        <v>2.9279999999999999</v>
      </c>
      <c r="E41" s="10">
        <f>IF(Table1[[#This Row],[Area]]="","",Table1[[#This Row],[cleu_subs]]/1000)</f>
        <v>1312.1780000000001</v>
      </c>
      <c r="F41" s="10">
        <f>IF(Table1[[#This Row],[Area]]="","",Table1[[#This Row],[Adds]]-Table1[[#This Row],[Deacts]])</f>
        <v>3.7300000000000004</v>
      </c>
      <c r="G41" s="10" t="str">
        <f>IF(Table1[[#This Row],[Area]]="","",IF(Table1[[#This Row],[VZ2_SEGMT_DESC]]="Small &amp; Medium Unassigned", "Small &amp; Medium",Table1[[#This Row],[VZ2_SEGMT_DESC]]))</f>
        <v>Public Sector SLED</v>
      </c>
      <c r="H41" s="10" t="str">
        <f>IF(Table1[[#This Row],[VZ2_AREA_DESC]]="undefined","",IF(Table1[[#This Row],[VZ2_AREA_DESC]]="Headquarte","HQ",Table1[[#This Row],[VZ2_AREA_DESC]]))</f>
        <v>South</v>
      </c>
      <c r="I41" s="2">
        <v>43983</v>
      </c>
      <c r="J41" s="3" t="s">
        <v>19</v>
      </c>
      <c r="K41" s="3" t="s">
        <v>12</v>
      </c>
      <c r="L41" s="3" t="s">
        <v>8</v>
      </c>
      <c r="M41" s="3">
        <v>6658</v>
      </c>
      <c r="N41" s="3">
        <v>2928</v>
      </c>
      <c r="O41" s="3">
        <v>1312178</v>
      </c>
    </row>
    <row r="42" spans="1:15" x14ac:dyDescent="0.25">
      <c r="A42" s="6" t="str">
        <f>IF(Table1[[#This Row],[Area]]="","",CONCATENATE(YEAR(I42)," ","Q",ROUNDUP(MONTH(I42)/3,0)))</f>
        <v>2019 Q1</v>
      </c>
      <c r="B42" s="6" t="str">
        <f>IF(Table1[[#This Row],[Area]]="","",CONCATENATE(TEXT(Table1[[#This Row],[rpt_mth]],"yyyy"), " ",TEXT(Table1[[#This Row],[rpt_mth]],"mmmm")))</f>
        <v>2019 February</v>
      </c>
      <c r="C42" s="9">
        <f>IF(Table1[[#This Row],[Area]]="","",Table1[[#This Row],[cleu_gross_adds]]/1000)</f>
        <v>0.20100000000000001</v>
      </c>
      <c r="D42" s="9">
        <f>IF(Table1[[#This Row],[Area]]="","",Table1[[#This Row],[cleu_deacts]]/1000)</f>
        <v>0.33</v>
      </c>
      <c r="E42" s="10">
        <f>IF(Table1[[#This Row],[Area]]="","",Table1[[#This Row],[cleu_subs]]/1000)</f>
        <v>25.681999999999999</v>
      </c>
      <c r="F42" s="10">
        <f>IF(Table1[[#This Row],[Area]]="","",Table1[[#This Row],[Adds]]-Table1[[#This Row],[Deacts]])</f>
        <v>-0.129</v>
      </c>
      <c r="G42" s="10" t="str">
        <f>IF(Table1[[#This Row],[Area]]="","",IF(Table1[[#This Row],[VZ2_SEGMT_DESC]]="Small &amp; Medium Unassigned", "Small &amp; Medium",Table1[[#This Row],[VZ2_SEGMT_DESC]]))</f>
        <v>Large Enterprise Segment</v>
      </c>
      <c r="H42" s="10" t="str">
        <f>IF(Table1[[#This Row],[VZ2_AREA_DESC]]="undefined","",IF(Table1[[#This Row],[VZ2_AREA_DESC]]="Headquarte","HQ",Table1[[#This Row],[VZ2_AREA_DESC]]))</f>
        <v>West</v>
      </c>
      <c r="I42" s="2">
        <v>43497</v>
      </c>
      <c r="J42" s="3" t="s">
        <v>6</v>
      </c>
      <c r="K42" s="3" t="s">
        <v>10</v>
      </c>
      <c r="L42" s="3" t="s">
        <v>15</v>
      </c>
      <c r="M42" s="3">
        <v>201</v>
      </c>
      <c r="N42" s="3">
        <v>330</v>
      </c>
      <c r="O42" s="3">
        <v>25682</v>
      </c>
    </row>
    <row r="43" spans="1:15" x14ac:dyDescent="0.25">
      <c r="A43" s="6" t="str">
        <f>IF(Table1[[#This Row],[Area]]="","",CONCATENATE(YEAR(I43)," ","Q",ROUNDUP(MONTH(I43)/3,0)))</f>
        <v>2019 Q3</v>
      </c>
      <c r="B43" s="6" t="str">
        <f>IF(Table1[[#This Row],[Area]]="","",CONCATENATE(TEXT(Table1[[#This Row],[rpt_mth]],"yyyy"), " ",TEXT(Table1[[#This Row],[rpt_mth]],"mmmm")))</f>
        <v>2019 July</v>
      </c>
      <c r="C43" s="9">
        <f>IF(Table1[[#This Row],[Area]]="","",Table1[[#This Row],[cleu_gross_adds]]/1000)</f>
        <v>0</v>
      </c>
      <c r="D43" s="9">
        <f>IF(Table1[[#This Row],[Area]]="","",Table1[[#This Row],[cleu_deacts]]/1000)</f>
        <v>0</v>
      </c>
      <c r="E43" s="10">
        <f>IF(Table1[[#This Row],[Area]]="","",Table1[[#This Row],[cleu_subs]]/1000)</f>
        <v>0</v>
      </c>
      <c r="F43" s="10">
        <f>IF(Table1[[#This Row],[Area]]="","",Table1[[#This Row],[Adds]]-Table1[[#This Row],[Deacts]])</f>
        <v>0</v>
      </c>
      <c r="G43" s="10" t="str">
        <f>IF(Table1[[#This Row],[Area]]="","",IF(Table1[[#This Row],[VZ2_SEGMT_DESC]]="Small &amp; Medium Unassigned", "Small &amp; Medium",Table1[[#This Row],[VZ2_SEGMT_DESC]]))</f>
        <v>Public Sector Fed</v>
      </c>
      <c r="H43" s="10" t="str">
        <f>IF(Table1[[#This Row],[VZ2_AREA_DESC]]="undefined","",IF(Table1[[#This Row],[VZ2_AREA_DESC]]="Headquarte","HQ",Table1[[#This Row],[VZ2_AREA_DESC]]))</f>
        <v>HQ</v>
      </c>
      <c r="I43" s="2">
        <v>43647</v>
      </c>
      <c r="J43" s="3" t="s">
        <v>16</v>
      </c>
      <c r="K43" s="3" t="s">
        <v>12</v>
      </c>
      <c r="L43" s="3" t="s">
        <v>17</v>
      </c>
      <c r="M43" s="3">
        <v>0</v>
      </c>
      <c r="N43" s="3">
        <v>0</v>
      </c>
      <c r="O43" s="3">
        <v>0</v>
      </c>
    </row>
    <row r="44" spans="1:15" x14ac:dyDescent="0.25">
      <c r="A44" s="6" t="str">
        <f>IF(Table1[[#This Row],[Area]]="","",CONCATENATE(YEAR(I44)," ","Q",ROUNDUP(MONTH(I44)/3,0)))</f>
        <v>2019 Q3</v>
      </c>
      <c r="B44" s="6" t="str">
        <f>IF(Table1[[#This Row],[Area]]="","",CONCATENATE(TEXT(Table1[[#This Row],[rpt_mth]],"yyyy"), " ",TEXT(Table1[[#This Row],[rpt_mth]],"mmmm")))</f>
        <v>2019 July</v>
      </c>
      <c r="C44" s="9">
        <f>IF(Table1[[#This Row],[Area]]="","",Table1[[#This Row],[cleu_gross_adds]]/1000)</f>
        <v>28.059000000000001</v>
      </c>
      <c r="D44" s="9">
        <f>IF(Table1[[#This Row],[Area]]="","",Table1[[#This Row],[cleu_deacts]]/1000)</f>
        <v>17.652000000000001</v>
      </c>
      <c r="E44" s="10">
        <f>IF(Table1[[#This Row],[Area]]="","",Table1[[#This Row],[cleu_subs]]/1000)</f>
        <v>1291.413</v>
      </c>
      <c r="F44" s="10">
        <f>IF(Table1[[#This Row],[Area]]="","",Table1[[#This Row],[Adds]]-Table1[[#This Row],[Deacts]])</f>
        <v>10.407</v>
      </c>
      <c r="G44" s="10" t="str">
        <f>IF(Table1[[#This Row],[Area]]="","",IF(Table1[[#This Row],[VZ2_SEGMT_DESC]]="Small &amp; Medium Unassigned", "Small &amp; Medium",Table1[[#This Row],[VZ2_SEGMT_DESC]]))</f>
        <v>Small &amp; Medium</v>
      </c>
      <c r="H44" s="10" t="str">
        <f>IF(Table1[[#This Row],[VZ2_AREA_DESC]]="undefined","",IF(Table1[[#This Row],[VZ2_AREA_DESC]]="Headquarte","HQ",Table1[[#This Row],[VZ2_AREA_DESC]]))</f>
        <v>South</v>
      </c>
      <c r="I44" s="2">
        <v>43647</v>
      </c>
      <c r="J44" s="3" t="s">
        <v>18</v>
      </c>
      <c r="K44" s="3" t="s">
        <v>10</v>
      </c>
      <c r="L44" s="3" t="s">
        <v>8</v>
      </c>
      <c r="M44" s="3">
        <v>28059</v>
      </c>
      <c r="N44" s="3">
        <v>17652</v>
      </c>
      <c r="O44" s="3">
        <v>1291413</v>
      </c>
    </row>
    <row r="45" spans="1:15" x14ac:dyDescent="0.25">
      <c r="A45" s="6" t="str">
        <f>IF(Table1[[#This Row],[Area]]="","",CONCATENATE(YEAR(I45)," ","Q",ROUNDUP(MONTH(I45)/3,0)))</f>
        <v>2019 Q3</v>
      </c>
      <c r="B45" s="6" t="str">
        <f>IF(Table1[[#This Row],[Area]]="","",CONCATENATE(TEXT(Table1[[#This Row],[rpt_mth]],"yyyy"), " ",TEXT(Table1[[#This Row],[rpt_mth]],"mmmm")))</f>
        <v>2019 September</v>
      </c>
      <c r="C45" s="9">
        <f>IF(Table1[[#This Row],[Area]]="","",Table1[[#This Row],[cleu_gross_adds]]/1000)</f>
        <v>0</v>
      </c>
      <c r="D45" s="9">
        <f>IF(Table1[[#This Row],[Area]]="","",Table1[[#This Row],[cleu_deacts]]/1000)</f>
        <v>5.0000000000000001E-3</v>
      </c>
      <c r="E45" s="10">
        <f>IF(Table1[[#This Row],[Area]]="","",Table1[[#This Row],[cleu_subs]]/1000)</f>
        <v>0.754</v>
      </c>
      <c r="F45" s="10">
        <f>IF(Table1[[#This Row],[Area]]="","",Table1[[#This Row],[Adds]]-Table1[[#This Row],[Deacts]])</f>
        <v>-5.0000000000000001E-3</v>
      </c>
      <c r="G45" s="10" t="str">
        <f>IF(Table1[[#This Row],[Area]]="","",IF(Table1[[#This Row],[VZ2_SEGMT_DESC]]="Small &amp; Medium Unassigned", "Small &amp; Medium",Table1[[#This Row],[VZ2_SEGMT_DESC]]))</f>
        <v>Public Sector Fed</v>
      </c>
      <c r="H45" s="10" t="str">
        <f>IF(Table1[[#This Row],[VZ2_AREA_DESC]]="undefined","",IF(Table1[[#This Row],[VZ2_AREA_DESC]]="Headquarte","HQ",Table1[[#This Row],[VZ2_AREA_DESC]]))</f>
        <v>South</v>
      </c>
      <c r="I45" s="2">
        <v>43709</v>
      </c>
      <c r="J45" s="3" t="s">
        <v>16</v>
      </c>
      <c r="K45" s="3" t="s">
        <v>7</v>
      </c>
      <c r="L45" s="3" t="s">
        <v>8</v>
      </c>
      <c r="M45" s="3">
        <v>0</v>
      </c>
      <c r="N45" s="3">
        <v>5</v>
      </c>
      <c r="O45" s="3">
        <v>754</v>
      </c>
    </row>
    <row r="46" spans="1:15" x14ac:dyDescent="0.25">
      <c r="A46" s="6" t="str">
        <f>IF(Table1[[#This Row],[Area]]="","",CONCATENATE(YEAR(I46)," ","Q",ROUNDUP(MONTH(I46)/3,0)))</f>
        <v>2019 Q1</v>
      </c>
      <c r="B46" s="6" t="str">
        <f>IF(Table1[[#This Row],[Area]]="","",CONCATENATE(TEXT(Table1[[#This Row],[rpt_mth]],"yyyy"), " ",TEXT(Table1[[#This Row],[rpt_mth]],"mmmm")))</f>
        <v>2019 March</v>
      </c>
      <c r="C46" s="9">
        <f>IF(Table1[[#This Row],[Area]]="","",Table1[[#This Row],[cleu_gross_adds]]/1000)</f>
        <v>0.123</v>
      </c>
      <c r="D46" s="9">
        <f>IF(Table1[[#This Row],[Area]]="","",Table1[[#This Row],[cleu_deacts]]/1000)</f>
        <v>3.0000000000000001E-3</v>
      </c>
      <c r="E46" s="10">
        <f>IF(Table1[[#This Row],[Area]]="","",Table1[[#This Row],[cleu_subs]]/1000)</f>
        <v>0.52700000000000002</v>
      </c>
      <c r="F46" s="10">
        <f>IF(Table1[[#This Row],[Area]]="","",Table1[[#This Row],[Adds]]-Table1[[#This Row],[Deacts]])</f>
        <v>0.12</v>
      </c>
      <c r="G46" s="10" t="str">
        <f>IF(Table1[[#This Row],[Area]]="","",IF(Table1[[#This Row],[VZ2_SEGMT_DESC]]="Small &amp; Medium Unassigned", "Small &amp; Medium",Table1[[#This Row],[VZ2_SEGMT_DESC]]))</f>
        <v>Small &amp; Medium</v>
      </c>
      <c r="H46" s="10" t="str">
        <f>IF(Table1[[#This Row],[VZ2_AREA_DESC]]="undefined","",IF(Table1[[#This Row],[VZ2_AREA_DESC]]="Headquarte","HQ",Table1[[#This Row],[VZ2_AREA_DESC]]))</f>
        <v>South</v>
      </c>
      <c r="I46" s="2">
        <v>43525</v>
      </c>
      <c r="J46" s="3" t="s">
        <v>9</v>
      </c>
      <c r="K46" s="3" t="s">
        <v>7</v>
      </c>
      <c r="L46" s="3" t="s">
        <v>8</v>
      </c>
      <c r="M46" s="3">
        <v>123</v>
      </c>
      <c r="N46" s="3">
        <v>3</v>
      </c>
      <c r="O46" s="3">
        <v>527</v>
      </c>
    </row>
    <row r="47" spans="1:15" x14ac:dyDescent="0.25">
      <c r="A47" s="6" t="str">
        <f>IF(Table1[[#This Row],[Area]]="","",CONCATENATE(YEAR(I47)," ","Q",ROUNDUP(MONTH(I47)/3,0)))</f>
        <v>2019 Q2</v>
      </c>
      <c r="B47" s="6" t="str">
        <f>IF(Table1[[#This Row],[Area]]="","",CONCATENATE(TEXT(Table1[[#This Row],[rpt_mth]],"yyyy"), " ",TEXT(Table1[[#This Row],[rpt_mth]],"mmmm")))</f>
        <v>2019 May</v>
      </c>
      <c r="C47" s="9">
        <f>IF(Table1[[#This Row],[Area]]="","",Table1[[#This Row],[cleu_gross_adds]]/1000)</f>
        <v>5.7000000000000002E-2</v>
      </c>
      <c r="D47" s="9">
        <f>IF(Table1[[#This Row],[Area]]="","",Table1[[#This Row],[cleu_deacts]]/1000)</f>
        <v>2E-3</v>
      </c>
      <c r="E47" s="10">
        <f>IF(Table1[[#This Row],[Area]]="","",Table1[[#This Row],[cleu_subs]]/1000)</f>
        <v>0.13400000000000001</v>
      </c>
      <c r="F47" s="10">
        <f>IF(Table1[[#This Row],[Area]]="","",Table1[[#This Row],[Adds]]-Table1[[#This Row],[Deacts]])</f>
        <v>5.5E-2</v>
      </c>
      <c r="G47" s="10" t="str">
        <f>IF(Table1[[#This Row],[Area]]="","",IF(Table1[[#This Row],[VZ2_SEGMT_DESC]]="Small &amp; Medium Unassigned", "Small &amp; Medium",Table1[[#This Row],[VZ2_SEGMT_DESC]]))</f>
        <v>Small &amp; Medium</v>
      </c>
      <c r="H47" s="10" t="str">
        <f>IF(Table1[[#This Row],[VZ2_AREA_DESC]]="undefined","",IF(Table1[[#This Row],[VZ2_AREA_DESC]]="Headquarte","HQ",Table1[[#This Row],[VZ2_AREA_DESC]]))</f>
        <v>South</v>
      </c>
      <c r="I47" s="2">
        <v>43586</v>
      </c>
      <c r="J47" s="3" t="s">
        <v>9</v>
      </c>
      <c r="K47" s="3" t="s">
        <v>14</v>
      </c>
      <c r="L47" s="3" t="s">
        <v>8</v>
      </c>
      <c r="M47" s="3">
        <v>57</v>
      </c>
      <c r="N47" s="3">
        <v>2</v>
      </c>
      <c r="O47" s="3">
        <v>134</v>
      </c>
    </row>
    <row r="48" spans="1:15" x14ac:dyDescent="0.25">
      <c r="A48" s="6" t="str">
        <f>IF(Table1[[#This Row],[Area]]="","",CONCATENATE(YEAR(I48)," ","Q",ROUNDUP(MONTH(I48)/3,0)))</f>
        <v>2019 Q3</v>
      </c>
      <c r="B48" s="6" t="str">
        <f>IF(Table1[[#This Row],[Area]]="","",CONCATENATE(TEXT(Table1[[#This Row],[rpt_mth]],"yyyy"), " ",TEXT(Table1[[#This Row],[rpt_mth]],"mmmm")))</f>
        <v>2019 July</v>
      </c>
      <c r="C48" s="9">
        <f>IF(Table1[[#This Row],[Area]]="","",Table1[[#This Row],[cleu_gross_adds]]/1000)</f>
        <v>2.637</v>
      </c>
      <c r="D48" s="9">
        <f>IF(Table1[[#This Row],[Area]]="","",Table1[[#This Row],[cleu_deacts]]/1000)</f>
        <v>3.492</v>
      </c>
      <c r="E48" s="10">
        <f>IF(Table1[[#This Row],[Area]]="","",Table1[[#This Row],[cleu_subs]]/1000)</f>
        <v>455.471</v>
      </c>
      <c r="F48" s="10">
        <f>IF(Table1[[#This Row],[Area]]="","",Table1[[#This Row],[Adds]]-Table1[[#This Row],[Deacts]])</f>
        <v>-0.85499999999999998</v>
      </c>
      <c r="G48" s="10" t="str">
        <f>IF(Table1[[#This Row],[Area]]="","",IF(Table1[[#This Row],[VZ2_SEGMT_DESC]]="Small &amp; Medium Unassigned", "Small &amp; Medium",Table1[[#This Row],[VZ2_SEGMT_DESC]]))</f>
        <v>Small &amp; Medium</v>
      </c>
      <c r="H48" s="10" t="str">
        <f>IF(Table1[[#This Row],[VZ2_AREA_DESC]]="undefined","",IF(Table1[[#This Row],[VZ2_AREA_DESC]]="Headquarte","HQ",Table1[[#This Row],[VZ2_AREA_DESC]]))</f>
        <v>East</v>
      </c>
      <c r="I48" s="2">
        <v>43647</v>
      </c>
      <c r="J48" s="3" t="s">
        <v>18</v>
      </c>
      <c r="K48" s="3" t="s">
        <v>7</v>
      </c>
      <c r="L48" s="3" t="s">
        <v>11</v>
      </c>
      <c r="M48" s="3">
        <v>2637</v>
      </c>
      <c r="N48" s="3">
        <v>3492</v>
      </c>
      <c r="O48" s="3">
        <v>455471</v>
      </c>
    </row>
    <row r="49" spans="1:15" x14ac:dyDescent="0.25">
      <c r="A49" s="6" t="str">
        <f>IF(Table1[[#This Row],[Area]]="","",CONCATENATE(YEAR(I49)," ","Q",ROUNDUP(MONTH(I49)/3,0)))</f>
        <v>2019 Q4</v>
      </c>
      <c r="B49" s="6" t="str">
        <f>IF(Table1[[#This Row],[Area]]="","",CONCATENATE(TEXT(Table1[[#This Row],[rpt_mth]],"yyyy"), " ",TEXT(Table1[[#This Row],[rpt_mth]],"mmmm")))</f>
        <v>2019 November</v>
      </c>
      <c r="C49" s="9">
        <f>IF(Table1[[#This Row],[Area]]="","",Table1[[#This Row],[cleu_gross_adds]]/1000)</f>
        <v>25.995000000000001</v>
      </c>
      <c r="D49" s="9">
        <f>IF(Table1[[#This Row],[Area]]="","",Table1[[#This Row],[cleu_deacts]]/1000)</f>
        <v>15.81</v>
      </c>
      <c r="E49" s="10">
        <f>IF(Table1[[#This Row],[Area]]="","",Table1[[#This Row],[cleu_subs]]/1000)</f>
        <v>1358.3</v>
      </c>
      <c r="F49" s="10">
        <f>IF(Table1[[#This Row],[Area]]="","",Table1[[#This Row],[Adds]]-Table1[[#This Row],[Deacts]])</f>
        <v>10.185</v>
      </c>
      <c r="G49" s="10" t="str">
        <f>IF(Table1[[#This Row],[Area]]="","",IF(Table1[[#This Row],[VZ2_SEGMT_DESC]]="Small &amp; Medium Unassigned", "Small &amp; Medium",Table1[[#This Row],[VZ2_SEGMT_DESC]]))</f>
        <v>Large Enterprise Segment</v>
      </c>
      <c r="H49" s="10" t="str">
        <f>IF(Table1[[#This Row],[VZ2_AREA_DESC]]="undefined","",IF(Table1[[#This Row],[VZ2_AREA_DESC]]="Headquarte","HQ",Table1[[#This Row],[VZ2_AREA_DESC]]))</f>
        <v>West</v>
      </c>
      <c r="I49" s="2">
        <v>43770</v>
      </c>
      <c r="J49" s="3" t="s">
        <v>6</v>
      </c>
      <c r="K49" s="3" t="s">
        <v>12</v>
      </c>
      <c r="L49" s="3" t="s">
        <v>15</v>
      </c>
      <c r="M49" s="3">
        <v>25995</v>
      </c>
      <c r="N49" s="3">
        <v>15810</v>
      </c>
      <c r="O49" s="3">
        <v>1358300</v>
      </c>
    </row>
    <row r="50" spans="1:15" x14ac:dyDescent="0.25">
      <c r="A50" s="6" t="str">
        <f>IF(Table1[[#This Row],[Area]]="","",CONCATENATE(YEAR(I50)," ","Q",ROUNDUP(MONTH(I50)/3,0)))</f>
        <v>2019 Q4</v>
      </c>
      <c r="B50" s="6" t="str">
        <f>IF(Table1[[#This Row],[Area]]="","",CONCATENATE(TEXT(Table1[[#This Row],[rpt_mth]],"yyyy"), " ",TEXT(Table1[[#This Row],[rpt_mth]],"mmmm")))</f>
        <v>2019 November</v>
      </c>
      <c r="C50" s="9">
        <f>IF(Table1[[#This Row],[Area]]="","",Table1[[#This Row],[cleu_gross_adds]]/1000)</f>
        <v>1.5149999999999999</v>
      </c>
      <c r="D50" s="9">
        <f>IF(Table1[[#This Row],[Area]]="","",Table1[[#This Row],[cleu_deacts]]/1000)</f>
        <v>0.433</v>
      </c>
      <c r="E50" s="10">
        <f>IF(Table1[[#This Row],[Area]]="","",Table1[[#This Row],[cleu_subs]]/1000)</f>
        <v>53.42</v>
      </c>
      <c r="F50" s="10">
        <f>IF(Table1[[#This Row],[Area]]="","",Table1[[#This Row],[Adds]]-Table1[[#This Row],[Deacts]])</f>
        <v>1.0819999999999999</v>
      </c>
      <c r="G50" s="10" t="str">
        <f>IF(Table1[[#This Row],[Area]]="","",IF(Table1[[#This Row],[VZ2_SEGMT_DESC]]="Small &amp; Medium Unassigned", "Small &amp; Medium",Table1[[#This Row],[VZ2_SEGMT_DESC]]))</f>
        <v>Large Enterprise Segment</v>
      </c>
      <c r="H50" s="10" t="str">
        <f>IF(Table1[[#This Row],[VZ2_AREA_DESC]]="undefined","",IF(Table1[[#This Row],[VZ2_AREA_DESC]]="Headquarte","HQ",Table1[[#This Row],[VZ2_AREA_DESC]]))</f>
        <v>East</v>
      </c>
      <c r="I50" s="2">
        <v>43770</v>
      </c>
      <c r="J50" s="3" t="s">
        <v>6</v>
      </c>
      <c r="K50" s="3" t="s">
        <v>14</v>
      </c>
      <c r="L50" s="3" t="s">
        <v>11</v>
      </c>
      <c r="M50" s="3">
        <v>1515</v>
      </c>
      <c r="N50" s="3">
        <v>433</v>
      </c>
      <c r="O50" s="3">
        <v>53420</v>
      </c>
    </row>
    <row r="51" spans="1:15" x14ac:dyDescent="0.25">
      <c r="A51" s="6" t="str">
        <f>IF(Table1[[#This Row],[Area]]="","",CONCATENATE(YEAR(I51)," ","Q",ROUNDUP(MONTH(I51)/3,0)))</f>
        <v>2019 Q2</v>
      </c>
      <c r="B51" s="6" t="str">
        <f>IF(Table1[[#This Row],[Area]]="","",CONCATENATE(TEXT(Table1[[#This Row],[rpt_mth]],"yyyy"), " ",TEXT(Table1[[#This Row],[rpt_mth]],"mmmm")))</f>
        <v>2019 June</v>
      </c>
      <c r="C51" s="9">
        <f>IF(Table1[[#This Row],[Area]]="","",Table1[[#This Row],[cleu_gross_adds]]/1000)</f>
        <v>0.26100000000000001</v>
      </c>
      <c r="D51" s="9">
        <f>IF(Table1[[#This Row],[Area]]="","",Table1[[#This Row],[cleu_deacts]]/1000)</f>
        <v>0.33200000000000002</v>
      </c>
      <c r="E51" s="10">
        <f>IF(Table1[[#This Row],[Area]]="","",Table1[[#This Row],[cleu_subs]]/1000)</f>
        <v>24.876000000000001</v>
      </c>
      <c r="F51" s="10">
        <f>IF(Table1[[#This Row],[Area]]="","",Table1[[#This Row],[Adds]]-Table1[[#This Row],[Deacts]])</f>
        <v>-7.1000000000000008E-2</v>
      </c>
      <c r="G51" s="10" t="str">
        <f>IF(Table1[[#This Row],[Area]]="","",IF(Table1[[#This Row],[VZ2_SEGMT_DESC]]="Small &amp; Medium Unassigned", "Small &amp; Medium",Table1[[#This Row],[VZ2_SEGMT_DESC]]))</f>
        <v>Large Enterprise Segment</v>
      </c>
      <c r="H51" s="10" t="str">
        <f>IF(Table1[[#This Row],[VZ2_AREA_DESC]]="undefined","",IF(Table1[[#This Row],[VZ2_AREA_DESC]]="Headquarte","HQ",Table1[[#This Row],[VZ2_AREA_DESC]]))</f>
        <v>West</v>
      </c>
      <c r="I51" s="2">
        <v>43617</v>
      </c>
      <c r="J51" s="3" t="s">
        <v>6</v>
      </c>
      <c r="K51" s="3" t="s">
        <v>10</v>
      </c>
      <c r="L51" s="3" t="s">
        <v>15</v>
      </c>
      <c r="M51" s="3">
        <v>261</v>
      </c>
      <c r="N51" s="3">
        <v>332</v>
      </c>
      <c r="O51" s="3">
        <v>24876</v>
      </c>
    </row>
    <row r="52" spans="1:15" x14ac:dyDescent="0.25">
      <c r="A52" s="6" t="str">
        <f>IF(Table1[[#This Row],[Area]]="","",CONCATENATE(YEAR(I52)," ","Q",ROUNDUP(MONTH(I52)/3,0)))</f>
        <v>2019 Q1</v>
      </c>
      <c r="B52" s="6" t="str">
        <f>IF(Table1[[#This Row],[Area]]="","",CONCATENATE(TEXT(Table1[[#This Row],[rpt_mth]],"yyyy"), " ",TEXT(Table1[[#This Row],[rpt_mth]],"mmmm")))</f>
        <v>2019 March</v>
      </c>
      <c r="C52" s="9">
        <f>IF(Table1[[#This Row],[Area]]="","",Table1[[#This Row],[cleu_gross_adds]]/1000)</f>
        <v>0</v>
      </c>
      <c r="D52" s="9">
        <f>IF(Table1[[#This Row],[Area]]="","",Table1[[#This Row],[cleu_deacts]]/1000)</f>
        <v>5.0000000000000001E-3</v>
      </c>
      <c r="E52" s="10">
        <f>IF(Table1[[#This Row],[Area]]="","",Table1[[#This Row],[cleu_subs]]/1000)</f>
        <v>0.73099999999999998</v>
      </c>
      <c r="F52" s="10">
        <f>IF(Table1[[#This Row],[Area]]="","",Table1[[#This Row],[Adds]]-Table1[[#This Row],[Deacts]])</f>
        <v>-5.0000000000000001E-3</v>
      </c>
      <c r="G52" s="10" t="str">
        <f>IF(Table1[[#This Row],[Area]]="","",IF(Table1[[#This Row],[VZ2_SEGMT_DESC]]="Small &amp; Medium Unassigned", "Small &amp; Medium",Table1[[#This Row],[VZ2_SEGMT_DESC]]))</f>
        <v>Public Sector Fed</v>
      </c>
      <c r="H52" s="10" t="str">
        <f>IF(Table1[[#This Row],[VZ2_AREA_DESC]]="undefined","",IF(Table1[[#This Row],[VZ2_AREA_DESC]]="Headquarte","HQ",Table1[[#This Row],[VZ2_AREA_DESC]]))</f>
        <v>West</v>
      </c>
      <c r="I52" s="2">
        <v>43525</v>
      </c>
      <c r="J52" s="3" t="s">
        <v>16</v>
      </c>
      <c r="K52" s="3" t="s">
        <v>10</v>
      </c>
      <c r="L52" s="3" t="s">
        <v>15</v>
      </c>
      <c r="M52" s="3">
        <v>0</v>
      </c>
      <c r="N52" s="3">
        <v>5</v>
      </c>
      <c r="O52" s="3">
        <v>731</v>
      </c>
    </row>
    <row r="53" spans="1:15" x14ac:dyDescent="0.25">
      <c r="A53" s="6" t="str">
        <f>IF(Table1[[#This Row],[Area]]="","",CONCATENATE(YEAR(I53)," ","Q",ROUNDUP(MONTH(I53)/3,0)))</f>
        <v>2020 Q1</v>
      </c>
      <c r="B53" s="6" t="str">
        <f>IF(Table1[[#This Row],[Area]]="","",CONCATENATE(TEXT(Table1[[#This Row],[rpt_mth]],"yyyy"), " ",TEXT(Table1[[#This Row],[rpt_mth]],"mmmm")))</f>
        <v>2020 January</v>
      </c>
      <c r="C53" s="9">
        <f>IF(Table1[[#This Row],[Area]]="","",Table1[[#This Row],[cleu_gross_adds]]/1000)</f>
        <v>3.5000000000000003E-2</v>
      </c>
      <c r="D53" s="9">
        <f>IF(Table1[[#This Row],[Area]]="","",Table1[[#This Row],[cleu_deacts]]/1000)</f>
        <v>5.5E-2</v>
      </c>
      <c r="E53" s="10">
        <f>IF(Table1[[#This Row],[Area]]="","",Table1[[#This Row],[cleu_subs]]/1000)</f>
        <v>5.4290000000000003</v>
      </c>
      <c r="F53" s="10">
        <f>IF(Table1[[#This Row],[Area]]="","",Table1[[#This Row],[Adds]]-Table1[[#This Row],[Deacts]])</f>
        <v>-1.9999999999999997E-2</v>
      </c>
      <c r="G53" s="10" t="str">
        <f>IF(Table1[[#This Row],[Area]]="","",IF(Table1[[#This Row],[VZ2_SEGMT_DESC]]="Small &amp; Medium Unassigned", "Small &amp; Medium",Table1[[#This Row],[VZ2_SEGMT_DESC]]))</f>
        <v>Public Sector SLED</v>
      </c>
      <c r="H53" s="10" t="str">
        <f>IF(Table1[[#This Row],[VZ2_AREA_DESC]]="undefined","",IF(Table1[[#This Row],[VZ2_AREA_DESC]]="Headquarte","HQ",Table1[[#This Row],[VZ2_AREA_DESC]]))</f>
        <v>South</v>
      </c>
      <c r="I53" s="2">
        <v>43831</v>
      </c>
      <c r="J53" s="3" t="s">
        <v>19</v>
      </c>
      <c r="K53" s="3" t="s">
        <v>14</v>
      </c>
      <c r="L53" s="3" t="s">
        <v>8</v>
      </c>
      <c r="M53" s="3">
        <v>35</v>
      </c>
      <c r="N53" s="3">
        <v>55</v>
      </c>
      <c r="O53" s="3">
        <v>5429</v>
      </c>
    </row>
    <row r="54" spans="1:15" x14ac:dyDescent="0.25">
      <c r="A54" s="6" t="str">
        <f>IF(Table1[[#This Row],[Area]]="","",CONCATENATE(YEAR(I54)," ","Q",ROUNDUP(MONTH(I54)/3,0)))</f>
        <v>2020 Q1</v>
      </c>
      <c r="B54" s="6" t="str">
        <f>IF(Table1[[#This Row],[Area]]="","",CONCATENATE(TEXT(Table1[[#This Row],[rpt_mth]],"yyyy"), " ",TEXT(Table1[[#This Row],[rpt_mth]],"mmmm")))</f>
        <v>2020 March</v>
      </c>
      <c r="C54" s="9">
        <f>IF(Table1[[#This Row],[Area]]="","",Table1[[#This Row],[cleu_gross_adds]]/1000)</f>
        <v>0</v>
      </c>
      <c r="D54" s="9">
        <f>IF(Table1[[#This Row],[Area]]="","",Table1[[#This Row],[cleu_deacts]]/1000)</f>
        <v>0</v>
      </c>
      <c r="E54" s="10">
        <f>IF(Table1[[#This Row],[Area]]="","",Table1[[#This Row],[cleu_subs]]/1000)</f>
        <v>0</v>
      </c>
      <c r="F54" s="10">
        <f>IF(Table1[[#This Row],[Area]]="","",Table1[[#This Row],[Adds]]-Table1[[#This Row],[Deacts]])</f>
        <v>0</v>
      </c>
      <c r="G54" s="10" t="str">
        <f>IF(Table1[[#This Row],[Area]]="","",IF(Table1[[#This Row],[VZ2_SEGMT_DESC]]="Small &amp; Medium Unassigned", "Small &amp; Medium",Table1[[#This Row],[VZ2_SEGMT_DESC]]))</f>
        <v>Public Sector SLED</v>
      </c>
      <c r="H54" s="10" t="str">
        <f>IF(Table1[[#This Row],[VZ2_AREA_DESC]]="undefined","",IF(Table1[[#This Row],[VZ2_AREA_DESC]]="Headquarte","HQ",Table1[[#This Row],[VZ2_AREA_DESC]]))</f>
        <v>HQ</v>
      </c>
      <c r="I54" s="2">
        <v>43891</v>
      </c>
      <c r="J54" s="3" t="s">
        <v>19</v>
      </c>
      <c r="K54" s="3" t="s">
        <v>12</v>
      </c>
      <c r="L54" s="3" t="s">
        <v>17</v>
      </c>
      <c r="M54" s="3">
        <v>0</v>
      </c>
      <c r="N54" s="3">
        <v>0</v>
      </c>
      <c r="O54" s="3">
        <v>0</v>
      </c>
    </row>
    <row r="55" spans="1:15" x14ac:dyDescent="0.25">
      <c r="A55" s="6" t="str">
        <f>IF(Table1[[#This Row],[Area]]="","",CONCATENATE(YEAR(I55)," ","Q",ROUNDUP(MONTH(I55)/3,0)))</f>
        <v>2019 Q2</v>
      </c>
      <c r="B55" s="6" t="str">
        <f>IF(Table1[[#This Row],[Area]]="","",CONCATENATE(TEXT(Table1[[#This Row],[rpt_mth]],"yyyy"), " ",TEXT(Table1[[#This Row],[rpt_mth]],"mmmm")))</f>
        <v>2019 June</v>
      </c>
      <c r="C55" s="9">
        <f>IF(Table1[[#This Row],[Area]]="","",Table1[[#This Row],[cleu_gross_adds]]/1000)</f>
        <v>6.0000000000000001E-3</v>
      </c>
      <c r="D55" s="9">
        <f>IF(Table1[[#This Row],[Area]]="","",Table1[[#This Row],[cleu_deacts]]/1000)</f>
        <v>0</v>
      </c>
      <c r="E55" s="10">
        <f>IF(Table1[[#This Row],[Area]]="","",Table1[[#This Row],[cleu_subs]]/1000)</f>
        <v>2.1000000000000001E-2</v>
      </c>
      <c r="F55" s="10">
        <f>IF(Table1[[#This Row],[Area]]="","",Table1[[#This Row],[Adds]]-Table1[[#This Row],[Deacts]])</f>
        <v>6.0000000000000001E-3</v>
      </c>
      <c r="G55" s="10" t="str">
        <f>IF(Table1[[#This Row],[Area]]="","",IF(Table1[[#This Row],[VZ2_SEGMT_DESC]]="Small &amp; Medium Unassigned", "Small &amp; Medium",Table1[[#This Row],[VZ2_SEGMT_DESC]]))</f>
        <v>Small &amp; Medium</v>
      </c>
      <c r="H55" s="10" t="str">
        <f>IF(Table1[[#This Row],[VZ2_AREA_DESC]]="undefined","",IF(Table1[[#This Row],[VZ2_AREA_DESC]]="Headquarte","HQ",Table1[[#This Row],[VZ2_AREA_DESC]]))</f>
        <v>East</v>
      </c>
      <c r="I55" s="2">
        <v>43617</v>
      </c>
      <c r="J55" s="3" t="s">
        <v>9</v>
      </c>
      <c r="K55" s="3" t="s">
        <v>12</v>
      </c>
      <c r="L55" s="3" t="s">
        <v>11</v>
      </c>
      <c r="M55" s="3">
        <v>6</v>
      </c>
      <c r="N55" s="3">
        <v>0</v>
      </c>
      <c r="O55" s="3">
        <v>21</v>
      </c>
    </row>
    <row r="56" spans="1:15" x14ac:dyDescent="0.25">
      <c r="A56" s="6" t="str">
        <f>IF(Table1[[#This Row],[Area]]="","",CONCATENATE(YEAR(I56)," ","Q",ROUNDUP(MONTH(I56)/3,0)))</f>
        <v>2019 Q2</v>
      </c>
      <c r="B56" s="6" t="str">
        <f>IF(Table1[[#This Row],[Area]]="","",CONCATENATE(TEXT(Table1[[#This Row],[rpt_mth]],"yyyy"), " ",TEXT(Table1[[#This Row],[rpt_mth]],"mmmm")))</f>
        <v>2019 May</v>
      </c>
      <c r="C56" s="9">
        <f>IF(Table1[[#This Row],[Area]]="","",Table1[[#This Row],[cleu_gross_adds]]/1000)</f>
        <v>1.2999999999999999E-2</v>
      </c>
      <c r="D56" s="9">
        <f>IF(Table1[[#This Row],[Area]]="","",Table1[[#This Row],[cleu_deacts]]/1000)</f>
        <v>0.122</v>
      </c>
      <c r="E56" s="10">
        <f>IF(Table1[[#This Row],[Area]]="","",Table1[[#This Row],[cleu_subs]]/1000)</f>
        <v>12.891999999999999</v>
      </c>
      <c r="F56" s="10">
        <f>IF(Table1[[#This Row],[Area]]="","",Table1[[#This Row],[Adds]]-Table1[[#This Row],[Deacts]])</f>
        <v>-0.109</v>
      </c>
      <c r="G56" s="10" t="str">
        <f>IF(Table1[[#This Row],[Area]]="","",IF(Table1[[#This Row],[VZ2_SEGMT_DESC]]="Small &amp; Medium Unassigned", "Small &amp; Medium",Table1[[#This Row],[VZ2_SEGMT_DESC]]))</f>
        <v>Public Sector SLED</v>
      </c>
      <c r="H56" s="10" t="str">
        <f>IF(Table1[[#This Row],[VZ2_AREA_DESC]]="undefined","",IF(Table1[[#This Row],[VZ2_AREA_DESC]]="Headquarte","HQ",Table1[[#This Row],[VZ2_AREA_DESC]]))</f>
        <v>West</v>
      </c>
      <c r="I56" s="2">
        <v>43586</v>
      </c>
      <c r="J56" s="3" t="s">
        <v>19</v>
      </c>
      <c r="K56" s="3" t="s">
        <v>7</v>
      </c>
      <c r="L56" s="3" t="s">
        <v>15</v>
      </c>
      <c r="M56" s="3">
        <v>13</v>
      </c>
      <c r="N56" s="3">
        <v>122</v>
      </c>
      <c r="O56" s="3">
        <v>12892</v>
      </c>
    </row>
    <row r="57" spans="1:15" x14ac:dyDescent="0.25">
      <c r="A57" s="6" t="str">
        <f>IF(Table1[[#This Row],[Area]]="","",CONCATENATE(YEAR(I57)," ","Q",ROUNDUP(MONTH(I57)/3,0)))</f>
        <v>2019 Q2</v>
      </c>
      <c r="B57" s="6" t="str">
        <f>IF(Table1[[#This Row],[Area]]="","",CONCATENATE(TEXT(Table1[[#This Row],[rpt_mth]],"yyyy"), " ",TEXT(Table1[[#This Row],[rpt_mth]],"mmmm")))</f>
        <v>2019 June</v>
      </c>
      <c r="C57" s="9">
        <f>IF(Table1[[#This Row],[Area]]="","",Table1[[#This Row],[cleu_gross_adds]]/1000)</f>
        <v>0</v>
      </c>
      <c r="D57" s="9">
        <f>IF(Table1[[#This Row],[Area]]="","",Table1[[#This Row],[cleu_deacts]]/1000)</f>
        <v>0</v>
      </c>
      <c r="E57" s="10">
        <f>IF(Table1[[#This Row],[Area]]="","",Table1[[#This Row],[cleu_subs]]/1000)</f>
        <v>0</v>
      </c>
      <c r="F57" s="10">
        <f>IF(Table1[[#This Row],[Area]]="","",Table1[[#This Row],[Adds]]-Table1[[#This Row],[Deacts]])</f>
        <v>0</v>
      </c>
      <c r="G57" s="10" t="str">
        <f>IF(Table1[[#This Row],[Area]]="","",IF(Table1[[#This Row],[VZ2_SEGMT_DESC]]="Small &amp; Medium Unassigned", "Small &amp; Medium",Table1[[#This Row],[VZ2_SEGMT_DESC]]))</f>
        <v>Small &amp; Medium</v>
      </c>
      <c r="H57" s="10" t="str">
        <f>IF(Table1[[#This Row],[VZ2_AREA_DESC]]="undefined","",IF(Table1[[#This Row],[VZ2_AREA_DESC]]="Headquarte","HQ",Table1[[#This Row],[VZ2_AREA_DESC]]))</f>
        <v>HQ</v>
      </c>
      <c r="I57" s="2">
        <v>43617</v>
      </c>
      <c r="J57" s="3" t="s">
        <v>18</v>
      </c>
      <c r="K57" s="3" t="s">
        <v>10</v>
      </c>
      <c r="L57" s="3" t="s">
        <v>17</v>
      </c>
      <c r="M57" s="3">
        <v>0</v>
      </c>
      <c r="N57" s="3">
        <v>0</v>
      </c>
      <c r="O57" s="3">
        <v>0</v>
      </c>
    </row>
    <row r="58" spans="1:15" x14ac:dyDescent="0.25">
      <c r="A58" s="6" t="str">
        <f>IF(Table1[[#This Row],[Area]]="","",CONCATENATE(YEAR(I58)," ","Q",ROUNDUP(MONTH(I58)/3,0)))</f>
        <v>2019 Q4</v>
      </c>
      <c r="B58" s="6" t="str">
        <f>IF(Table1[[#This Row],[Area]]="","",CONCATENATE(TEXT(Table1[[#This Row],[rpt_mth]],"yyyy"), " ",TEXT(Table1[[#This Row],[rpt_mth]],"mmmm")))</f>
        <v>2019 December</v>
      </c>
      <c r="C58" s="9">
        <f>IF(Table1[[#This Row],[Area]]="","",Table1[[#This Row],[cleu_gross_adds]]/1000)</f>
        <v>0</v>
      </c>
      <c r="D58" s="9">
        <f>IF(Table1[[#This Row],[Area]]="","",Table1[[#This Row],[cleu_deacts]]/1000)</f>
        <v>0</v>
      </c>
      <c r="E58" s="10">
        <f>IF(Table1[[#This Row],[Area]]="","",Table1[[#This Row],[cleu_subs]]/1000)</f>
        <v>0</v>
      </c>
      <c r="F58" s="10">
        <f>IF(Table1[[#This Row],[Area]]="","",Table1[[#This Row],[Adds]]-Table1[[#This Row],[Deacts]])</f>
        <v>0</v>
      </c>
      <c r="G58" s="10" t="str">
        <f>IF(Table1[[#This Row],[Area]]="","",IF(Table1[[#This Row],[VZ2_SEGMT_DESC]]="Small &amp; Medium Unassigned", "Small &amp; Medium",Table1[[#This Row],[VZ2_SEGMT_DESC]]))</f>
        <v>Public Sector Fed</v>
      </c>
      <c r="H58" s="10" t="str">
        <f>IF(Table1[[#This Row],[VZ2_AREA_DESC]]="undefined","",IF(Table1[[#This Row],[VZ2_AREA_DESC]]="Headquarte","HQ",Table1[[#This Row],[VZ2_AREA_DESC]]))</f>
        <v>HQ</v>
      </c>
      <c r="I58" s="2">
        <v>43800</v>
      </c>
      <c r="J58" s="3" t="s">
        <v>16</v>
      </c>
      <c r="K58" s="3" t="s">
        <v>12</v>
      </c>
      <c r="L58" s="3" t="s">
        <v>17</v>
      </c>
      <c r="M58" s="3">
        <v>0</v>
      </c>
      <c r="N58" s="3">
        <v>0</v>
      </c>
      <c r="O58" s="3">
        <v>0</v>
      </c>
    </row>
    <row r="59" spans="1:15" x14ac:dyDescent="0.25">
      <c r="A59" s="6" t="str">
        <f>IF(Table1[[#This Row],[Area]]="","",CONCATENATE(YEAR(I59)," ","Q",ROUNDUP(MONTH(I59)/3,0)))</f>
        <v/>
      </c>
      <c r="B59" s="6" t="str">
        <f>IF(Table1[[#This Row],[Area]]="","",CONCATENATE(TEXT(Table1[[#This Row],[rpt_mth]],"yyyy"), " ",TEXT(Table1[[#This Row],[rpt_mth]],"mmmm")))</f>
        <v/>
      </c>
      <c r="C59" s="9" t="str">
        <f>IF(Table1[[#This Row],[Area]]="","",Table1[[#This Row],[cleu_gross_adds]]/1000)</f>
        <v/>
      </c>
      <c r="D59" s="9" t="str">
        <f>IF(Table1[[#This Row],[Area]]="","",Table1[[#This Row],[cleu_deacts]]/1000)</f>
        <v/>
      </c>
      <c r="E59" s="10" t="str">
        <f>IF(Table1[[#This Row],[Area]]="","",Table1[[#This Row],[cleu_subs]]/1000)</f>
        <v/>
      </c>
      <c r="F59" s="10" t="str">
        <f>IF(Table1[[#This Row],[Area]]="","",Table1[[#This Row],[Adds]]-Table1[[#This Row],[Deacts]])</f>
        <v/>
      </c>
      <c r="G59" s="10" t="str">
        <f>IF(Table1[[#This Row],[Area]]="","",IF(Table1[[#This Row],[VZ2_SEGMT_DESC]]="Small &amp; Medium Unassigned", "Small &amp; Medium",Table1[[#This Row],[VZ2_SEGMT_DESC]]))</f>
        <v/>
      </c>
      <c r="H59" s="10" t="str">
        <f>IF(Table1[[#This Row],[VZ2_AREA_DESC]]="undefined","",IF(Table1[[#This Row],[VZ2_AREA_DESC]]="Headquarte","HQ",Table1[[#This Row],[VZ2_AREA_DESC]]))</f>
        <v/>
      </c>
      <c r="I59" s="2">
        <v>43678</v>
      </c>
      <c r="J59" s="3" t="s">
        <v>19</v>
      </c>
      <c r="K59" s="3" t="s">
        <v>12</v>
      </c>
      <c r="L59" s="3" t="s">
        <v>13</v>
      </c>
      <c r="M59" s="3">
        <v>0</v>
      </c>
      <c r="N59" s="3">
        <v>0</v>
      </c>
      <c r="O59" s="3">
        <v>0</v>
      </c>
    </row>
    <row r="60" spans="1:15" x14ac:dyDescent="0.25">
      <c r="A60" s="6" t="str">
        <f>IF(Table1[[#This Row],[Area]]="","",CONCATENATE(YEAR(I60)," ","Q",ROUNDUP(MONTH(I60)/3,0)))</f>
        <v>2020 Q2</v>
      </c>
      <c r="B60" s="6" t="str">
        <f>IF(Table1[[#This Row],[Area]]="","",CONCATENATE(TEXT(Table1[[#This Row],[rpt_mth]],"yyyy"), " ",TEXT(Table1[[#This Row],[rpt_mth]],"mmmm")))</f>
        <v>2020 June</v>
      </c>
      <c r="C60" s="9">
        <f>IF(Table1[[#This Row],[Area]]="","",Table1[[#This Row],[cleu_gross_adds]]/1000)</f>
        <v>1.0999999999999999E-2</v>
      </c>
      <c r="D60" s="9">
        <f>IF(Table1[[#This Row],[Area]]="","",Table1[[#This Row],[cleu_deacts]]/1000)</f>
        <v>1.2999999999999999E-2</v>
      </c>
      <c r="E60" s="10">
        <f>IF(Table1[[#This Row],[Area]]="","",Table1[[#This Row],[cleu_subs]]/1000)</f>
        <v>8.0969999999999995</v>
      </c>
      <c r="F60" s="10">
        <f>IF(Table1[[#This Row],[Area]]="","",Table1[[#This Row],[Adds]]-Table1[[#This Row],[Deacts]])</f>
        <v>-2E-3</v>
      </c>
      <c r="G60" s="10" t="str">
        <f>IF(Table1[[#This Row],[Area]]="","",IF(Table1[[#This Row],[VZ2_SEGMT_DESC]]="Small &amp; Medium Unassigned", "Small &amp; Medium",Table1[[#This Row],[VZ2_SEGMT_DESC]]))</f>
        <v>Public Sector SLED</v>
      </c>
      <c r="H60" s="10" t="str">
        <f>IF(Table1[[#This Row],[VZ2_AREA_DESC]]="undefined","",IF(Table1[[#This Row],[VZ2_AREA_DESC]]="Headquarte","HQ",Table1[[#This Row],[VZ2_AREA_DESC]]))</f>
        <v>West</v>
      </c>
      <c r="I60" s="2">
        <v>43983</v>
      </c>
      <c r="J60" s="3" t="s">
        <v>19</v>
      </c>
      <c r="K60" s="3" t="s">
        <v>14</v>
      </c>
      <c r="L60" s="3" t="s">
        <v>15</v>
      </c>
      <c r="M60" s="3">
        <v>11</v>
      </c>
      <c r="N60" s="3">
        <v>13</v>
      </c>
      <c r="O60" s="3">
        <v>8097</v>
      </c>
    </row>
    <row r="61" spans="1:15" x14ac:dyDescent="0.25">
      <c r="A61" s="6" t="str">
        <f>IF(Table1[[#This Row],[Area]]="","",CONCATENATE(YEAR(I61)," ","Q",ROUNDUP(MONTH(I61)/3,0)))</f>
        <v>2019 Q2</v>
      </c>
      <c r="B61" s="6" t="str">
        <f>IF(Table1[[#This Row],[Area]]="","",CONCATENATE(TEXT(Table1[[#This Row],[rpt_mth]],"yyyy"), " ",TEXT(Table1[[#This Row],[rpt_mth]],"mmmm")))</f>
        <v>2019 April</v>
      </c>
      <c r="C61" s="9">
        <f>IF(Table1[[#This Row],[Area]]="","",Table1[[#This Row],[cleu_gross_adds]]/1000)</f>
        <v>0</v>
      </c>
      <c r="D61" s="9">
        <f>IF(Table1[[#This Row],[Area]]="","",Table1[[#This Row],[cleu_deacts]]/1000)</f>
        <v>1.4E-2</v>
      </c>
      <c r="E61" s="10">
        <f>IF(Table1[[#This Row],[Area]]="","",Table1[[#This Row],[cleu_subs]]/1000)</f>
        <v>0.80100000000000005</v>
      </c>
      <c r="F61" s="10">
        <f>IF(Table1[[#This Row],[Area]]="","",Table1[[#This Row],[Adds]]-Table1[[#This Row],[Deacts]])</f>
        <v>-1.4E-2</v>
      </c>
      <c r="G61" s="10" t="str">
        <f>IF(Table1[[#This Row],[Area]]="","",IF(Table1[[#This Row],[VZ2_SEGMT_DESC]]="Small &amp; Medium Unassigned", "Small &amp; Medium",Table1[[#This Row],[VZ2_SEGMT_DESC]]))</f>
        <v>Public Sector Fed</v>
      </c>
      <c r="H61" s="10" t="str">
        <f>IF(Table1[[#This Row],[VZ2_AREA_DESC]]="undefined","",IF(Table1[[#This Row],[VZ2_AREA_DESC]]="Headquarte","HQ",Table1[[#This Row],[VZ2_AREA_DESC]]))</f>
        <v>East</v>
      </c>
      <c r="I61" s="2">
        <v>43556</v>
      </c>
      <c r="J61" s="3" t="s">
        <v>16</v>
      </c>
      <c r="K61" s="3" t="s">
        <v>14</v>
      </c>
      <c r="L61" s="3" t="s">
        <v>11</v>
      </c>
      <c r="M61" s="3">
        <v>0</v>
      </c>
      <c r="N61" s="3">
        <v>14</v>
      </c>
      <c r="O61" s="3">
        <v>801</v>
      </c>
    </row>
    <row r="62" spans="1:15" x14ac:dyDescent="0.25">
      <c r="A62" s="6" t="str">
        <f>IF(Table1[[#This Row],[Area]]="","",CONCATENATE(YEAR(I62)," ","Q",ROUNDUP(MONTH(I62)/3,0)))</f>
        <v>2019 Q3</v>
      </c>
      <c r="B62" s="6" t="str">
        <f>IF(Table1[[#This Row],[Area]]="","",CONCATENATE(TEXT(Table1[[#This Row],[rpt_mth]],"yyyy"), " ",TEXT(Table1[[#This Row],[rpt_mth]],"mmmm")))</f>
        <v>2019 August</v>
      </c>
      <c r="C62" s="9">
        <f>IF(Table1[[#This Row],[Area]]="","",Table1[[#This Row],[cleu_gross_adds]]/1000)</f>
        <v>1.4999999999999999E-2</v>
      </c>
      <c r="D62" s="9">
        <f>IF(Table1[[#This Row],[Area]]="","",Table1[[#This Row],[cleu_deacts]]/1000)</f>
        <v>1E-3</v>
      </c>
      <c r="E62" s="10">
        <f>IF(Table1[[#This Row],[Area]]="","",Table1[[#This Row],[cleu_subs]]/1000)</f>
        <v>0.109</v>
      </c>
      <c r="F62" s="10">
        <f>IF(Table1[[#This Row],[Area]]="","",Table1[[#This Row],[Adds]]-Table1[[#This Row],[Deacts]])</f>
        <v>1.3999999999999999E-2</v>
      </c>
      <c r="G62" s="10" t="str">
        <f>IF(Table1[[#This Row],[Area]]="","",IF(Table1[[#This Row],[VZ2_SEGMT_DESC]]="Small &amp; Medium Unassigned", "Small &amp; Medium",Table1[[#This Row],[VZ2_SEGMT_DESC]]))</f>
        <v>Small &amp; Medium</v>
      </c>
      <c r="H62" s="10" t="str">
        <f>IF(Table1[[#This Row],[VZ2_AREA_DESC]]="undefined","",IF(Table1[[#This Row],[VZ2_AREA_DESC]]="Headquarte","HQ",Table1[[#This Row],[VZ2_AREA_DESC]]))</f>
        <v>South</v>
      </c>
      <c r="I62" s="2">
        <v>43678</v>
      </c>
      <c r="J62" s="3" t="s">
        <v>9</v>
      </c>
      <c r="K62" s="3" t="s">
        <v>7</v>
      </c>
      <c r="L62" s="3" t="s">
        <v>8</v>
      </c>
      <c r="M62" s="3">
        <v>15</v>
      </c>
      <c r="N62" s="3">
        <v>1</v>
      </c>
      <c r="O62" s="3">
        <v>109</v>
      </c>
    </row>
    <row r="63" spans="1:15" x14ac:dyDescent="0.25">
      <c r="A63" s="6" t="str">
        <f>IF(Table1[[#This Row],[Area]]="","",CONCATENATE(YEAR(I63)," ","Q",ROUNDUP(MONTH(I63)/3,0)))</f>
        <v/>
      </c>
      <c r="B63" s="6" t="str">
        <f>IF(Table1[[#This Row],[Area]]="","",CONCATENATE(TEXT(Table1[[#This Row],[rpt_mth]],"yyyy"), " ",TEXT(Table1[[#This Row],[rpt_mth]],"mmmm")))</f>
        <v/>
      </c>
      <c r="C63" s="9" t="str">
        <f>IF(Table1[[#This Row],[Area]]="","",Table1[[#This Row],[cleu_gross_adds]]/1000)</f>
        <v/>
      </c>
      <c r="D63" s="9" t="str">
        <f>IF(Table1[[#This Row],[Area]]="","",Table1[[#This Row],[cleu_deacts]]/1000)</f>
        <v/>
      </c>
      <c r="E63" s="10" t="str">
        <f>IF(Table1[[#This Row],[Area]]="","",Table1[[#This Row],[cleu_subs]]/1000)</f>
        <v/>
      </c>
      <c r="F63" s="10" t="str">
        <f>IF(Table1[[#This Row],[Area]]="","",Table1[[#This Row],[Adds]]-Table1[[#This Row],[Deacts]])</f>
        <v/>
      </c>
      <c r="G63" s="10" t="str">
        <f>IF(Table1[[#This Row],[Area]]="","",IF(Table1[[#This Row],[VZ2_SEGMT_DESC]]="Small &amp; Medium Unassigned", "Small &amp; Medium",Table1[[#This Row],[VZ2_SEGMT_DESC]]))</f>
        <v/>
      </c>
      <c r="H63" s="10" t="str">
        <f>IF(Table1[[#This Row],[VZ2_AREA_DESC]]="undefined","",IF(Table1[[#This Row],[VZ2_AREA_DESC]]="Headquarte","HQ",Table1[[#This Row],[VZ2_AREA_DESC]]))</f>
        <v/>
      </c>
      <c r="I63" s="2">
        <v>43497</v>
      </c>
      <c r="J63" s="3" t="s">
        <v>6</v>
      </c>
      <c r="K63" s="3" t="s">
        <v>12</v>
      </c>
      <c r="L63" s="3" t="s">
        <v>13</v>
      </c>
      <c r="M63" s="3">
        <v>0</v>
      </c>
      <c r="N63" s="3">
        <v>0</v>
      </c>
      <c r="O63" s="3">
        <v>0</v>
      </c>
    </row>
    <row r="64" spans="1:15" x14ac:dyDescent="0.25">
      <c r="A64" s="6" t="str">
        <f>IF(Table1[[#This Row],[Area]]="","",CONCATENATE(YEAR(I64)," ","Q",ROUNDUP(MONTH(I64)/3,0)))</f>
        <v>2019 Q1</v>
      </c>
      <c r="B64" s="6" t="str">
        <f>IF(Table1[[#This Row],[Area]]="","",CONCATENATE(TEXT(Table1[[#This Row],[rpt_mth]],"yyyy"), " ",TEXT(Table1[[#This Row],[rpt_mth]],"mmmm")))</f>
        <v>2019 March</v>
      </c>
      <c r="C64" s="9">
        <f>IF(Table1[[#This Row],[Area]]="","",Table1[[#This Row],[cleu_gross_adds]]/1000)</f>
        <v>0</v>
      </c>
      <c r="D64" s="9">
        <f>IF(Table1[[#This Row],[Area]]="","",Table1[[#This Row],[cleu_deacts]]/1000)</f>
        <v>1.0999999999999999E-2</v>
      </c>
      <c r="E64" s="10">
        <f>IF(Table1[[#This Row],[Area]]="","",Table1[[#This Row],[cleu_subs]]/1000)</f>
        <v>0.81499999999999995</v>
      </c>
      <c r="F64" s="10">
        <f>IF(Table1[[#This Row],[Area]]="","",Table1[[#This Row],[Adds]]-Table1[[#This Row],[Deacts]])</f>
        <v>-1.0999999999999999E-2</v>
      </c>
      <c r="G64" s="10" t="str">
        <f>IF(Table1[[#This Row],[Area]]="","",IF(Table1[[#This Row],[VZ2_SEGMT_DESC]]="Small &amp; Medium Unassigned", "Small &amp; Medium",Table1[[#This Row],[VZ2_SEGMT_DESC]]))</f>
        <v>Public Sector Fed</v>
      </c>
      <c r="H64" s="10" t="str">
        <f>IF(Table1[[#This Row],[VZ2_AREA_DESC]]="undefined","",IF(Table1[[#This Row],[VZ2_AREA_DESC]]="Headquarte","HQ",Table1[[#This Row],[VZ2_AREA_DESC]]))</f>
        <v>East</v>
      </c>
      <c r="I64" s="2">
        <v>43525</v>
      </c>
      <c r="J64" s="3" t="s">
        <v>16</v>
      </c>
      <c r="K64" s="3" t="s">
        <v>14</v>
      </c>
      <c r="L64" s="3" t="s">
        <v>11</v>
      </c>
      <c r="M64" s="3">
        <v>0</v>
      </c>
      <c r="N64" s="3">
        <v>11</v>
      </c>
      <c r="O64" s="3">
        <v>815</v>
      </c>
    </row>
    <row r="65" spans="1:15" x14ac:dyDescent="0.25">
      <c r="A65" s="6" t="str">
        <f>IF(Table1[[#This Row],[Area]]="","",CONCATENATE(YEAR(I65)," ","Q",ROUNDUP(MONTH(I65)/3,0)))</f>
        <v>2020 Q1</v>
      </c>
      <c r="B65" s="6" t="str">
        <f>IF(Table1[[#This Row],[Area]]="","",CONCATENATE(TEXT(Table1[[#This Row],[rpt_mth]],"yyyy"), " ",TEXT(Table1[[#This Row],[rpt_mth]],"mmmm")))</f>
        <v>2020 February</v>
      </c>
      <c r="C65" s="9">
        <f>IF(Table1[[#This Row],[Area]]="","",Table1[[#This Row],[cleu_gross_adds]]/1000)</f>
        <v>19.356999999999999</v>
      </c>
      <c r="D65" s="9">
        <f>IF(Table1[[#This Row],[Area]]="","",Table1[[#This Row],[cleu_deacts]]/1000)</f>
        <v>12.161</v>
      </c>
      <c r="E65" s="10">
        <f>IF(Table1[[#This Row],[Area]]="","",Table1[[#This Row],[cleu_subs]]/1000)</f>
        <v>1202.338</v>
      </c>
      <c r="F65" s="10">
        <f>IF(Table1[[#This Row],[Area]]="","",Table1[[#This Row],[Adds]]-Table1[[#This Row],[Deacts]])</f>
        <v>7.1959999999999997</v>
      </c>
      <c r="G65" s="10" t="str">
        <f>IF(Table1[[#This Row],[Area]]="","",IF(Table1[[#This Row],[VZ2_SEGMT_DESC]]="Small &amp; Medium Unassigned", "Small &amp; Medium",Table1[[#This Row],[VZ2_SEGMT_DESC]]))</f>
        <v>Public Sector SLED</v>
      </c>
      <c r="H65" s="10" t="str">
        <f>IF(Table1[[#This Row],[VZ2_AREA_DESC]]="undefined","",IF(Table1[[#This Row],[VZ2_AREA_DESC]]="Headquarte","HQ",Table1[[#This Row],[VZ2_AREA_DESC]]))</f>
        <v>South</v>
      </c>
      <c r="I65" s="2">
        <v>43862</v>
      </c>
      <c r="J65" s="3" t="s">
        <v>19</v>
      </c>
      <c r="K65" s="3" t="s">
        <v>12</v>
      </c>
      <c r="L65" s="3" t="s">
        <v>8</v>
      </c>
      <c r="M65" s="3">
        <v>19357</v>
      </c>
      <c r="N65" s="3">
        <v>12161</v>
      </c>
      <c r="O65" s="3">
        <v>1202338</v>
      </c>
    </row>
    <row r="66" spans="1:15" x14ac:dyDescent="0.25">
      <c r="A66" s="6" t="str">
        <f>IF(Table1[[#This Row],[Area]]="","",CONCATENATE(YEAR(I66)," ","Q",ROUNDUP(MONTH(I66)/3,0)))</f>
        <v>2020 Q2</v>
      </c>
      <c r="B66" s="6" t="str">
        <f>IF(Table1[[#This Row],[Area]]="","",CONCATENATE(TEXT(Table1[[#This Row],[rpt_mth]],"yyyy"), " ",TEXT(Table1[[#This Row],[rpt_mth]],"mmmm")))</f>
        <v>2020 May</v>
      </c>
      <c r="C66" s="9">
        <f>IF(Table1[[#This Row],[Area]]="","",Table1[[#This Row],[cleu_gross_adds]]/1000)</f>
        <v>4.4749999999999996</v>
      </c>
      <c r="D66" s="9">
        <f>IF(Table1[[#This Row],[Area]]="","",Table1[[#This Row],[cleu_deacts]]/1000)</f>
        <v>2.2370000000000001</v>
      </c>
      <c r="E66" s="10">
        <f>IF(Table1[[#This Row],[Area]]="","",Table1[[#This Row],[cleu_subs]]/1000)</f>
        <v>240.87700000000001</v>
      </c>
      <c r="F66" s="10">
        <f>IF(Table1[[#This Row],[Area]]="","",Table1[[#This Row],[Adds]]-Table1[[#This Row],[Deacts]])</f>
        <v>2.2379999999999995</v>
      </c>
      <c r="G66" s="10" t="str">
        <f>IF(Table1[[#This Row],[Area]]="","",IF(Table1[[#This Row],[VZ2_SEGMT_DESC]]="Small &amp; Medium Unassigned", "Small &amp; Medium",Table1[[#This Row],[VZ2_SEGMT_DESC]]))</f>
        <v>Public Sector Fed</v>
      </c>
      <c r="H66" s="10" t="str">
        <f>IF(Table1[[#This Row],[VZ2_AREA_DESC]]="undefined","",IF(Table1[[#This Row],[VZ2_AREA_DESC]]="Headquarte","HQ",Table1[[#This Row],[VZ2_AREA_DESC]]))</f>
        <v>West</v>
      </c>
      <c r="I66" s="2">
        <v>43952</v>
      </c>
      <c r="J66" s="3" t="s">
        <v>16</v>
      </c>
      <c r="K66" s="3" t="s">
        <v>12</v>
      </c>
      <c r="L66" s="3" t="s">
        <v>15</v>
      </c>
      <c r="M66" s="3">
        <v>4475</v>
      </c>
      <c r="N66" s="3">
        <v>2237</v>
      </c>
      <c r="O66" s="3">
        <v>240877</v>
      </c>
    </row>
    <row r="67" spans="1:15" x14ac:dyDescent="0.25">
      <c r="A67" s="6" t="str">
        <f>IF(Table1[[#This Row],[Area]]="","",CONCATENATE(YEAR(I67)," ","Q",ROUNDUP(MONTH(I67)/3,0)))</f>
        <v>2019 Q4</v>
      </c>
      <c r="B67" s="6" t="str">
        <f>IF(Table1[[#This Row],[Area]]="","",CONCATENATE(TEXT(Table1[[#This Row],[rpt_mth]],"yyyy"), " ",TEXT(Table1[[#This Row],[rpt_mth]],"mmmm")))</f>
        <v>2019 November</v>
      </c>
      <c r="C67" s="9">
        <f>IF(Table1[[#This Row],[Area]]="","",Table1[[#This Row],[cleu_gross_adds]]/1000)</f>
        <v>41.447000000000003</v>
      </c>
      <c r="D67" s="9">
        <f>IF(Table1[[#This Row],[Area]]="","",Table1[[#This Row],[cleu_deacts]]/1000)</f>
        <v>23.271000000000001</v>
      </c>
      <c r="E67" s="10">
        <f>IF(Table1[[#This Row],[Area]]="","",Table1[[#This Row],[cleu_subs]]/1000)</f>
        <v>2061.3980000000001</v>
      </c>
      <c r="F67" s="10">
        <f>IF(Table1[[#This Row],[Area]]="","",Table1[[#This Row],[Adds]]-Table1[[#This Row],[Deacts]])</f>
        <v>18.176000000000002</v>
      </c>
      <c r="G67" s="10" t="str">
        <f>IF(Table1[[#This Row],[Area]]="","",IF(Table1[[#This Row],[VZ2_SEGMT_DESC]]="Small &amp; Medium Unassigned", "Small &amp; Medium",Table1[[#This Row],[VZ2_SEGMT_DESC]]))</f>
        <v>Small &amp; Medium</v>
      </c>
      <c r="H67" s="10" t="str">
        <f>IF(Table1[[#This Row],[VZ2_AREA_DESC]]="undefined","",IF(Table1[[#This Row],[VZ2_AREA_DESC]]="Headquarte","HQ",Table1[[#This Row],[VZ2_AREA_DESC]]))</f>
        <v>East</v>
      </c>
      <c r="I67" s="2">
        <v>43770</v>
      </c>
      <c r="J67" s="3" t="s">
        <v>18</v>
      </c>
      <c r="K67" s="3" t="s">
        <v>10</v>
      </c>
      <c r="L67" s="3" t="s">
        <v>11</v>
      </c>
      <c r="M67" s="3">
        <v>41447</v>
      </c>
      <c r="N67" s="3">
        <v>23271</v>
      </c>
      <c r="O67" s="3">
        <v>2061398</v>
      </c>
    </row>
    <row r="68" spans="1:15" x14ac:dyDescent="0.25">
      <c r="A68" s="6" t="str">
        <f>IF(Table1[[#This Row],[Area]]="","",CONCATENATE(YEAR(I68)," ","Q",ROUNDUP(MONTH(I68)/3,0)))</f>
        <v>2019 Q2</v>
      </c>
      <c r="B68" s="6" t="str">
        <f>IF(Table1[[#This Row],[Area]]="","",CONCATENATE(TEXT(Table1[[#This Row],[rpt_mth]],"yyyy"), " ",TEXT(Table1[[#This Row],[rpt_mth]],"mmmm")))</f>
        <v>2019 June</v>
      </c>
      <c r="C68" s="9">
        <f>IF(Table1[[#This Row],[Area]]="","",Table1[[#This Row],[cleu_gross_adds]]/1000)</f>
        <v>2.859</v>
      </c>
      <c r="D68" s="9">
        <f>IF(Table1[[#This Row],[Area]]="","",Table1[[#This Row],[cleu_deacts]]/1000)</f>
        <v>2.2850000000000001</v>
      </c>
      <c r="E68" s="10">
        <f>IF(Table1[[#This Row],[Area]]="","",Table1[[#This Row],[cleu_subs]]/1000)</f>
        <v>219.745</v>
      </c>
      <c r="F68" s="10">
        <f>IF(Table1[[#This Row],[Area]]="","",Table1[[#This Row],[Adds]]-Table1[[#This Row],[Deacts]])</f>
        <v>0.57399999999999984</v>
      </c>
      <c r="G68" s="10" t="str">
        <f>IF(Table1[[#This Row],[Area]]="","",IF(Table1[[#This Row],[VZ2_SEGMT_DESC]]="Small &amp; Medium Unassigned", "Small &amp; Medium",Table1[[#This Row],[VZ2_SEGMT_DESC]]))</f>
        <v>Public Sector Fed</v>
      </c>
      <c r="H68" s="10" t="str">
        <f>IF(Table1[[#This Row],[VZ2_AREA_DESC]]="undefined","",IF(Table1[[#This Row],[VZ2_AREA_DESC]]="Headquarte","HQ",Table1[[#This Row],[VZ2_AREA_DESC]]))</f>
        <v>West</v>
      </c>
      <c r="I68" s="2">
        <v>43617</v>
      </c>
      <c r="J68" s="3" t="s">
        <v>16</v>
      </c>
      <c r="K68" s="3" t="s">
        <v>12</v>
      </c>
      <c r="L68" s="3" t="s">
        <v>15</v>
      </c>
      <c r="M68" s="3">
        <v>2859</v>
      </c>
      <c r="N68" s="3">
        <v>2285</v>
      </c>
      <c r="O68" s="3">
        <v>219745</v>
      </c>
    </row>
    <row r="69" spans="1:15" x14ac:dyDescent="0.25">
      <c r="A69" s="6" t="str">
        <f>IF(Table1[[#This Row],[Area]]="","",CONCATENATE(YEAR(I69)," ","Q",ROUNDUP(MONTH(I69)/3,0)))</f>
        <v>2019 Q3</v>
      </c>
      <c r="B69" s="6" t="str">
        <f>IF(Table1[[#This Row],[Area]]="","",CONCATENATE(TEXT(Table1[[#This Row],[rpt_mth]],"yyyy"), " ",TEXT(Table1[[#This Row],[rpt_mth]],"mmmm")))</f>
        <v>2019 September</v>
      </c>
      <c r="C69" s="9">
        <f>IF(Table1[[#This Row],[Area]]="","",Table1[[#This Row],[cleu_gross_adds]]/1000)</f>
        <v>0</v>
      </c>
      <c r="D69" s="9">
        <f>IF(Table1[[#This Row],[Area]]="","",Table1[[#This Row],[cleu_deacts]]/1000)</f>
        <v>4.0000000000000001E-3</v>
      </c>
      <c r="E69" s="10">
        <f>IF(Table1[[#This Row],[Area]]="","",Table1[[#This Row],[cleu_subs]]/1000)</f>
        <v>0.72299999999999998</v>
      </c>
      <c r="F69" s="10">
        <f>IF(Table1[[#This Row],[Area]]="","",Table1[[#This Row],[Adds]]-Table1[[#This Row],[Deacts]])</f>
        <v>-4.0000000000000001E-3</v>
      </c>
      <c r="G69" s="10" t="str">
        <f>IF(Table1[[#This Row],[Area]]="","",IF(Table1[[#This Row],[VZ2_SEGMT_DESC]]="Small &amp; Medium Unassigned", "Small &amp; Medium",Table1[[#This Row],[VZ2_SEGMT_DESC]]))</f>
        <v>Public Sector Fed</v>
      </c>
      <c r="H69" s="10" t="str">
        <f>IF(Table1[[#This Row],[VZ2_AREA_DESC]]="undefined","",IF(Table1[[#This Row],[VZ2_AREA_DESC]]="Headquarte","HQ",Table1[[#This Row],[VZ2_AREA_DESC]]))</f>
        <v>East</v>
      </c>
      <c r="I69" s="2">
        <v>43709</v>
      </c>
      <c r="J69" s="3" t="s">
        <v>16</v>
      </c>
      <c r="K69" s="3" t="s">
        <v>14</v>
      </c>
      <c r="L69" s="3" t="s">
        <v>11</v>
      </c>
      <c r="M69" s="3">
        <v>0</v>
      </c>
      <c r="N69" s="3">
        <v>4</v>
      </c>
      <c r="O69" s="3">
        <v>723</v>
      </c>
    </row>
    <row r="70" spans="1:15" x14ac:dyDescent="0.25">
      <c r="A70" s="6" t="str">
        <f>IF(Table1[[#This Row],[Area]]="","",CONCATENATE(YEAR(I70)," ","Q",ROUNDUP(MONTH(I70)/3,0)))</f>
        <v>2019 Q1</v>
      </c>
      <c r="B70" s="6" t="str">
        <f>IF(Table1[[#This Row],[Area]]="","",CONCATENATE(TEXT(Table1[[#This Row],[rpt_mth]],"yyyy"), " ",TEXT(Table1[[#This Row],[rpt_mth]],"mmmm")))</f>
        <v>2019 March</v>
      </c>
      <c r="C70" s="9">
        <f>IF(Table1[[#This Row],[Area]]="","",Table1[[#This Row],[cleu_gross_adds]]/1000)</f>
        <v>0.35299999999999998</v>
      </c>
      <c r="D70" s="9">
        <f>IF(Table1[[#This Row],[Area]]="","",Table1[[#This Row],[cleu_deacts]]/1000)</f>
        <v>1.2999999999999999E-2</v>
      </c>
      <c r="E70" s="10">
        <f>IF(Table1[[#This Row],[Area]]="","",Table1[[#This Row],[cleu_subs]]/1000)</f>
        <v>1.1180000000000001</v>
      </c>
      <c r="F70" s="10">
        <f>IF(Table1[[#This Row],[Area]]="","",Table1[[#This Row],[Adds]]-Table1[[#This Row],[Deacts]])</f>
        <v>0.33999999999999997</v>
      </c>
      <c r="G70" s="10" t="str">
        <f>IF(Table1[[#This Row],[Area]]="","",IF(Table1[[#This Row],[VZ2_SEGMT_DESC]]="Small &amp; Medium Unassigned", "Small &amp; Medium",Table1[[#This Row],[VZ2_SEGMT_DESC]]))</f>
        <v>Small &amp; Medium</v>
      </c>
      <c r="H70" s="10" t="str">
        <f>IF(Table1[[#This Row],[VZ2_AREA_DESC]]="undefined","",IF(Table1[[#This Row],[VZ2_AREA_DESC]]="Headquarte","HQ",Table1[[#This Row],[VZ2_AREA_DESC]]))</f>
        <v>East</v>
      </c>
      <c r="I70" s="2">
        <v>43525</v>
      </c>
      <c r="J70" s="3" t="s">
        <v>9</v>
      </c>
      <c r="K70" s="3" t="s">
        <v>14</v>
      </c>
      <c r="L70" s="3" t="s">
        <v>11</v>
      </c>
      <c r="M70" s="3">
        <v>353</v>
      </c>
      <c r="N70" s="3">
        <v>13</v>
      </c>
      <c r="O70" s="3">
        <v>1118</v>
      </c>
    </row>
    <row r="71" spans="1:15" x14ac:dyDescent="0.25">
      <c r="A71" s="6" t="str">
        <f>IF(Table1[[#This Row],[Area]]="","",CONCATENATE(YEAR(I71)," ","Q",ROUNDUP(MONTH(I71)/3,0)))</f>
        <v>2020 Q2</v>
      </c>
      <c r="B71" s="6" t="str">
        <f>IF(Table1[[#This Row],[Area]]="","",CONCATENATE(TEXT(Table1[[#This Row],[rpt_mth]],"yyyy"), " ",TEXT(Table1[[#This Row],[rpt_mth]],"mmmm")))</f>
        <v>2020 April</v>
      </c>
      <c r="C71" s="9">
        <f>IF(Table1[[#This Row],[Area]]="","",Table1[[#This Row],[cleu_gross_adds]]/1000)</f>
        <v>0</v>
      </c>
      <c r="D71" s="9">
        <f>IF(Table1[[#This Row],[Area]]="","",Table1[[#This Row],[cleu_deacts]]/1000)</f>
        <v>0</v>
      </c>
      <c r="E71" s="10">
        <f>IF(Table1[[#This Row],[Area]]="","",Table1[[#This Row],[cleu_subs]]/1000)</f>
        <v>1E-3</v>
      </c>
      <c r="F71" s="10">
        <f>IF(Table1[[#This Row],[Area]]="","",Table1[[#This Row],[Adds]]-Table1[[#This Row],[Deacts]])</f>
        <v>0</v>
      </c>
      <c r="G71" s="10" t="str">
        <f>IF(Table1[[#This Row],[Area]]="","",IF(Table1[[#This Row],[VZ2_SEGMT_DESC]]="Small &amp; Medium Unassigned", "Small &amp; Medium",Table1[[#This Row],[VZ2_SEGMT_DESC]]))</f>
        <v>Small &amp; Medium</v>
      </c>
      <c r="H71" s="10" t="str">
        <f>IF(Table1[[#This Row],[VZ2_AREA_DESC]]="undefined","",IF(Table1[[#This Row],[VZ2_AREA_DESC]]="Headquarte","HQ",Table1[[#This Row],[VZ2_AREA_DESC]]))</f>
        <v>South</v>
      </c>
      <c r="I71" s="2">
        <v>43922</v>
      </c>
      <c r="J71" s="3" t="s">
        <v>9</v>
      </c>
      <c r="K71" s="3" t="s">
        <v>14</v>
      </c>
      <c r="L71" s="3" t="s">
        <v>8</v>
      </c>
      <c r="M71" s="3">
        <v>0</v>
      </c>
      <c r="N71" s="3">
        <v>0</v>
      </c>
      <c r="O71" s="3">
        <v>1</v>
      </c>
    </row>
    <row r="72" spans="1:15" x14ac:dyDescent="0.25">
      <c r="A72" s="6" t="str">
        <f>IF(Table1[[#This Row],[Area]]="","",CONCATENATE(YEAR(I72)," ","Q",ROUNDUP(MONTH(I72)/3,0)))</f>
        <v>2019 Q2</v>
      </c>
      <c r="B72" s="6" t="str">
        <f>IF(Table1[[#This Row],[Area]]="","",CONCATENATE(TEXT(Table1[[#This Row],[rpt_mth]],"yyyy"), " ",TEXT(Table1[[#This Row],[rpt_mth]],"mmmm")))</f>
        <v>2019 May</v>
      </c>
      <c r="C72" s="9">
        <f>IF(Table1[[#This Row],[Area]]="","",Table1[[#This Row],[cleu_gross_adds]]/1000)</f>
        <v>8.8999999999999996E-2</v>
      </c>
      <c r="D72" s="9">
        <f>IF(Table1[[#This Row],[Area]]="","",Table1[[#This Row],[cleu_deacts]]/1000)</f>
        <v>0.3</v>
      </c>
      <c r="E72" s="10">
        <f>IF(Table1[[#This Row],[Area]]="","",Table1[[#This Row],[cleu_subs]]/1000)</f>
        <v>27.776</v>
      </c>
      <c r="F72" s="10">
        <f>IF(Table1[[#This Row],[Area]]="","",Table1[[#This Row],[Adds]]-Table1[[#This Row],[Deacts]])</f>
        <v>-0.21099999999999999</v>
      </c>
      <c r="G72" s="10" t="str">
        <f>IF(Table1[[#This Row],[Area]]="","",IF(Table1[[#This Row],[VZ2_SEGMT_DESC]]="Small &amp; Medium Unassigned", "Small &amp; Medium",Table1[[#This Row],[VZ2_SEGMT_DESC]]))</f>
        <v>Large Enterprise Segment</v>
      </c>
      <c r="H72" s="10" t="str">
        <f>IF(Table1[[#This Row],[VZ2_AREA_DESC]]="undefined","",IF(Table1[[#This Row],[VZ2_AREA_DESC]]="Headquarte","HQ",Table1[[#This Row],[VZ2_AREA_DESC]]))</f>
        <v>South</v>
      </c>
      <c r="I72" s="2">
        <v>43586</v>
      </c>
      <c r="J72" s="3" t="s">
        <v>6</v>
      </c>
      <c r="K72" s="3" t="s">
        <v>7</v>
      </c>
      <c r="L72" s="3" t="s">
        <v>8</v>
      </c>
      <c r="M72" s="3">
        <v>89</v>
      </c>
      <c r="N72" s="3">
        <v>300</v>
      </c>
      <c r="O72" s="3">
        <v>27776</v>
      </c>
    </row>
    <row r="73" spans="1:15" x14ac:dyDescent="0.25">
      <c r="A73" s="6" t="str">
        <f>IF(Table1[[#This Row],[Area]]="","",CONCATENATE(YEAR(I73)," ","Q",ROUNDUP(MONTH(I73)/3,0)))</f>
        <v>2019 Q3</v>
      </c>
      <c r="B73" s="6" t="str">
        <f>IF(Table1[[#This Row],[Area]]="","",CONCATENATE(TEXT(Table1[[#This Row],[rpt_mth]],"yyyy"), " ",TEXT(Table1[[#This Row],[rpt_mth]],"mmmm")))</f>
        <v>2019 September</v>
      </c>
      <c r="C73" s="9">
        <f>IF(Table1[[#This Row],[Area]]="","",Table1[[#This Row],[cleu_gross_adds]]/1000)</f>
        <v>15.75</v>
      </c>
      <c r="D73" s="9">
        <f>IF(Table1[[#This Row],[Area]]="","",Table1[[#This Row],[cleu_deacts]]/1000)</f>
        <v>9.5350000000000001</v>
      </c>
      <c r="E73" s="10">
        <f>IF(Table1[[#This Row],[Area]]="","",Table1[[#This Row],[cleu_subs]]/1000)</f>
        <v>1057.828</v>
      </c>
      <c r="F73" s="10">
        <f>IF(Table1[[#This Row],[Area]]="","",Table1[[#This Row],[Adds]]-Table1[[#This Row],[Deacts]])</f>
        <v>6.2149999999999999</v>
      </c>
      <c r="G73" s="10" t="str">
        <f>IF(Table1[[#This Row],[Area]]="","",IF(Table1[[#This Row],[VZ2_SEGMT_DESC]]="Small &amp; Medium Unassigned", "Small &amp; Medium",Table1[[#This Row],[VZ2_SEGMT_DESC]]))</f>
        <v>Public Sector SLED</v>
      </c>
      <c r="H73" s="10" t="str">
        <f>IF(Table1[[#This Row],[VZ2_AREA_DESC]]="undefined","",IF(Table1[[#This Row],[VZ2_AREA_DESC]]="Headquarte","HQ",Table1[[#This Row],[VZ2_AREA_DESC]]))</f>
        <v>West</v>
      </c>
      <c r="I73" s="2">
        <v>43709</v>
      </c>
      <c r="J73" s="3" t="s">
        <v>19</v>
      </c>
      <c r="K73" s="3" t="s">
        <v>12</v>
      </c>
      <c r="L73" s="3" t="s">
        <v>15</v>
      </c>
      <c r="M73" s="3">
        <v>15750</v>
      </c>
      <c r="N73" s="3">
        <v>9535</v>
      </c>
      <c r="O73" s="3">
        <v>1057828</v>
      </c>
    </row>
    <row r="74" spans="1:15" x14ac:dyDescent="0.25">
      <c r="A74" s="6" t="str">
        <f>IF(Table1[[#This Row],[Area]]="","",CONCATENATE(YEAR(I74)," ","Q",ROUNDUP(MONTH(I74)/3,0)))</f>
        <v>2019 Q1</v>
      </c>
      <c r="B74" s="6" t="str">
        <f>IF(Table1[[#This Row],[Area]]="","",CONCATENATE(TEXT(Table1[[#This Row],[rpt_mth]],"yyyy"), " ",TEXT(Table1[[#This Row],[rpt_mth]],"mmmm")))</f>
        <v>2019 January</v>
      </c>
      <c r="C74" s="9">
        <f>IF(Table1[[#This Row],[Area]]="","",Table1[[#This Row],[cleu_gross_adds]]/1000)</f>
        <v>0</v>
      </c>
      <c r="D74" s="9">
        <f>IF(Table1[[#This Row],[Area]]="","",Table1[[#This Row],[cleu_deacts]]/1000)</f>
        <v>0</v>
      </c>
      <c r="E74" s="10">
        <f>IF(Table1[[#This Row],[Area]]="","",Table1[[#This Row],[cleu_subs]]/1000)</f>
        <v>3.0000000000000001E-3</v>
      </c>
      <c r="F74" s="10">
        <f>IF(Table1[[#This Row],[Area]]="","",Table1[[#This Row],[Adds]]-Table1[[#This Row],[Deacts]])</f>
        <v>0</v>
      </c>
      <c r="G74" s="10" t="str">
        <f>IF(Table1[[#This Row],[Area]]="","",IF(Table1[[#This Row],[VZ2_SEGMT_DESC]]="Small &amp; Medium Unassigned", "Small &amp; Medium",Table1[[#This Row],[VZ2_SEGMT_DESC]]))</f>
        <v>Small &amp; Medium</v>
      </c>
      <c r="H74" s="10" t="str">
        <f>IF(Table1[[#This Row],[VZ2_AREA_DESC]]="undefined","",IF(Table1[[#This Row],[VZ2_AREA_DESC]]="Headquarte","HQ",Table1[[#This Row],[VZ2_AREA_DESC]]))</f>
        <v>East</v>
      </c>
      <c r="I74" s="2">
        <v>43466</v>
      </c>
      <c r="J74" s="3" t="s">
        <v>9</v>
      </c>
      <c r="K74" s="3" t="s">
        <v>14</v>
      </c>
      <c r="L74" s="3" t="s">
        <v>11</v>
      </c>
      <c r="M74" s="3">
        <v>0</v>
      </c>
      <c r="N74" s="3">
        <v>0</v>
      </c>
      <c r="O74" s="3">
        <v>3</v>
      </c>
    </row>
    <row r="75" spans="1:15" x14ac:dyDescent="0.25">
      <c r="A75" s="6" t="str">
        <f>IF(Table1[[#This Row],[Area]]="","",CONCATENATE(YEAR(I75)," ","Q",ROUNDUP(MONTH(I75)/3,0)))</f>
        <v>2019 Q3</v>
      </c>
      <c r="B75" s="6" t="str">
        <f>IF(Table1[[#This Row],[Area]]="","",CONCATENATE(TEXT(Table1[[#This Row],[rpt_mth]],"yyyy"), " ",TEXT(Table1[[#This Row],[rpt_mth]],"mmmm")))</f>
        <v>2019 July</v>
      </c>
      <c r="C75" s="9">
        <f>IF(Table1[[#This Row],[Area]]="","",Table1[[#This Row],[cleu_gross_adds]]/1000)</f>
        <v>6.3E-2</v>
      </c>
      <c r="D75" s="9">
        <f>IF(Table1[[#This Row],[Area]]="","",Table1[[#This Row],[cleu_deacts]]/1000)</f>
        <v>1E-3</v>
      </c>
      <c r="E75" s="10">
        <f>IF(Table1[[#This Row],[Area]]="","",Table1[[#This Row],[cleu_subs]]/1000)</f>
        <v>0.122</v>
      </c>
      <c r="F75" s="10">
        <f>IF(Table1[[#This Row],[Area]]="","",Table1[[#This Row],[Adds]]-Table1[[#This Row],[Deacts]])</f>
        <v>6.2E-2</v>
      </c>
      <c r="G75" s="10" t="str">
        <f>IF(Table1[[#This Row],[Area]]="","",IF(Table1[[#This Row],[VZ2_SEGMT_DESC]]="Small &amp; Medium Unassigned", "Small &amp; Medium",Table1[[#This Row],[VZ2_SEGMT_DESC]]))</f>
        <v>Small &amp; Medium</v>
      </c>
      <c r="H75" s="10" t="str">
        <f>IF(Table1[[#This Row],[VZ2_AREA_DESC]]="undefined","",IF(Table1[[#This Row],[VZ2_AREA_DESC]]="Headquarte","HQ",Table1[[#This Row],[VZ2_AREA_DESC]]))</f>
        <v>East</v>
      </c>
      <c r="I75" s="2">
        <v>43647</v>
      </c>
      <c r="J75" s="3" t="s">
        <v>9</v>
      </c>
      <c r="K75" s="3" t="s">
        <v>14</v>
      </c>
      <c r="L75" s="3" t="s">
        <v>11</v>
      </c>
      <c r="M75" s="3">
        <v>63</v>
      </c>
      <c r="N75" s="3">
        <v>1</v>
      </c>
      <c r="O75" s="3">
        <v>122</v>
      </c>
    </row>
    <row r="76" spans="1:15" x14ac:dyDescent="0.25">
      <c r="A76" s="6" t="str">
        <f>IF(Table1[[#This Row],[Area]]="","",CONCATENATE(YEAR(I76)," ","Q",ROUNDUP(MONTH(I76)/3,0)))</f>
        <v>2019 Q1</v>
      </c>
      <c r="B76" s="6" t="str">
        <f>IF(Table1[[#This Row],[Area]]="","",CONCATENATE(TEXT(Table1[[#This Row],[rpt_mth]],"yyyy"), " ",TEXT(Table1[[#This Row],[rpt_mth]],"mmmm")))</f>
        <v>2019 January</v>
      </c>
      <c r="C76" s="9">
        <f>IF(Table1[[#This Row],[Area]]="","",Table1[[#This Row],[cleu_gross_adds]]/1000)</f>
        <v>2.6309999999999998</v>
      </c>
      <c r="D76" s="9">
        <f>IF(Table1[[#This Row],[Area]]="","",Table1[[#This Row],[cleu_deacts]]/1000)</f>
        <v>4.4400000000000004</v>
      </c>
      <c r="E76" s="10">
        <f>IF(Table1[[#This Row],[Area]]="","",Table1[[#This Row],[cleu_subs]]/1000)</f>
        <v>447.25400000000002</v>
      </c>
      <c r="F76" s="10">
        <f>IF(Table1[[#This Row],[Area]]="","",Table1[[#This Row],[Adds]]-Table1[[#This Row],[Deacts]])</f>
        <v>-1.8090000000000006</v>
      </c>
      <c r="G76" s="10" t="str">
        <f>IF(Table1[[#This Row],[Area]]="","",IF(Table1[[#This Row],[VZ2_SEGMT_DESC]]="Small &amp; Medium Unassigned", "Small &amp; Medium",Table1[[#This Row],[VZ2_SEGMT_DESC]]))</f>
        <v>Small &amp; Medium</v>
      </c>
      <c r="H76" s="10" t="str">
        <f>IF(Table1[[#This Row],[VZ2_AREA_DESC]]="undefined","",IF(Table1[[#This Row],[VZ2_AREA_DESC]]="Headquarte","HQ",Table1[[#This Row],[VZ2_AREA_DESC]]))</f>
        <v>East</v>
      </c>
      <c r="I76" s="2">
        <v>43466</v>
      </c>
      <c r="J76" s="3" t="s">
        <v>18</v>
      </c>
      <c r="K76" s="3" t="s">
        <v>7</v>
      </c>
      <c r="L76" s="3" t="s">
        <v>11</v>
      </c>
      <c r="M76" s="3">
        <v>2631</v>
      </c>
      <c r="N76" s="3">
        <v>4440</v>
      </c>
      <c r="O76" s="3">
        <v>447254</v>
      </c>
    </row>
    <row r="77" spans="1:15" x14ac:dyDescent="0.25">
      <c r="A77" s="6" t="str">
        <f>IF(Table1[[#This Row],[Area]]="","",CONCATENATE(YEAR(I77)," ","Q",ROUNDUP(MONTH(I77)/3,0)))</f>
        <v>2019 Q2</v>
      </c>
      <c r="B77" s="6" t="str">
        <f>IF(Table1[[#This Row],[Area]]="","",CONCATENATE(TEXT(Table1[[#This Row],[rpt_mth]],"yyyy"), " ",TEXT(Table1[[#This Row],[rpt_mth]],"mmmm")))</f>
        <v>2019 April</v>
      </c>
      <c r="C77" s="9">
        <f>IF(Table1[[#This Row],[Area]]="","",Table1[[#This Row],[cleu_gross_adds]]/1000)</f>
        <v>0</v>
      </c>
      <c r="D77" s="9">
        <f>IF(Table1[[#This Row],[Area]]="","",Table1[[#This Row],[cleu_deacts]]/1000)</f>
        <v>1.7999999999999999E-2</v>
      </c>
      <c r="E77" s="10">
        <f>IF(Table1[[#This Row],[Area]]="","",Table1[[#This Row],[cleu_subs]]/1000)</f>
        <v>2.4609999999999999</v>
      </c>
      <c r="F77" s="10">
        <f>IF(Table1[[#This Row],[Area]]="","",Table1[[#This Row],[Adds]]-Table1[[#This Row],[Deacts]])</f>
        <v>-1.7999999999999999E-2</v>
      </c>
      <c r="G77" s="10" t="str">
        <f>IF(Table1[[#This Row],[Area]]="","",IF(Table1[[#This Row],[VZ2_SEGMT_DESC]]="Small &amp; Medium Unassigned", "Small &amp; Medium",Table1[[#This Row],[VZ2_SEGMT_DESC]]))</f>
        <v>Public Sector Fed</v>
      </c>
      <c r="H77" s="10" t="str">
        <f>IF(Table1[[#This Row],[VZ2_AREA_DESC]]="undefined","",IF(Table1[[#This Row],[VZ2_AREA_DESC]]="Headquarte","HQ",Table1[[#This Row],[VZ2_AREA_DESC]]))</f>
        <v>East</v>
      </c>
      <c r="I77" s="2">
        <v>43556</v>
      </c>
      <c r="J77" s="3" t="s">
        <v>16</v>
      </c>
      <c r="K77" s="3" t="s">
        <v>7</v>
      </c>
      <c r="L77" s="3" t="s">
        <v>11</v>
      </c>
      <c r="M77" s="3">
        <v>0</v>
      </c>
      <c r="N77" s="3">
        <v>18</v>
      </c>
      <c r="O77" s="3">
        <v>2461</v>
      </c>
    </row>
    <row r="78" spans="1:15" x14ac:dyDescent="0.25">
      <c r="A78" s="6" t="str">
        <f>IF(Table1[[#This Row],[Area]]="","",CONCATENATE(YEAR(I78)," ","Q",ROUNDUP(MONTH(I78)/3,0)))</f>
        <v/>
      </c>
      <c r="B78" s="6" t="str">
        <f>IF(Table1[[#This Row],[Area]]="","",CONCATENATE(TEXT(Table1[[#This Row],[rpt_mth]],"yyyy"), " ",TEXT(Table1[[#This Row],[rpt_mth]],"mmmm")))</f>
        <v/>
      </c>
      <c r="C78" s="9" t="str">
        <f>IF(Table1[[#This Row],[Area]]="","",Table1[[#This Row],[cleu_gross_adds]]/1000)</f>
        <v/>
      </c>
      <c r="D78" s="9" t="str">
        <f>IF(Table1[[#This Row],[Area]]="","",Table1[[#This Row],[cleu_deacts]]/1000)</f>
        <v/>
      </c>
      <c r="E78" s="10" t="str">
        <f>IF(Table1[[#This Row],[Area]]="","",Table1[[#This Row],[cleu_subs]]/1000)</f>
        <v/>
      </c>
      <c r="F78" s="10" t="str">
        <f>IF(Table1[[#This Row],[Area]]="","",Table1[[#This Row],[Adds]]-Table1[[#This Row],[Deacts]])</f>
        <v/>
      </c>
      <c r="G78" s="10" t="str">
        <f>IF(Table1[[#This Row],[Area]]="","",IF(Table1[[#This Row],[VZ2_SEGMT_DESC]]="Small &amp; Medium Unassigned", "Small &amp; Medium",Table1[[#This Row],[VZ2_SEGMT_DESC]]))</f>
        <v/>
      </c>
      <c r="H78" s="10" t="str">
        <f>IF(Table1[[#This Row],[VZ2_AREA_DESC]]="undefined","",IF(Table1[[#This Row],[VZ2_AREA_DESC]]="Headquarte","HQ",Table1[[#This Row],[VZ2_AREA_DESC]]))</f>
        <v/>
      </c>
      <c r="I78" s="2">
        <v>43709</v>
      </c>
      <c r="J78" s="3" t="s">
        <v>19</v>
      </c>
      <c r="K78" s="3" t="s">
        <v>12</v>
      </c>
      <c r="L78" s="3" t="s">
        <v>13</v>
      </c>
      <c r="M78" s="3">
        <v>0</v>
      </c>
      <c r="N78" s="3">
        <v>0</v>
      </c>
      <c r="O78" s="3">
        <v>0</v>
      </c>
    </row>
    <row r="79" spans="1:15" x14ac:dyDescent="0.25">
      <c r="A79" s="6" t="str">
        <f>IF(Table1[[#This Row],[Area]]="","",CONCATENATE(YEAR(I79)," ","Q",ROUNDUP(MONTH(I79)/3,0)))</f>
        <v>2019 Q3</v>
      </c>
      <c r="B79" s="6" t="str">
        <f>IF(Table1[[#This Row],[Area]]="","",CONCATENATE(TEXT(Table1[[#This Row],[rpt_mth]],"yyyy"), " ",TEXT(Table1[[#This Row],[rpt_mth]],"mmmm")))</f>
        <v>2019 September</v>
      </c>
      <c r="C79" s="9">
        <f>IF(Table1[[#This Row],[Area]]="","",Table1[[#This Row],[cleu_gross_adds]]/1000)</f>
        <v>30.574000000000002</v>
      </c>
      <c r="D79" s="9">
        <f>IF(Table1[[#This Row],[Area]]="","",Table1[[#This Row],[cleu_deacts]]/1000)</f>
        <v>19.431000000000001</v>
      </c>
      <c r="E79" s="10">
        <f>IF(Table1[[#This Row],[Area]]="","",Table1[[#This Row],[cleu_subs]]/1000)</f>
        <v>1764.768</v>
      </c>
      <c r="F79" s="10">
        <f>IF(Table1[[#This Row],[Area]]="","",Table1[[#This Row],[Adds]]-Table1[[#This Row],[Deacts]])</f>
        <v>11.143000000000001</v>
      </c>
      <c r="G79" s="10" t="str">
        <f>IF(Table1[[#This Row],[Area]]="","",IF(Table1[[#This Row],[VZ2_SEGMT_DESC]]="Small &amp; Medium Unassigned", "Small &amp; Medium",Table1[[#This Row],[VZ2_SEGMT_DESC]]))</f>
        <v>Public Sector SLED</v>
      </c>
      <c r="H79" s="10" t="str">
        <f>IF(Table1[[#This Row],[VZ2_AREA_DESC]]="undefined","",IF(Table1[[#This Row],[VZ2_AREA_DESC]]="Headquarte","HQ",Table1[[#This Row],[VZ2_AREA_DESC]]))</f>
        <v>East</v>
      </c>
      <c r="I79" s="2">
        <v>43709</v>
      </c>
      <c r="J79" s="3" t="s">
        <v>19</v>
      </c>
      <c r="K79" s="3" t="s">
        <v>12</v>
      </c>
      <c r="L79" s="3" t="s">
        <v>11</v>
      </c>
      <c r="M79" s="3">
        <v>30574</v>
      </c>
      <c r="N79" s="3">
        <v>19431</v>
      </c>
      <c r="O79" s="3">
        <v>1764768</v>
      </c>
    </row>
    <row r="80" spans="1:15" x14ac:dyDescent="0.25">
      <c r="A80" s="6" t="str">
        <f>IF(Table1[[#This Row],[Area]]="","",CONCATENATE(YEAR(I80)," ","Q",ROUNDUP(MONTH(I80)/3,0)))</f>
        <v>2019 Q3</v>
      </c>
      <c r="B80" s="6" t="str">
        <f>IF(Table1[[#This Row],[Area]]="","",CONCATENATE(TEXT(Table1[[#This Row],[rpt_mth]],"yyyy"), " ",TEXT(Table1[[#This Row],[rpt_mth]],"mmmm")))</f>
        <v>2019 July</v>
      </c>
      <c r="C80" s="9">
        <f>IF(Table1[[#This Row],[Area]]="","",Table1[[#This Row],[cleu_gross_adds]]/1000)</f>
        <v>5.0000000000000001E-3</v>
      </c>
      <c r="D80" s="9">
        <f>IF(Table1[[#This Row],[Area]]="","",Table1[[#This Row],[cleu_deacts]]/1000)</f>
        <v>0</v>
      </c>
      <c r="E80" s="10">
        <f>IF(Table1[[#This Row],[Area]]="","",Table1[[#This Row],[cleu_subs]]/1000)</f>
        <v>0.20899999999999999</v>
      </c>
      <c r="F80" s="10">
        <f>IF(Table1[[#This Row],[Area]]="","",Table1[[#This Row],[Adds]]-Table1[[#This Row],[Deacts]])</f>
        <v>5.0000000000000001E-3</v>
      </c>
      <c r="G80" s="10" t="str">
        <f>IF(Table1[[#This Row],[Area]]="","",IF(Table1[[#This Row],[VZ2_SEGMT_DESC]]="Small &amp; Medium Unassigned", "Small &amp; Medium",Table1[[#This Row],[VZ2_SEGMT_DESC]]))</f>
        <v>Small &amp; Medium</v>
      </c>
      <c r="H80" s="10" t="str">
        <f>IF(Table1[[#This Row],[VZ2_AREA_DESC]]="undefined","",IF(Table1[[#This Row],[VZ2_AREA_DESC]]="Headquarte","HQ",Table1[[#This Row],[VZ2_AREA_DESC]]))</f>
        <v>South</v>
      </c>
      <c r="I80" s="2">
        <v>43647</v>
      </c>
      <c r="J80" s="3" t="s">
        <v>9</v>
      </c>
      <c r="K80" s="3" t="s">
        <v>12</v>
      </c>
      <c r="L80" s="3" t="s">
        <v>8</v>
      </c>
      <c r="M80" s="3">
        <v>5</v>
      </c>
      <c r="N80" s="3">
        <v>0</v>
      </c>
      <c r="O80" s="3">
        <v>209</v>
      </c>
    </row>
    <row r="81" spans="1:15" x14ac:dyDescent="0.25">
      <c r="A81" s="6" t="str">
        <f>IF(Table1[[#This Row],[Area]]="","",CONCATENATE(YEAR(I81)," ","Q",ROUNDUP(MONTH(I81)/3,0)))</f>
        <v>2020 Q1</v>
      </c>
      <c r="B81" s="6" t="str">
        <f>IF(Table1[[#This Row],[Area]]="","",CONCATENATE(TEXT(Table1[[#This Row],[rpt_mth]],"yyyy"), " ",TEXT(Table1[[#This Row],[rpt_mth]],"mmmm")))</f>
        <v>2020 March</v>
      </c>
      <c r="C81" s="9">
        <f>IF(Table1[[#This Row],[Area]]="","",Table1[[#This Row],[cleu_gross_adds]]/1000)</f>
        <v>3.0000000000000001E-3</v>
      </c>
      <c r="D81" s="9">
        <f>IF(Table1[[#This Row],[Area]]="","",Table1[[#This Row],[cleu_deacts]]/1000)</f>
        <v>3.0000000000000001E-3</v>
      </c>
      <c r="E81" s="10">
        <f>IF(Table1[[#This Row],[Area]]="","",Table1[[#This Row],[cleu_subs]]/1000)</f>
        <v>0.60199999999999998</v>
      </c>
      <c r="F81" s="10">
        <f>IF(Table1[[#This Row],[Area]]="","",Table1[[#This Row],[Adds]]-Table1[[#This Row],[Deacts]])</f>
        <v>0</v>
      </c>
      <c r="G81" s="10" t="str">
        <f>IF(Table1[[#This Row],[Area]]="","",IF(Table1[[#This Row],[VZ2_SEGMT_DESC]]="Small &amp; Medium Unassigned", "Small &amp; Medium",Table1[[#This Row],[VZ2_SEGMT_DESC]]))</f>
        <v>Public Sector Fed</v>
      </c>
      <c r="H81" s="10" t="str">
        <f>IF(Table1[[#This Row],[VZ2_AREA_DESC]]="undefined","",IF(Table1[[#This Row],[VZ2_AREA_DESC]]="Headquarte","HQ",Table1[[#This Row],[VZ2_AREA_DESC]]))</f>
        <v>West</v>
      </c>
      <c r="I81" s="2">
        <v>43891</v>
      </c>
      <c r="J81" s="3" t="s">
        <v>16</v>
      </c>
      <c r="K81" s="3" t="s">
        <v>14</v>
      </c>
      <c r="L81" s="3" t="s">
        <v>15</v>
      </c>
      <c r="M81" s="3">
        <v>3</v>
      </c>
      <c r="N81" s="3">
        <v>3</v>
      </c>
      <c r="O81" s="3">
        <v>602</v>
      </c>
    </row>
    <row r="82" spans="1:15" x14ac:dyDescent="0.25">
      <c r="A82" s="6" t="str">
        <f>IF(Table1[[#This Row],[Area]]="","",CONCATENATE(YEAR(I82)," ","Q",ROUNDUP(MONTH(I82)/3,0)))</f>
        <v>2020 Q2</v>
      </c>
      <c r="B82" s="6" t="str">
        <f>IF(Table1[[#This Row],[Area]]="","",CONCATENATE(TEXT(Table1[[#This Row],[rpt_mth]],"yyyy"), " ",TEXT(Table1[[#This Row],[rpt_mth]],"mmmm")))</f>
        <v>2020 May</v>
      </c>
      <c r="C82" s="9">
        <f>IF(Table1[[#This Row],[Area]]="","",Table1[[#This Row],[cleu_gross_adds]]/1000)</f>
        <v>0</v>
      </c>
      <c r="D82" s="9">
        <f>IF(Table1[[#This Row],[Area]]="","",Table1[[#This Row],[cleu_deacts]]/1000)</f>
        <v>0</v>
      </c>
      <c r="E82" s="10">
        <f>IF(Table1[[#This Row],[Area]]="","",Table1[[#This Row],[cleu_subs]]/1000)</f>
        <v>0</v>
      </c>
      <c r="F82" s="10">
        <f>IF(Table1[[#This Row],[Area]]="","",Table1[[#This Row],[Adds]]-Table1[[#This Row],[Deacts]])</f>
        <v>0</v>
      </c>
      <c r="G82" s="10" t="str">
        <f>IF(Table1[[#This Row],[Area]]="","",IF(Table1[[#This Row],[VZ2_SEGMT_DESC]]="Small &amp; Medium Unassigned", "Small &amp; Medium",Table1[[#This Row],[VZ2_SEGMT_DESC]]))</f>
        <v>Small &amp; Medium</v>
      </c>
      <c r="H82" s="10" t="str">
        <f>IF(Table1[[#This Row],[VZ2_AREA_DESC]]="undefined","",IF(Table1[[#This Row],[VZ2_AREA_DESC]]="Headquarte","HQ",Table1[[#This Row],[VZ2_AREA_DESC]]))</f>
        <v>South</v>
      </c>
      <c r="I82" s="2">
        <v>43952</v>
      </c>
      <c r="J82" s="3" t="s">
        <v>9</v>
      </c>
      <c r="K82" s="3" t="s">
        <v>7</v>
      </c>
      <c r="L82" s="3" t="s">
        <v>8</v>
      </c>
      <c r="M82" s="3">
        <v>0</v>
      </c>
      <c r="N82" s="3">
        <v>0</v>
      </c>
      <c r="O82" s="3">
        <v>0</v>
      </c>
    </row>
    <row r="83" spans="1:15" x14ac:dyDescent="0.25">
      <c r="A83" s="6" t="str">
        <f>IF(Table1[[#This Row],[Area]]="","",CONCATENATE(YEAR(I83)," ","Q",ROUNDUP(MONTH(I83)/3,0)))</f>
        <v>2020 Q1</v>
      </c>
      <c r="B83" s="6" t="str">
        <f>IF(Table1[[#This Row],[Area]]="","",CONCATENATE(TEXT(Table1[[#This Row],[rpt_mth]],"yyyy"), " ",TEXT(Table1[[#This Row],[rpt_mth]],"mmmm")))</f>
        <v>2020 March</v>
      </c>
      <c r="C83" s="9">
        <f>IF(Table1[[#This Row],[Area]]="","",Table1[[#This Row],[cleu_gross_adds]]/1000)</f>
        <v>0</v>
      </c>
      <c r="D83" s="9">
        <f>IF(Table1[[#This Row],[Area]]="","",Table1[[#This Row],[cleu_deacts]]/1000)</f>
        <v>0</v>
      </c>
      <c r="E83" s="10">
        <f>IF(Table1[[#This Row],[Area]]="","",Table1[[#This Row],[cleu_subs]]/1000)</f>
        <v>0</v>
      </c>
      <c r="F83" s="10">
        <f>IF(Table1[[#This Row],[Area]]="","",Table1[[#This Row],[Adds]]-Table1[[#This Row],[Deacts]])</f>
        <v>0</v>
      </c>
      <c r="G83" s="10" t="str">
        <f>IF(Table1[[#This Row],[Area]]="","",IF(Table1[[#This Row],[VZ2_SEGMT_DESC]]="Small &amp; Medium Unassigned", "Small &amp; Medium",Table1[[#This Row],[VZ2_SEGMT_DESC]]))</f>
        <v>Large Enterprise Segment</v>
      </c>
      <c r="H83" s="10" t="str">
        <f>IF(Table1[[#This Row],[VZ2_AREA_DESC]]="undefined","",IF(Table1[[#This Row],[VZ2_AREA_DESC]]="Headquarte","HQ",Table1[[#This Row],[VZ2_AREA_DESC]]))</f>
        <v>HQ</v>
      </c>
      <c r="I83" s="2">
        <v>43891</v>
      </c>
      <c r="J83" s="3" t="s">
        <v>6</v>
      </c>
      <c r="K83" s="3" t="s">
        <v>7</v>
      </c>
      <c r="L83" s="3" t="s">
        <v>17</v>
      </c>
      <c r="M83" s="3">
        <v>0</v>
      </c>
      <c r="N83" s="3">
        <v>0</v>
      </c>
      <c r="O83" s="3">
        <v>0</v>
      </c>
    </row>
    <row r="84" spans="1:15" x14ac:dyDescent="0.25">
      <c r="A84" s="6" t="str">
        <f>IF(Table1[[#This Row],[Area]]="","",CONCATENATE(YEAR(I84)," ","Q",ROUNDUP(MONTH(I84)/3,0)))</f>
        <v>2019 Q2</v>
      </c>
      <c r="B84" s="6" t="str">
        <f>IF(Table1[[#This Row],[Area]]="","",CONCATENATE(TEXT(Table1[[#This Row],[rpt_mth]],"yyyy"), " ",TEXT(Table1[[#This Row],[rpt_mth]],"mmmm")))</f>
        <v>2019 June</v>
      </c>
      <c r="C84" s="9">
        <f>IF(Table1[[#This Row],[Area]]="","",Table1[[#This Row],[cleu_gross_adds]]/1000)</f>
        <v>11.29</v>
      </c>
      <c r="D84" s="9">
        <f>IF(Table1[[#This Row],[Area]]="","",Table1[[#This Row],[cleu_deacts]]/1000)</f>
        <v>5.3879999999999999</v>
      </c>
      <c r="E84" s="10">
        <f>IF(Table1[[#This Row],[Area]]="","",Table1[[#This Row],[cleu_subs]]/1000)</f>
        <v>650.17899999999997</v>
      </c>
      <c r="F84" s="10">
        <f>IF(Table1[[#This Row],[Area]]="","",Table1[[#This Row],[Adds]]-Table1[[#This Row],[Deacts]])</f>
        <v>5.9019999999999992</v>
      </c>
      <c r="G84" s="10" t="str">
        <f>IF(Table1[[#This Row],[Area]]="","",IF(Table1[[#This Row],[VZ2_SEGMT_DESC]]="Small &amp; Medium Unassigned", "Small &amp; Medium",Table1[[#This Row],[VZ2_SEGMT_DESC]]))</f>
        <v>Small &amp; Medium</v>
      </c>
      <c r="H84" s="10" t="str">
        <f>IF(Table1[[#This Row],[VZ2_AREA_DESC]]="undefined","",IF(Table1[[#This Row],[VZ2_AREA_DESC]]="Headquarte","HQ",Table1[[#This Row],[VZ2_AREA_DESC]]))</f>
        <v>East</v>
      </c>
      <c r="I84" s="2">
        <v>43617</v>
      </c>
      <c r="J84" s="3" t="s">
        <v>18</v>
      </c>
      <c r="K84" s="3" t="s">
        <v>14</v>
      </c>
      <c r="L84" s="3" t="s">
        <v>11</v>
      </c>
      <c r="M84" s="3">
        <v>11290</v>
      </c>
      <c r="N84" s="3">
        <v>5388</v>
      </c>
      <c r="O84" s="3">
        <v>650179</v>
      </c>
    </row>
    <row r="85" spans="1:15" x14ac:dyDescent="0.25">
      <c r="A85" s="6" t="str">
        <f>IF(Table1[[#This Row],[Area]]="","",CONCATENATE(YEAR(I85)," ","Q",ROUNDUP(MONTH(I85)/3,0)))</f>
        <v>2019 Q1</v>
      </c>
      <c r="B85" s="6" t="str">
        <f>IF(Table1[[#This Row],[Area]]="","",CONCATENATE(TEXT(Table1[[#This Row],[rpt_mth]],"yyyy"), " ",TEXT(Table1[[#This Row],[rpt_mth]],"mmmm")))</f>
        <v>2019 March</v>
      </c>
      <c r="C85" s="9">
        <f>IF(Table1[[#This Row],[Area]]="","",Table1[[#This Row],[cleu_gross_adds]]/1000)</f>
        <v>2.9000000000000001E-2</v>
      </c>
      <c r="D85" s="9">
        <f>IF(Table1[[#This Row],[Area]]="","",Table1[[#This Row],[cleu_deacts]]/1000)</f>
        <v>6.9000000000000006E-2</v>
      </c>
      <c r="E85" s="10">
        <f>IF(Table1[[#This Row],[Area]]="","",Table1[[#This Row],[cleu_subs]]/1000)</f>
        <v>9.4269999999999996</v>
      </c>
      <c r="F85" s="10">
        <f>IF(Table1[[#This Row],[Area]]="","",Table1[[#This Row],[Adds]]-Table1[[#This Row],[Deacts]])</f>
        <v>-4.0000000000000008E-2</v>
      </c>
      <c r="G85" s="10" t="str">
        <f>IF(Table1[[#This Row],[Area]]="","",IF(Table1[[#This Row],[VZ2_SEGMT_DESC]]="Small &amp; Medium Unassigned", "Small &amp; Medium",Table1[[#This Row],[VZ2_SEGMT_DESC]]))</f>
        <v>Public Sector SLED</v>
      </c>
      <c r="H85" s="10" t="str">
        <f>IF(Table1[[#This Row],[VZ2_AREA_DESC]]="undefined","",IF(Table1[[#This Row],[VZ2_AREA_DESC]]="Headquarte","HQ",Table1[[#This Row],[VZ2_AREA_DESC]]))</f>
        <v>West</v>
      </c>
      <c r="I85" s="2">
        <v>43525</v>
      </c>
      <c r="J85" s="3" t="s">
        <v>19</v>
      </c>
      <c r="K85" s="3" t="s">
        <v>10</v>
      </c>
      <c r="L85" s="3" t="s">
        <v>15</v>
      </c>
      <c r="M85" s="3">
        <v>29</v>
      </c>
      <c r="N85" s="3">
        <v>69</v>
      </c>
      <c r="O85" s="3">
        <v>9427</v>
      </c>
    </row>
    <row r="86" spans="1:15" x14ac:dyDescent="0.25">
      <c r="A86" s="6" t="str">
        <f>IF(Table1[[#This Row],[Area]]="","",CONCATENATE(YEAR(I86)," ","Q",ROUNDUP(MONTH(I86)/3,0)))</f>
        <v>2020 Q1</v>
      </c>
      <c r="B86" s="6" t="str">
        <f>IF(Table1[[#This Row],[Area]]="","",CONCATENATE(TEXT(Table1[[#This Row],[rpt_mth]],"yyyy"), " ",TEXT(Table1[[#This Row],[rpt_mth]],"mmmm")))</f>
        <v>2020 February</v>
      </c>
      <c r="C86" s="9">
        <f>IF(Table1[[#This Row],[Area]]="","",Table1[[#This Row],[cleu_gross_adds]]/1000)</f>
        <v>0</v>
      </c>
      <c r="D86" s="9">
        <f>IF(Table1[[#This Row],[Area]]="","",Table1[[#This Row],[cleu_deacts]]/1000)</f>
        <v>8.9999999999999993E-3</v>
      </c>
      <c r="E86" s="10">
        <f>IF(Table1[[#This Row],[Area]]="","",Table1[[#This Row],[cleu_subs]]/1000)</f>
        <v>0.95599999999999996</v>
      </c>
      <c r="F86" s="10">
        <f>IF(Table1[[#This Row],[Area]]="","",Table1[[#This Row],[Adds]]-Table1[[#This Row],[Deacts]])</f>
        <v>-8.9999999999999993E-3</v>
      </c>
      <c r="G86" s="10" t="str">
        <f>IF(Table1[[#This Row],[Area]]="","",IF(Table1[[#This Row],[VZ2_SEGMT_DESC]]="Small &amp; Medium Unassigned", "Small &amp; Medium",Table1[[#This Row],[VZ2_SEGMT_DESC]]))</f>
        <v>Public Sector Fed</v>
      </c>
      <c r="H86" s="10" t="str">
        <f>IF(Table1[[#This Row],[VZ2_AREA_DESC]]="undefined","",IF(Table1[[#This Row],[VZ2_AREA_DESC]]="Headquarte","HQ",Table1[[#This Row],[VZ2_AREA_DESC]]))</f>
        <v>East</v>
      </c>
      <c r="I86" s="2">
        <v>43862</v>
      </c>
      <c r="J86" s="3" t="s">
        <v>16</v>
      </c>
      <c r="K86" s="3" t="s">
        <v>10</v>
      </c>
      <c r="L86" s="3" t="s">
        <v>11</v>
      </c>
      <c r="M86" s="3">
        <v>0</v>
      </c>
      <c r="N86" s="3">
        <v>9</v>
      </c>
      <c r="O86" s="3">
        <v>956</v>
      </c>
    </row>
    <row r="87" spans="1:15" x14ac:dyDescent="0.25">
      <c r="A87" s="6" t="str">
        <f>IF(Table1[[#This Row],[Area]]="","",CONCATENATE(YEAR(I87)," ","Q",ROUNDUP(MONTH(I87)/3,0)))</f>
        <v>2020 Q1</v>
      </c>
      <c r="B87" s="6" t="str">
        <f>IF(Table1[[#This Row],[Area]]="","",CONCATENATE(TEXT(Table1[[#This Row],[rpt_mth]],"yyyy"), " ",TEXT(Table1[[#This Row],[rpt_mth]],"mmmm")))</f>
        <v>2020 February</v>
      </c>
      <c r="C87" s="9">
        <f>IF(Table1[[#This Row],[Area]]="","",Table1[[#This Row],[cleu_gross_adds]]/1000)</f>
        <v>8.7999999999999995E-2</v>
      </c>
      <c r="D87" s="9">
        <f>IF(Table1[[#This Row],[Area]]="","",Table1[[#This Row],[cleu_deacts]]/1000)</f>
        <v>0.17299999999999999</v>
      </c>
      <c r="E87" s="10">
        <f>IF(Table1[[#This Row],[Area]]="","",Table1[[#This Row],[cleu_subs]]/1000)</f>
        <v>21.506</v>
      </c>
      <c r="F87" s="10">
        <f>IF(Table1[[#This Row],[Area]]="","",Table1[[#This Row],[Adds]]-Table1[[#This Row],[Deacts]])</f>
        <v>-8.4999999999999992E-2</v>
      </c>
      <c r="G87" s="10" t="str">
        <f>IF(Table1[[#This Row],[Area]]="","",IF(Table1[[#This Row],[VZ2_SEGMT_DESC]]="Small &amp; Medium Unassigned", "Small &amp; Medium",Table1[[#This Row],[VZ2_SEGMT_DESC]]))</f>
        <v>Public Sector SLED</v>
      </c>
      <c r="H87" s="10" t="str">
        <f>IF(Table1[[#This Row],[VZ2_AREA_DESC]]="undefined","",IF(Table1[[#This Row],[VZ2_AREA_DESC]]="Headquarte","HQ",Table1[[#This Row],[VZ2_AREA_DESC]]))</f>
        <v>East</v>
      </c>
      <c r="I87" s="2">
        <v>43862</v>
      </c>
      <c r="J87" s="3" t="s">
        <v>19</v>
      </c>
      <c r="K87" s="3" t="s">
        <v>14</v>
      </c>
      <c r="L87" s="3" t="s">
        <v>11</v>
      </c>
      <c r="M87" s="3">
        <v>88</v>
      </c>
      <c r="N87" s="3">
        <v>173</v>
      </c>
      <c r="O87" s="3">
        <v>21506</v>
      </c>
    </row>
    <row r="88" spans="1:15" x14ac:dyDescent="0.25">
      <c r="A88" s="6" t="str">
        <f>IF(Table1[[#This Row],[Area]]="","",CONCATENATE(YEAR(I88)," ","Q",ROUNDUP(MONTH(I88)/3,0)))</f>
        <v>2019 Q3</v>
      </c>
      <c r="B88" s="6" t="str">
        <f>IF(Table1[[#This Row],[Area]]="","",CONCATENATE(TEXT(Table1[[#This Row],[rpt_mth]],"yyyy"), " ",TEXT(Table1[[#This Row],[rpt_mth]],"mmmm")))</f>
        <v>2019 September</v>
      </c>
      <c r="C88" s="9">
        <f>IF(Table1[[#This Row],[Area]]="","",Table1[[#This Row],[cleu_gross_adds]]/1000)</f>
        <v>0</v>
      </c>
      <c r="D88" s="9">
        <f>IF(Table1[[#This Row],[Area]]="","",Table1[[#This Row],[cleu_deacts]]/1000)</f>
        <v>0</v>
      </c>
      <c r="E88" s="10">
        <f>IF(Table1[[#This Row],[Area]]="","",Table1[[#This Row],[cleu_subs]]/1000)</f>
        <v>0</v>
      </c>
      <c r="F88" s="10">
        <f>IF(Table1[[#This Row],[Area]]="","",Table1[[#This Row],[Adds]]-Table1[[#This Row],[Deacts]])</f>
        <v>0</v>
      </c>
      <c r="G88" s="10" t="str">
        <f>IF(Table1[[#This Row],[Area]]="","",IF(Table1[[#This Row],[VZ2_SEGMT_DESC]]="Small &amp; Medium Unassigned", "Small &amp; Medium",Table1[[#This Row],[VZ2_SEGMT_DESC]]))</f>
        <v>Public Sector Fed</v>
      </c>
      <c r="H88" s="10" t="str">
        <f>IF(Table1[[#This Row],[VZ2_AREA_DESC]]="undefined","",IF(Table1[[#This Row],[VZ2_AREA_DESC]]="Headquarte","HQ",Table1[[#This Row],[VZ2_AREA_DESC]]))</f>
        <v>HQ</v>
      </c>
      <c r="I88" s="2">
        <v>43709</v>
      </c>
      <c r="J88" s="3" t="s">
        <v>16</v>
      </c>
      <c r="K88" s="3" t="s">
        <v>12</v>
      </c>
      <c r="L88" s="3" t="s">
        <v>17</v>
      </c>
      <c r="M88" s="3">
        <v>0</v>
      </c>
      <c r="N88" s="3">
        <v>0</v>
      </c>
      <c r="O88" s="3">
        <v>0</v>
      </c>
    </row>
    <row r="89" spans="1:15" x14ac:dyDescent="0.25">
      <c r="A89" s="6" t="str">
        <f>IF(Table1[[#This Row],[Area]]="","",CONCATENATE(YEAR(I89)," ","Q",ROUNDUP(MONTH(I89)/3,0)))</f>
        <v>2019 Q2</v>
      </c>
      <c r="B89" s="6" t="str">
        <f>IF(Table1[[#This Row],[Area]]="","",CONCATENATE(TEXT(Table1[[#This Row],[rpt_mth]],"yyyy"), " ",TEXT(Table1[[#This Row],[rpt_mth]],"mmmm")))</f>
        <v>2019 April</v>
      </c>
      <c r="C89" s="9">
        <f>IF(Table1[[#This Row],[Area]]="","",Table1[[#This Row],[cleu_gross_adds]]/1000)</f>
        <v>0.23400000000000001</v>
      </c>
      <c r="D89" s="9">
        <f>IF(Table1[[#This Row],[Area]]="","",Table1[[#This Row],[cleu_deacts]]/1000)</f>
        <v>0.27300000000000002</v>
      </c>
      <c r="E89" s="10">
        <f>IF(Table1[[#This Row],[Area]]="","",Table1[[#This Row],[cleu_subs]]/1000)</f>
        <v>25.259</v>
      </c>
      <c r="F89" s="10">
        <f>IF(Table1[[#This Row],[Area]]="","",Table1[[#This Row],[Adds]]-Table1[[#This Row],[Deacts]])</f>
        <v>-3.9000000000000007E-2</v>
      </c>
      <c r="G89" s="10" t="str">
        <f>IF(Table1[[#This Row],[Area]]="","",IF(Table1[[#This Row],[VZ2_SEGMT_DESC]]="Small &amp; Medium Unassigned", "Small &amp; Medium",Table1[[#This Row],[VZ2_SEGMT_DESC]]))</f>
        <v>Large Enterprise Segment</v>
      </c>
      <c r="H89" s="10" t="str">
        <f>IF(Table1[[#This Row],[VZ2_AREA_DESC]]="undefined","",IF(Table1[[#This Row],[VZ2_AREA_DESC]]="Headquarte","HQ",Table1[[#This Row],[VZ2_AREA_DESC]]))</f>
        <v>West</v>
      </c>
      <c r="I89" s="2">
        <v>43556</v>
      </c>
      <c r="J89" s="3" t="s">
        <v>6</v>
      </c>
      <c r="K89" s="3" t="s">
        <v>10</v>
      </c>
      <c r="L89" s="3" t="s">
        <v>15</v>
      </c>
      <c r="M89" s="3">
        <v>234</v>
      </c>
      <c r="N89" s="3">
        <v>273</v>
      </c>
      <c r="O89" s="3">
        <v>25259</v>
      </c>
    </row>
    <row r="90" spans="1:15" x14ac:dyDescent="0.25">
      <c r="A90" s="6" t="str">
        <f>IF(Table1[[#This Row],[Area]]="","",CONCATENATE(YEAR(I90)," ","Q",ROUNDUP(MONTH(I90)/3,0)))</f>
        <v>2020 Q1</v>
      </c>
      <c r="B90" s="6" t="str">
        <f>IF(Table1[[#This Row],[Area]]="","",CONCATENATE(TEXT(Table1[[#This Row],[rpt_mth]],"yyyy"), " ",TEXT(Table1[[#This Row],[rpt_mth]],"mmmm")))</f>
        <v>2020 January</v>
      </c>
      <c r="C90" s="9">
        <f>IF(Table1[[#This Row],[Area]]="","",Table1[[#This Row],[cleu_gross_adds]]/1000)</f>
        <v>0.05</v>
      </c>
      <c r="D90" s="9">
        <f>IF(Table1[[#This Row],[Area]]="","",Table1[[#This Row],[cleu_deacts]]/1000)</f>
        <v>0.214</v>
      </c>
      <c r="E90" s="10">
        <f>IF(Table1[[#This Row],[Area]]="","",Table1[[#This Row],[cleu_subs]]/1000)</f>
        <v>20.405999999999999</v>
      </c>
      <c r="F90" s="10">
        <f>IF(Table1[[#This Row],[Area]]="","",Table1[[#This Row],[Adds]]-Table1[[#This Row],[Deacts]])</f>
        <v>-0.16399999999999998</v>
      </c>
      <c r="G90" s="10" t="str">
        <f>IF(Table1[[#This Row],[Area]]="","",IF(Table1[[#This Row],[VZ2_SEGMT_DESC]]="Small &amp; Medium Unassigned", "Small &amp; Medium",Table1[[#This Row],[VZ2_SEGMT_DESC]]))</f>
        <v>Large Enterprise Segment</v>
      </c>
      <c r="H90" s="10" t="str">
        <f>IF(Table1[[#This Row],[VZ2_AREA_DESC]]="undefined","",IF(Table1[[#This Row],[VZ2_AREA_DESC]]="Headquarte","HQ",Table1[[#This Row],[VZ2_AREA_DESC]]))</f>
        <v>West</v>
      </c>
      <c r="I90" s="2">
        <v>43831</v>
      </c>
      <c r="J90" s="3" t="s">
        <v>6</v>
      </c>
      <c r="K90" s="3" t="s">
        <v>7</v>
      </c>
      <c r="L90" s="3" t="s">
        <v>15</v>
      </c>
      <c r="M90" s="3">
        <v>50</v>
      </c>
      <c r="N90" s="3">
        <v>214</v>
      </c>
      <c r="O90" s="3">
        <v>20406</v>
      </c>
    </row>
    <row r="91" spans="1:15" x14ac:dyDescent="0.25">
      <c r="A91" s="6" t="str">
        <f>IF(Table1[[#This Row],[Area]]="","",CONCATENATE(YEAR(I91)," ","Q",ROUNDUP(MONTH(I91)/3,0)))</f>
        <v/>
      </c>
      <c r="B91" s="6" t="str">
        <f>IF(Table1[[#This Row],[Area]]="","",CONCATENATE(TEXT(Table1[[#This Row],[rpt_mth]],"yyyy"), " ",TEXT(Table1[[#This Row],[rpt_mth]],"mmmm")))</f>
        <v/>
      </c>
      <c r="C91" s="9" t="str">
        <f>IF(Table1[[#This Row],[Area]]="","",Table1[[#This Row],[cleu_gross_adds]]/1000)</f>
        <v/>
      </c>
      <c r="D91" s="9" t="str">
        <f>IF(Table1[[#This Row],[Area]]="","",Table1[[#This Row],[cleu_deacts]]/1000)</f>
        <v/>
      </c>
      <c r="E91" s="10" t="str">
        <f>IF(Table1[[#This Row],[Area]]="","",Table1[[#This Row],[cleu_subs]]/1000)</f>
        <v/>
      </c>
      <c r="F91" s="10" t="str">
        <f>IF(Table1[[#This Row],[Area]]="","",Table1[[#This Row],[Adds]]-Table1[[#This Row],[Deacts]])</f>
        <v/>
      </c>
      <c r="G91" s="10" t="str">
        <f>IF(Table1[[#This Row],[Area]]="","",IF(Table1[[#This Row],[VZ2_SEGMT_DESC]]="Small &amp; Medium Unassigned", "Small &amp; Medium",Table1[[#This Row],[VZ2_SEGMT_DESC]]))</f>
        <v/>
      </c>
      <c r="H91" s="10" t="str">
        <f>IF(Table1[[#This Row],[VZ2_AREA_DESC]]="undefined","",IF(Table1[[#This Row],[VZ2_AREA_DESC]]="Headquarte","HQ",Table1[[#This Row],[VZ2_AREA_DESC]]))</f>
        <v/>
      </c>
      <c r="I91" s="2">
        <v>43709</v>
      </c>
      <c r="J91" s="3" t="s">
        <v>6</v>
      </c>
      <c r="K91" s="3" t="s">
        <v>12</v>
      </c>
      <c r="L91" s="3" t="s">
        <v>13</v>
      </c>
      <c r="M91" s="3">
        <v>0</v>
      </c>
      <c r="N91" s="3">
        <v>0</v>
      </c>
      <c r="O91" s="3">
        <v>0</v>
      </c>
    </row>
    <row r="92" spans="1:15" x14ac:dyDescent="0.25">
      <c r="A92" s="6" t="str">
        <f>IF(Table1[[#This Row],[Area]]="","",CONCATENATE(YEAR(I92)," ","Q",ROUNDUP(MONTH(I92)/3,0)))</f>
        <v>2019 Q4</v>
      </c>
      <c r="B92" s="6" t="str">
        <f>IF(Table1[[#This Row],[Area]]="","",CONCATENATE(TEXT(Table1[[#This Row],[rpt_mth]],"yyyy"), " ",TEXT(Table1[[#This Row],[rpt_mth]],"mmmm")))</f>
        <v>2019 December</v>
      </c>
      <c r="C92" s="9">
        <f>IF(Table1[[#This Row],[Area]]="","",Table1[[#This Row],[cleu_gross_adds]]/1000)</f>
        <v>8.0649999999999995</v>
      </c>
      <c r="D92" s="9">
        <f>IF(Table1[[#This Row],[Area]]="","",Table1[[#This Row],[cleu_deacts]]/1000)</f>
        <v>3.5720000000000001</v>
      </c>
      <c r="E92" s="10">
        <f>IF(Table1[[#This Row],[Area]]="","",Table1[[#This Row],[cleu_subs]]/1000)</f>
        <v>286.13499999999999</v>
      </c>
      <c r="F92" s="10">
        <f>IF(Table1[[#This Row],[Area]]="","",Table1[[#This Row],[Adds]]-Table1[[#This Row],[Deacts]])</f>
        <v>4.4929999999999994</v>
      </c>
      <c r="G92" s="10" t="str">
        <f>IF(Table1[[#This Row],[Area]]="","",IF(Table1[[#This Row],[VZ2_SEGMT_DESC]]="Small &amp; Medium Unassigned", "Small &amp; Medium",Table1[[#This Row],[VZ2_SEGMT_DESC]]))</f>
        <v>Small &amp; Medium</v>
      </c>
      <c r="H92" s="10" t="str">
        <f>IF(Table1[[#This Row],[VZ2_AREA_DESC]]="undefined","",IF(Table1[[#This Row],[VZ2_AREA_DESC]]="Headquarte","HQ",Table1[[#This Row],[VZ2_AREA_DESC]]))</f>
        <v>South</v>
      </c>
      <c r="I92" s="2">
        <v>43800</v>
      </c>
      <c r="J92" s="3" t="s">
        <v>18</v>
      </c>
      <c r="K92" s="3" t="s">
        <v>14</v>
      </c>
      <c r="L92" s="3" t="s">
        <v>8</v>
      </c>
      <c r="M92" s="3">
        <v>8065</v>
      </c>
      <c r="N92" s="3">
        <v>3572</v>
      </c>
      <c r="O92" s="3">
        <v>286135</v>
      </c>
    </row>
    <row r="93" spans="1:15" x14ac:dyDescent="0.25">
      <c r="A93" s="6" t="str">
        <f>IF(Table1[[#This Row],[Area]]="","",CONCATENATE(YEAR(I93)," ","Q",ROUNDUP(MONTH(I93)/3,0)))</f>
        <v>2019 Q3</v>
      </c>
      <c r="B93" s="6" t="str">
        <f>IF(Table1[[#This Row],[Area]]="","",CONCATENATE(TEXT(Table1[[#This Row],[rpt_mth]],"yyyy"), " ",TEXT(Table1[[#This Row],[rpt_mth]],"mmmm")))</f>
        <v>2019 August</v>
      </c>
      <c r="C93" s="9">
        <f>IF(Table1[[#This Row],[Area]]="","",Table1[[#This Row],[cleu_gross_adds]]/1000)</f>
        <v>0</v>
      </c>
      <c r="D93" s="9">
        <f>IF(Table1[[#This Row],[Area]]="","",Table1[[#This Row],[cleu_deacts]]/1000)</f>
        <v>4.0000000000000001E-3</v>
      </c>
      <c r="E93" s="10">
        <f>IF(Table1[[#This Row],[Area]]="","",Table1[[#This Row],[cleu_subs]]/1000)</f>
        <v>0.80900000000000005</v>
      </c>
      <c r="F93" s="10">
        <f>IF(Table1[[#This Row],[Area]]="","",Table1[[#This Row],[Adds]]-Table1[[#This Row],[Deacts]])</f>
        <v>-4.0000000000000001E-3</v>
      </c>
      <c r="G93" s="10" t="str">
        <f>IF(Table1[[#This Row],[Area]]="","",IF(Table1[[#This Row],[VZ2_SEGMT_DESC]]="Small &amp; Medium Unassigned", "Small &amp; Medium",Table1[[#This Row],[VZ2_SEGMT_DESC]]))</f>
        <v>Public Sector Fed</v>
      </c>
      <c r="H93" s="10" t="str">
        <f>IF(Table1[[#This Row],[VZ2_AREA_DESC]]="undefined","",IF(Table1[[#This Row],[VZ2_AREA_DESC]]="Headquarte","HQ",Table1[[#This Row],[VZ2_AREA_DESC]]))</f>
        <v>South</v>
      </c>
      <c r="I93" s="2">
        <v>43678</v>
      </c>
      <c r="J93" s="3" t="s">
        <v>16</v>
      </c>
      <c r="K93" s="3" t="s">
        <v>7</v>
      </c>
      <c r="L93" s="3" t="s">
        <v>8</v>
      </c>
      <c r="M93" s="3">
        <v>0</v>
      </c>
      <c r="N93" s="3">
        <v>4</v>
      </c>
      <c r="O93" s="3">
        <v>809</v>
      </c>
    </row>
    <row r="94" spans="1:15" x14ac:dyDescent="0.25">
      <c r="A94" s="6" t="str">
        <f>IF(Table1[[#This Row],[Area]]="","",CONCATENATE(YEAR(I94)," ","Q",ROUNDUP(MONTH(I94)/3,0)))</f>
        <v>2020 Q1</v>
      </c>
      <c r="B94" s="6" t="str">
        <f>IF(Table1[[#This Row],[Area]]="","",CONCATENATE(TEXT(Table1[[#This Row],[rpt_mth]],"yyyy"), " ",TEXT(Table1[[#This Row],[rpt_mth]],"mmmm")))</f>
        <v>2020 March</v>
      </c>
      <c r="C94" s="9">
        <f>IF(Table1[[#This Row],[Area]]="","",Table1[[#This Row],[cleu_gross_adds]]/1000)</f>
        <v>0</v>
      </c>
      <c r="D94" s="9">
        <f>IF(Table1[[#This Row],[Area]]="","",Table1[[#This Row],[cleu_deacts]]/1000)</f>
        <v>2E-3</v>
      </c>
      <c r="E94" s="10">
        <f>IF(Table1[[#This Row],[Area]]="","",Table1[[#This Row],[cleu_subs]]/1000)</f>
        <v>0.628</v>
      </c>
      <c r="F94" s="10">
        <f>IF(Table1[[#This Row],[Area]]="","",Table1[[#This Row],[Adds]]-Table1[[#This Row],[Deacts]])</f>
        <v>-2E-3</v>
      </c>
      <c r="G94" s="10" t="str">
        <f>IF(Table1[[#This Row],[Area]]="","",IF(Table1[[#This Row],[VZ2_SEGMT_DESC]]="Small &amp; Medium Unassigned", "Small &amp; Medium",Table1[[#This Row],[VZ2_SEGMT_DESC]]))</f>
        <v>Public Sector Fed</v>
      </c>
      <c r="H94" s="10" t="str">
        <f>IF(Table1[[#This Row],[VZ2_AREA_DESC]]="undefined","",IF(Table1[[#This Row],[VZ2_AREA_DESC]]="Headquarte","HQ",Table1[[#This Row],[VZ2_AREA_DESC]]))</f>
        <v>West</v>
      </c>
      <c r="I94" s="2">
        <v>43891</v>
      </c>
      <c r="J94" s="3" t="s">
        <v>16</v>
      </c>
      <c r="K94" s="3" t="s">
        <v>10</v>
      </c>
      <c r="L94" s="3" t="s">
        <v>15</v>
      </c>
      <c r="M94" s="3">
        <v>0</v>
      </c>
      <c r="N94" s="3">
        <v>2</v>
      </c>
      <c r="O94" s="3">
        <v>628</v>
      </c>
    </row>
    <row r="95" spans="1:15" x14ac:dyDescent="0.25">
      <c r="A95" s="6" t="str">
        <f>IF(Table1[[#This Row],[Area]]="","",CONCATENATE(YEAR(I95)," ","Q",ROUNDUP(MONTH(I95)/3,0)))</f>
        <v>2019 Q2</v>
      </c>
      <c r="B95" s="6" t="str">
        <f>IF(Table1[[#This Row],[Area]]="","",CONCATENATE(TEXT(Table1[[#This Row],[rpt_mth]],"yyyy"), " ",TEXT(Table1[[#This Row],[rpt_mth]],"mmmm")))</f>
        <v>2019 June</v>
      </c>
      <c r="C95" s="9">
        <f>IF(Table1[[#This Row],[Area]]="","",Table1[[#This Row],[cleu_gross_adds]]/1000)</f>
        <v>0</v>
      </c>
      <c r="D95" s="9">
        <f>IF(Table1[[#This Row],[Area]]="","",Table1[[#This Row],[cleu_deacts]]/1000)</f>
        <v>8.9999999999999993E-3</v>
      </c>
      <c r="E95" s="10">
        <f>IF(Table1[[#This Row],[Area]]="","",Table1[[#This Row],[cleu_subs]]/1000)</f>
        <v>0.77400000000000002</v>
      </c>
      <c r="F95" s="10">
        <f>IF(Table1[[#This Row],[Area]]="","",Table1[[#This Row],[Adds]]-Table1[[#This Row],[Deacts]])</f>
        <v>-8.9999999999999993E-3</v>
      </c>
      <c r="G95" s="10" t="str">
        <f>IF(Table1[[#This Row],[Area]]="","",IF(Table1[[#This Row],[VZ2_SEGMT_DESC]]="Small &amp; Medium Unassigned", "Small &amp; Medium",Table1[[#This Row],[VZ2_SEGMT_DESC]]))</f>
        <v>Public Sector Fed</v>
      </c>
      <c r="H95" s="10" t="str">
        <f>IF(Table1[[#This Row],[VZ2_AREA_DESC]]="undefined","",IF(Table1[[#This Row],[VZ2_AREA_DESC]]="Headquarte","HQ",Table1[[#This Row],[VZ2_AREA_DESC]]))</f>
        <v>East</v>
      </c>
      <c r="I95" s="2">
        <v>43617</v>
      </c>
      <c r="J95" s="3" t="s">
        <v>16</v>
      </c>
      <c r="K95" s="3" t="s">
        <v>14</v>
      </c>
      <c r="L95" s="3" t="s">
        <v>11</v>
      </c>
      <c r="M95" s="3">
        <v>0</v>
      </c>
      <c r="N95" s="3">
        <v>9</v>
      </c>
      <c r="O95" s="3">
        <v>774</v>
      </c>
    </row>
    <row r="96" spans="1:15" x14ac:dyDescent="0.25">
      <c r="A96" s="6" t="str">
        <f>IF(Table1[[#This Row],[Area]]="","",CONCATENATE(YEAR(I96)," ","Q",ROUNDUP(MONTH(I96)/3,0)))</f>
        <v>2020 Q1</v>
      </c>
      <c r="B96" s="6" t="str">
        <f>IF(Table1[[#This Row],[Area]]="","",CONCATENATE(TEXT(Table1[[#This Row],[rpt_mth]],"yyyy"), " ",TEXT(Table1[[#This Row],[rpt_mth]],"mmmm")))</f>
        <v>2020 January</v>
      </c>
      <c r="C96" s="9">
        <f>IF(Table1[[#This Row],[Area]]="","",Table1[[#This Row],[cleu_gross_adds]]/1000)</f>
        <v>0</v>
      </c>
      <c r="D96" s="9">
        <f>IF(Table1[[#This Row],[Area]]="","",Table1[[#This Row],[cleu_deacts]]/1000)</f>
        <v>0</v>
      </c>
      <c r="E96" s="10">
        <f>IF(Table1[[#This Row],[Area]]="","",Table1[[#This Row],[cleu_subs]]/1000)</f>
        <v>0</v>
      </c>
      <c r="F96" s="10">
        <f>IF(Table1[[#This Row],[Area]]="","",Table1[[#This Row],[Adds]]-Table1[[#This Row],[Deacts]])</f>
        <v>0</v>
      </c>
      <c r="G96" s="10" t="str">
        <f>IF(Table1[[#This Row],[Area]]="","",IF(Table1[[#This Row],[VZ2_SEGMT_DESC]]="Small &amp; Medium Unassigned", "Small &amp; Medium",Table1[[#This Row],[VZ2_SEGMT_DESC]]))</f>
        <v>Public Sector SLED</v>
      </c>
      <c r="H96" s="10" t="str">
        <f>IF(Table1[[#This Row],[VZ2_AREA_DESC]]="undefined","",IF(Table1[[#This Row],[VZ2_AREA_DESC]]="Headquarte","HQ",Table1[[#This Row],[VZ2_AREA_DESC]]))</f>
        <v>HQ</v>
      </c>
      <c r="I96" s="2">
        <v>43831</v>
      </c>
      <c r="J96" s="3" t="s">
        <v>19</v>
      </c>
      <c r="K96" s="3" t="s">
        <v>12</v>
      </c>
      <c r="L96" s="3" t="s">
        <v>17</v>
      </c>
      <c r="M96" s="3">
        <v>0</v>
      </c>
      <c r="N96" s="3">
        <v>0</v>
      </c>
      <c r="O96" s="3">
        <v>0</v>
      </c>
    </row>
    <row r="97" spans="1:15" x14ac:dyDescent="0.25">
      <c r="A97" s="6" t="str">
        <f>IF(Table1[[#This Row],[Area]]="","",CONCATENATE(YEAR(I97)," ","Q",ROUNDUP(MONTH(I97)/3,0)))</f>
        <v>2020 Q2</v>
      </c>
      <c r="B97" s="6" t="str">
        <f>IF(Table1[[#This Row],[Area]]="","",CONCATENATE(TEXT(Table1[[#This Row],[rpt_mth]],"yyyy"), " ",TEXT(Table1[[#This Row],[rpt_mth]],"mmmm")))</f>
        <v>2020 April</v>
      </c>
      <c r="C97" s="9">
        <f>IF(Table1[[#This Row],[Area]]="","",Table1[[#This Row],[cleu_gross_adds]]/1000)</f>
        <v>0</v>
      </c>
      <c r="D97" s="9">
        <f>IF(Table1[[#This Row],[Area]]="","",Table1[[#This Row],[cleu_deacts]]/1000)</f>
        <v>3.0000000000000001E-3</v>
      </c>
      <c r="E97" s="10">
        <f>IF(Table1[[#This Row],[Area]]="","",Table1[[#This Row],[cleu_subs]]/1000)</f>
        <v>0.59199999999999997</v>
      </c>
      <c r="F97" s="10">
        <f>IF(Table1[[#This Row],[Area]]="","",Table1[[#This Row],[Adds]]-Table1[[#This Row],[Deacts]])</f>
        <v>-3.0000000000000001E-3</v>
      </c>
      <c r="G97" s="10" t="str">
        <f>IF(Table1[[#This Row],[Area]]="","",IF(Table1[[#This Row],[VZ2_SEGMT_DESC]]="Small &amp; Medium Unassigned", "Small &amp; Medium",Table1[[#This Row],[VZ2_SEGMT_DESC]]))</f>
        <v>Public Sector Fed</v>
      </c>
      <c r="H97" s="10" t="str">
        <f>IF(Table1[[#This Row],[VZ2_AREA_DESC]]="undefined","",IF(Table1[[#This Row],[VZ2_AREA_DESC]]="Headquarte","HQ",Table1[[#This Row],[VZ2_AREA_DESC]]))</f>
        <v>West</v>
      </c>
      <c r="I97" s="2">
        <v>43922</v>
      </c>
      <c r="J97" s="3" t="s">
        <v>16</v>
      </c>
      <c r="K97" s="3" t="s">
        <v>14</v>
      </c>
      <c r="L97" s="3" t="s">
        <v>15</v>
      </c>
      <c r="M97" s="3">
        <v>0</v>
      </c>
      <c r="N97" s="3">
        <v>3</v>
      </c>
      <c r="O97" s="3">
        <v>592</v>
      </c>
    </row>
    <row r="98" spans="1:15" x14ac:dyDescent="0.25">
      <c r="A98" s="6" t="str">
        <f>IF(Table1[[#This Row],[Area]]="","",CONCATENATE(YEAR(I98)," ","Q",ROUNDUP(MONTH(I98)/3,0)))</f>
        <v>2019 Q2</v>
      </c>
      <c r="B98" s="6" t="str">
        <f>IF(Table1[[#This Row],[Area]]="","",CONCATENATE(TEXT(Table1[[#This Row],[rpt_mth]],"yyyy"), " ",TEXT(Table1[[#This Row],[rpt_mth]],"mmmm")))</f>
        <v>2019 April</v>
      </c>
      <c r="C98" s="9">
        <f>IF(Table1[[#This Row],[Area]]="","",Table1[[#This Row],[cleu_gross_adds]]/1000)</f>
        <v>0.34200000000000003</v>
      </c>
      <c r="D98" s="9">
        <f>IF(Table1[[#This Row],[Area]]="","",Table1[[#This Row],[cleu_deacts]]/1000)</f>
        <v>0.247</v>
      </c>
      <c r="E98" s="10">
        <f>IF(Table1[[#This Row],[Area]]="","",Table1[[#This Row],[cleu_subs]]/1000)</f>
        <v>33.65</v>
      </c>
      <c r="F98" s="10">
        <f>IF(Table1[[#This Row],[Area]]="","",Table1[[#This Row],[Adds]]-Table1[[#This Row],[Deacts]])</f>
        <v>9.5000000000000029E-2</v>
      </c>
      <c r="G98" s="10" t="str">
        <f>IF(Table1[[#This Row],[Area]]="","",IF(Table1[[#This Row],[VZ2_SEGMT_DESC]]="Small &amp; Medium Unassigned", "Small &amp; Medium",Table1[[#This Row],[VZ2_SEGMT_DESC]]))</f>
        <v>Large Enterprise Segment</v>
      </c>
      <c r="H98" s="10" t="str">
        <f>IF(Table1[[#This Row],[VZ2_AREA_DESC]]="undefined","",IF(Table1[[#This Row],[VZ2_AREA_DESC]]="Headquarte","HQ",Table1[[#This Row],[VZ2_AREA_DESC]]))</f>
        <v>South</v>
      </c>
      <c r="I98" s="2">
        <v>43556</v>
      </c>
      <c r="J98" s="3" t="s">
        <v>6</v>
      </c>
      <c r="K98" s="3" t="s">
        <v>14</v>
      </c>
      <c r="L98" s="3" t="s">
        <v>8</v>
      </c>
      <c r="M98" s="3">
        <v>342</v>
      </c>
      <c r="N98" s="3">
        <v>247</v>
      </c>
      <c r="O98" s="3">
        <v>33650</v>
      </c>
    </row>
    <row r="99" spans="1:15" x14ac:dyDescent="0.25">
      <c r="A99" s="6" t="str">
        <f>IF(Table1[[#This Row],[Area]]="","",CONCATENATE(YEAR(I99)," ","Q",ROUNDUP(MONTH(I99)/3,0)))</f>
        <v>2019 Q2</v>
      </c>
      <c r="B99" s="6" t="str">
        <f>IF(Table1[[#This Row],[Area]]="","",CONCATENATE(TEXT(Table1[[#This Row],[rpt_mth]],"yyyy"), " ",TEXT(Table1[[#This Row],[rpt_mth]],"mmmm")))</f>
        <v>2019 June</v>
      </c>
      <c r="C99" s="9">
        <f>IF(Table1[[#This Row],[Area]]="","",Table1[[#This Row],[cleu_gross_adds]]/1000)</f>
        <v>0</v>
      </c>
      <c r="D99" s="9">
        <f>IF(Table1[[#This Row],[Area]]="","",Table1[[#This Row],[cleu_deacts]]/1000)</f>
        <v>0</v>
      </c>
      <c r="E99" s="10">
        <f>IF(Table1[[#This Row],[Area]]="","",Table1[[#This Row],[cleu_subs]]/1000)</f>
        <v>2E-3</v>
      </c>
      <c r="F99" s="10">
        <f>IF(Table1[[#This Row],[Area]]="","",Table1[[#This Row],[Adds]]-Table1[[#This Row],[Deacts]])</f>
        <v>0</v>
      </c>
      <c r="G99" s="10" t="str">
        <f>IF(Table1[[#This Row],[Area]]="","",IF(Table1[[#This Row],[VZ2_SEGMT_DESC]]="Small &amp; Medium Unassigned", "Small &amp; Medium",Table1[[#This Row],[VZ2_SEGMT_DESC]]))</f>
        <v>Small &amp; Medium</v>
      </c>
      <c r="H99" s="10" t="str">
        <f>IF(Table1[[#This Row],[VZ2_AREA_DESC]]="undefined","",IF(Table1[[#This Row],[VZ2_AREA_DESC]]="Headquarte","HQ",Table1[[#This Row],[VZ2_AREA_DESC]]))</f>
        <v>HQ</v>
      </c>
      <c r="I99" s="2">
        <v>43617</v>
      </c>
      <c r="J99" s="3" t="s">
        <v>18</v>
      </c>
      <c r="K99" s="3" t="s">
        <v>12</v>
      </c>
      <c r="L99" s="3" t="s">
        <v>17</v>
      </c>
      <c r="M99" s="3">
        <v>0</v>
      </c>
      <c r="N99" s="3">
        <v>0</v>
      </c>
      <c r="O99" s="3">
        <v>2</v>
      </c>
    </row>
    <row r="100" spans="1:15" x14ac:dyDescent="0.25">
      <c r="A100" s="6" t="str">
        <f>IF(Table1[[#This Row],[Area]]="","",CONCATENATE(YEAR(I100)," ","Q",ROUNDUP(MONTH(I100)/3,0)))</f>
        <v>2020 Q2</v>
      </c>
      <c r="B100" s="6" t="str">
        <f>IF(Table1[[#This Row],[Area]]="","",CONCATENATE(TEXT(Table1[[#This Row],[rpt_mth]],"yyyy"), " ",TEXT(Table1[[#This Row],[rpt_mth]],"mmmm")))</f>
        <v>2020 April</v>
      </c>
      <c r="C100" s="9">
        <f>IF(Table1[[#This Row],[Area]]="","",Table1[[#This Row],[cleu_gross_adds]]/1000)</f>
        <v>36.744999999999997</v>
      </c>
      <c r="D100" s="9">
        <f>IF(Table1[[#This Row],[Area]]="","",Table1[[#This Row],[cleu_deacts]]/1000)</f>
        <v>37.296999999999997</v>
      </c>
      <c r="E100" s="10">
        <f>IF(Table1[[#This Row],[Area]]="","",Table1[[#This Row],[cleu_subs]]/1000)</f>
        <v>2922.2939999999999</v>
      </c>
      <c r="F100" s="10">
        <f>IF(Table1[[#This Row],[Area]]="","",Table1[[#This Row],[Adds]]-Table1[[#This Row],[Deacts]])</f>
        <v>-0.5519999999999996</v>
      </c>
      <c r="G100" s="10" t="str">
        <f>IF(Table1[[#This Row],[Area]]="","",IF(Table1[[#This Row],[VZ2_SEGMT_DESC]]="Small &amp; Medium Unassigned", "Small &amp; Medium",Table1[[#This Row],[VZ2_SEGMT_DESC]]))</f>
        <v>Large Enterprise Segment</v>
      </c>
      <c r="H100" s="10" t="str">
        <f>IF(Table1[[#This Row],[VZ2_AREA_DESC]]="undefined","",IF(Table1[[#This Row],[VZ2_AREA_DESC]]="Headquarte","HQ",Table1[[#This Row],[VZ2_AREA_DESC]]))</f>
        <v>East</v>
      </c>
      <c r="I100" s="2">
        <v>43922</v>
      </c>
      <c r="J100" s="3" t="s">
        <v>6</v>
      </c>
      <c r="K100" s="3" t="s">
        <v>12</v>
      </c>
      <c r="L100" s="3" t="s">
        <v>11</v>
      </c>
      <c r="M100" s="3">
        <v>36745</v>
      </c>
      <c r="N100" s="3">
        <v>37297</v>
      </c>
      <c r="O100" s="3">
        <v>2922294</v>
      </c>
    </row>
    <row r="101" spans="1:15" x14ac:dyDescent="0.25">
      <c r="A101" s="6" t="str">
        <f>IF(Table1[[#This Row],[Area]]="","",CONCATENATE(YEAR(I101)," ","Q",ROUNDUP(MONTH(I101)/3,0)))</f>
        <v>2020 Q1</v>
      </c>
      <c r="B101" s="6" t="str">
        <f>IF(Table1[[#This Row],[Area]]="","",CONCATENATE(TEXT(Table1[[#This Row],[rpt_mth]],"yyyy"), " ",TEXT(Table1[[#This Row],[rpt_mth]],"mmmm")))</f>
        <v>2020 March</v>
      </c>
      <c r="C101" s="9">
        <f>IF(Table1[[#This Row],[Area]]="","",Table1[[#This Row],[cleu_gross_adds]]/1000)</f>
        <v>0.19700000000000001</v>
      </c>
      <c r="D101" s="9">
        <f>IF(Table1[[#This Row],[Area]]="","",Table1[[#This Row],[cleu_deacts]]/1000)</f>
        <v>0.14499999999999999</v>
      </c>
      <c r="E101" s="10">
        <f>IF(Table1[[#This Row],[Area]]="","",Table1[[#This Row],[cleu_subs]]/1000)</f>
        <v>26.651</v>
      </c>
      <c r="F101" s="10">
        <f>IF(Table1[[#This Row],[Area]]="","",Table1[[#This Row],[Adds]]-Table1[[#This Row],[Deacts]])</f>
        <v>5.2000000000000018E-2</v>
      </c>
      <c r="G101" s="10" t="str">
        <f>IF(Table1[[#This Row],[Area]]="","",IF(Table1[[#This Row],[VZ2_SEGMT_DESC]]="Small &amp; Medium Unassigned", "Small &amp; Medium",Table1[[#This Row],[VZ2_SEGMT_DESC]]))</f>
        <v>Public Sector SLED</v>
      </c>
      <c r="H101" s="10" t="str">
        <f>IF(Table1[[#This Row],[VZ2_AREA_DESC]]="undefined","",IF(Table1[[#This Row],[VZ2_AREA_DESC]]="Headquarte","HQ",Table1[[#This Row],[VZ2_AREA_DESC]]))</f>
        <v>East</v>
      </c>
      <c r="I101" s="2">
        <v>43891</v>
      </c>
      <c r="J101" s="3" t="s">
        <v>19</v>
      </c>
      <c r="K101" s="3" t="s">
        <v>10</v>
      </c>
      <c r="L101" s="3" t="s">
        <v>11</v>
      </c>
      <c r="M101" s="3">
        <v>197</v>
      </c>
      <c r="N101" s="3">
        <v>145</v>
      </c>
      <c r="O101" s="3">
        <v>26651</v>
      </c>
    </row>
    <row r="102" spans="1:15" x14ac:dyDescent="0.25">
      <c r="A102" s="6" t="str">
        <f>IF(Table1[[#This Row],[Area]]="","",CONCATENATE(YEAR(I102)," ","Q",ROUNDUP(MONTH(I102)/3,0)))</f>
        <v>2019 Q2</v>
      </c>
      <c r="B102" s="6" t="str">
        <f>IF(Table1[[#This Row],[Area]]="","",CONCATENATE(TEXT(Table1[[#This Row],[rpt_mth]],"yyyy"), " ",TEXT(Table1[[#This Row],[rpt_mth]],"mmmm")))</f>
        <v>2019 April</v>
      </c>
      <c r="C102" s="9">
        <f>IF(Table1[[#This Row],[Area]]="","",Table1[[#This Row],[cleu_gross_adds]]/1000)</f>
        <v>1.7000000000000001E-2</v>
      </c>
      <c r="D102" s="9">
        <f>IF(Table1[[#This Row],[Area]]="","",Table1[[#This Row],[cleu_deacts]]/1000)</f>
        <v>0.06</v>
      </c>
      <c r="E102" s="10">
        <f>IF(Table1[[#This Row],[Area]]="","",Table1[[#This Row],[cleu_subs]]/1000)</f>
        <v>8.2330000000000005</v>
      </c>
      <c r="F102" s="10">
        <f>IF(Table1[[#This Row],[Area]]="","",Table1[[#This Row],[Adds]]-Table1[[#This Row],[Deacts]])</f>
        <v>-4.2999999999999997E-2</v>
      </c>
      <c r="G102" s="10" t="str">
        <f>IF(Table1[[#This Row],[Area]]="","",IF(Table1[[#This Row],[VZ2_SEGMT_DESC]]="Small &amp; Medium Unassigned", "Small &amp; Medium",Table1[[#This Row],[VZ2_SEGMT_DESC]]))</f>
        <v>Public Sector SLED</v>
      </c>
      <c r="H102" s="10" t="str">
        <f>IF(Table1[[#This Row],[VZ2_AREA_DESC]]="undefined","",IF(Table1[[#This Row],[VZ2_AREA_DESC]]="Headquarte","HQ",Table1[[#This Row],[VZ2_AREA_DESC]]))</f>
        <v>West</v>
      </c>
      <c r="I102" s="2">
        <v>43556</v>
      </c>
      <c r="J102" s="3" t="s">
        <v>19</v>
      </c>
      <c r="K102" s="3" t="s">
        <v>14</v>
      </c>
      <c r="L102" s="3" t="s">
        <v>15</v>
      </c>
      <c r="M102" s="3">
        <v>17</v>
      </c>
      <c r="N102" s="3">
        <v>60</v>
      </c>
      <c r="O102" s="3">
        <v>8233</v>
      </c>
    </row>
    <row r="103" spans="1:15" x14ac:dyDescent="0.25">
      <c r="A103" s="6" t="str">
        <f>IF(Table1[[#This Row],[Area]]="","",CONCATENATE(YEAR(I103)," ","Q",ROUNDUP(MONTH(I103)/3,0)))</f>
        <v>2020 Q2</v>
      </c>
      <c r="B103" s="6" t="str">
        <f>IF(Table1[[#This Row],[Area]]="","",CONCATENATE(TEXT(Table1[[#This Row],[rpt_mth]],"yyyy"), " ",TEXT(Table1[[#This Row],[rpt_mth]],"mmmm")))</f>
        <v>2020 April</v>
      </c>
      <c r="C103" s="9">
        <f>IF(Table1[[#This Row],[Area]]="","",Table1[[#This Row],[cleu_gross_adds]]/1000)</f>
        <v>0.01</v>
      </c>
      <c r="D103" s="9">
        <f>IF(Table1[[#This Row],[Area]]="","",Table1[[#This Row],[cleu_deacts]]/1000)</f>
        <v>9.9000000000000005E-2</v>
      </c>
      <c r="E103" s="10">
        <f>IF(Table1[[#This Row],[Area]]="","",Table1[[#This Row],[cleu_subs]]/1000)</f>
        <v>9.4090000000000007</v>
      </c>
      <c r="F103" s="10">
        <f>IF(Table1[[#This Row],[Area]]="","",Table1[[#This Row],[Adds]]-Table1[[#This Row],[Deacts]])</f>
        <v>-8.900000000000001E-2</v>
      </c>
      <c r="G103" s="10" t="str">
        <f>IF(Table1[[#This Row],[Area]]="","",IF(Table1[[#This Row],[VZ2_SEGMT_DESC]]="Small &amp; Medium Unassigned", "Small &amp; Medium",Table1[[#This Row],[VZ2_SEGMT_DESC]]))</f>
        <v>Public Sector SLED</v>
      </c>
      <c r="H103" s="10" t="str">
        <f>IF(Table1[[#This Row],[VZ2_AREA_DESC]]="undefined","",IF(Table1[[#This Row],[VZ2_AREA_DESC]]="Headquarte","HQ",Table1[[#This Row],[VZ2_AREA_DESC]]))</f>
        <v>South</v>
      </c>
      <c r="I103" s="2">
        <v>43922</v>
      </c>
      <c r="J103" s="3" t="s">
        <v>19</v>
      </c>
      <c r="K103" s="3" t="s">
        <v>7</v>
      </c>
      <c r="L103" s="3" t="s">
        <v>8</v>
      </c>
      <c r="M103" s="3">
        <v>10</v>
      </c>
      <c r="N103" s="3">
        <v>99</v>
      </c>
      <c r="O103" s="3">
        <v>9409</v>
      </c>
    </row>
    <row r="104" spans="1:15" x14ac:dyDescent="0.25">
      <c r="A104" s="6" t="str">
        <f>IF(Table1[[#This Row],[Area]]="","",CONCATENATE(YEAR(I104)," ","Q",ROUNDUP(MONTH(I104)/3,0)))</f>
        <v>2020 Q2</v>
      </c>
      <c r="B104" s="6" t="str">
        <f>IF(Table1[[#This Row],[Area]]="","",CONCATENATE(TEXT(Table1[[#This Row],[rpt_mth]],"yyyy"), " ",TEXT(Table1[[#This Row],[rpt_mth]],"mmmm")))</f>
        <v>2020 May</v>
      </c>
      <c r="C104" s="9">
        <f>IF(Table1[[#This Row],[Area]]="","",Table1[[#This Row],[cleu_gross_adds]]/1000)</f>
        <v>0</v>
      </c>
      <c r="D104" s="9">
        <f>IF(Table1[[#This Row],[Area]]="","",Table1[[#This Row],[cleu_deacts]]/1000)</f>
        <v>7.0000000000000001E-3</v>
      </c>
      <c r="E104" s="10">
        <f>IF(Table1[[#This Row],[Area]]="","",Table1[[#This Row],[cleu_subs]]/1000)</f>
        <v>1.619</v>
      </c>
      <c r="F104" s="10">
        <f>IF(Table1[[#This Row],[Area]]="","",Table1[[#This Row],[Adds]]-Table1[[#This Row],[Deacts]])</f>
        <v>-7.0000000000000001E-3</v>
      </c>
      <c r="G104" s="10" t="str">
        <f>IF(Table1[[#This Row],[Area]]="","",IF(Table1[[#This Row],[VZ2_SEGMT_DESC]]="Small &amp; Medium Unassigned", "Small &amp; Medium",Table1[[#This Row],[VZ2_SEGMT_DESC]]))</f>
        <v>Public Sector Fed</v>
      </c>
      <c r="H104" s="10" t="str">
        <f>IF(Table1[[#This Row],[VZ2_AREA_DESC]]="undefined","",IF(Table1[[#This Row],[VZ2_AREA_DESC]]="Headquarte","HQ",Table1[[#This Row],[VZ2_AREA_DESC]]))</f>
        <v>West</v>
      </c>
      <c r="I104" s="2">
        <v>43952</v>
      </c>
      <c r="J104" s="3" t="s">
        <v>16</v>
      </c>
      <c r="K104" s="3" t="s">
        <v>7</v>
      </c>
      <c r="L104" s="3" t="s">
        <v>15</v>
      </c>
      <c r="M104" s="3">
        <v>0</v>
      </c>
      <c r="N104" s="3">
        <v>7</v>
      </c>
      <c r="O104" s="3">
        <v>1619</v>
      </c>
    </row>
    <row r="105" spans="1:15" x14ac:dyDescent="0.25">
      <c r="A105" s="6" t="str">
        <f>IF(Table1[[#This Row],[Area]]="","",CONCATENATE(YEAR(I105)," ","Q",ROUNDUP(MONTH(I105)/3,0)))</f>
        <v>2019 Q4</v>
      </c>
      <c r="B105" s="6" t="str">
        <f>IF(Table1[[#This Row],[Area]]="","",CONCATENATE(TEXT(Table1[[#This Row],[rpt_mth]],"yyyy"), " ",TEXT(Table1[[#This Row],[rpt_mth]],"mmmm")))</f>
        <v>2019 October</v>
      </c>
      <c r="C105" s="9">
        <f>IF(Table1[[#This Row],[Area]]="","",Table1[[#This Row],[cleu_gross_adds]]/1000)</f>
        <v>0.91100000000000003</v>
      </c>
      <c r="D105" s="9">
        <f>IF(Table1[[#This Row],[Area]]="","",Table1[[#This Row],[cleu_deacts]]/1000)</f>
        <v>0.48099999999999998</v>
      </c>
      <c r="E105" s="10">
        <f>IF(Table1[[#This Row],[Area]]="","",Table1[[#This Row],[cleu_subs]]/1000)</f>
        <v>52.456000000000003</v>
      </c>
      <c r="F105" s="10">
        <f>IF(Table1[[#This Row],[Area]]="","",Table1[[#This Row],[Adds]]-Table1[[#This Row],[Deacts]])</f>
        <v>0.43000000000000005</v>
      </c>
      <c r="G105" s="10" t="str">
        <f>IF(Table1[[#This Row],[Area]]="","",IF(Table1[[#This Row],[VZ2_SEGMT_DESC]]="Small &amp; Medium Unassigned", "Small &amp; Medium",Table1[[#This Row],[VZ2_SEGMT_DESC]]))</f>
        <v>Large Enterprise Segment</v>
      </c>
      <c r="H105" s="10" t="str">
        <f>IF(Table1[[#This Row],[VZ2_AREA_DESC]]="undefined","",IF(Table1[[#This Row],[VZ2_AREA_DESC]]="Headquarte","HQ",Table1[[#This Row],[VZ2_AREA_DESC]]))</f>
        <v>East</v>
      </c>
      <c r="I105" s="2">
        <v>43739</v>
      </c>
      <c r="J105" s="3" t="s">
        <v>6</v>
      </c>
      <c r="K105" s="3" t="s">
        <v>14</v>
      </c>
      <c r="L105" s="3" t="s">
        <v>11</v>
      </c>
      <c r="M105" s="3">
        <v>911</v>
      </c>
      <c r="N105" s="3">
        <v>481</v>
      </c>
      <c r="O105" s="3">
        <v>52456</v>
      </c>
    </row>
    <row r="106" spans="1:15" x14ac:dyDescent="0.25">
      <c r="A106" s="6" t="str">
        <f>IF(Table1[[#This Row],[Area]]="","",CONCATENATE(YEAR(I106)," ","Q",ROUNDUP(MONTH(I106)/3,0)))</f>
        <v>2020 Q2</v>
      </c>
      <c r="B106" s="6" t="str">
        <f>IF(Table1[[#This Row],[Area]]="","",CONCATENATE(TEXT(Table1[[#This Row],[rpt_mth]],"yyyy"), " ",TEXT(Table1[[#This Row],[rpt_mth]],"mmmm")))</f>
        <v>2020 April</v>
      </c>
      <c r="C106" s="9">
        <f>IF(Table1[[#This Row],[Area]]="","",Table1[[#This Row],[cleu_gross_adds]]/1000)</f>
        <v>23.379000000000001</v>
      </c>
      <c r="D106" s="9">
        <f>IF(Table1[[#This Row],[Area]]="","",Table1[[#This Row],[cleu_deacts]]/1000)</f>
        <v>24.111000000000001</v>
      </c>
      <c r="E106" s="10">
        <f>IF(Table1[[#This Row],[Area]]="","",Table1[[#This Row],[cleu_subs]]/1000)</f>
        <v>1600.5640000000001</v>
      </c>
      <c r="F106" s="10">
        <f>IF(Table1[[#This Row],[Area]]="","",Table1[[#This Row],[Adds]]-Table1[[#This Row],[Deacts]])</f>
        <v>-0.73199999999999932</v>
      </c>
      <c r="G106" s="10" t="str">
        <f>IF(Table1[[#This Row],[Area]]="","",IF(Table1[[#This Row],[VZ2_SEGMT_DESC]]="Small &amp; Medium Unassigned", "Small &amp; Medium",Table1[[#This Row],[VZ2_SEGMT_DESC]]))</f>
        <v>Large Enterprise Segment</v>
      </c>
      <c r="H106" s="10" t="str">
        <f>IF(Table1[[#This Row],[VZ2_AREA_DESC]]="undefined","",IF(Table1[[#This Row],[VZ2_AREA_DESC]]="Headquarte","HQ",Table1[[#This Row],[VZ2_AREA_DESC]]))</f>
        <v>South</v>
      </c>
      <c r="I106" s="2">
        <v>43922</v>
      </c>
      <c r="J106" s="3" t="s">
        <v>6</v>
      </c>
      <c r="K106" s="3" t="s">
        <v>12</v>
      </c>
      <c r="L106" s="3" t="s">
        <v>8</v>
      </c>
      <c r="M106" s="3">
        <v>23379</v>
      </c>
      <c r="N106" s="3">
        <v>24111</v>
      </c>
      <c r="O106" s="3">
        <v>1600564</v>
      </c>
    </row>
    <row r="107" spans="1:15" x14ac:dyDescent="0.25">
      <c r="A107" s="6" t="str">
        <f>IF(Table1[[#This Row],[Area]]="","",CONCATENATE(YEAR(I107)," ","Q",ROUNDUP(MONTH(I107)/3,0)))</f>
        <v>2020 Q2</v>
      </c>
      <c r="B107" s="6" t="str">
        <f>IF(Table1[[#This Row],[Area]]="","",CONCATENATE(TEXT(Table1[[#This Row],[rpt_mth]],"yyyy"), " ",TEXT(Table1[[#This Row],[rpt_mth]],"mmmm")))</f>
        <v>2020 April</v>
      </c>
      <c r="C107" s="9">
        <f>IF(Table1[[#This Row],[Area]]="","",Table1[[#This Row],[cleu_gross_adds]]/1000)</f>
        <v>0</v>
      </c>
      <c r="D107" s="9">
        <f>IF(Table1[[#This Row],[Area]]="","",Table1[[#This Row],[cleu_deacts]]/1000)</f>
        <v>0</v>
      </c>
      <c r="E107" s="10">
        <f>IF(Table1[[#This Row],[Area]]="","",Table1[[#This Row],[cleu_subs]]/1000)</f>
        <v>0</v>
      </c>
      <c r="F107" s="10">
        <f>IF(Table1[[#This Row],[Area]]="","",Table1[[#This Row],[Adds]]-Table1[[#This Row],[Deacts]])</f>
        <v>0</v>
      </c>
      <c r="G107" s="10" t="str">
        <f>IF(Table1[[#This Row],[Area]]="","",IF(Table1[[#This Row],[VZ2_SEGMT_DESC]]="Small &amp; Medium Unassigned", "Small &amp; Medium",Table1[[#This Row],[VZ2_SEGMT_DESC]]))</f>
        <v>Small &amp; Medium</v>
      </c>
      <c r="H107" s="10" t="str">
        <f>IF(Table1[[#This Row],[VZ2_AREA_DESC]]="undefined","",IF(Table1[[#This Row],[VZ2_AREA_DESC]]="Headquarte","HQ",Table1[[#This Row],[VZ2_AREA_DESC]]))</f>
        <v>HQ</v>
      </c>
      <c r="I107" s="2">
        <v>43922</v>
      </c>
      <c r="J107" s="3" t="s">
        <v>18</v>
      </c>
      <c r="K107" s="3" t="s">
        <v>7</v>
      </c>
      <c r="L107" s="3" t="s">
        <v>17</v>
      </c>
      <c r="M107" s="3">
        <v>0</v>
      </c>
      <c r="N107" s="3">
        <v>0</v>
      </c>
      <c r="O107" s="3">
        <v>0</v>
      </c>
    </row>
    <row r="108" spans="1:15" x14ac:dyDescent="0.25">
      <c r="A108" s="6" t="str">
        <f>IF(Table1[[#This Row],[Area]]="","",CONCATENATE(YEAR(I108)," ","Q",ROUNDUP(MONTH(I108)/3,0)))</f>
        <v>2019 Q3</v>
      </c>
      <c r="B108" s="6" t="str">
        <f>IF(Table1[[#This Row],[Area]]="","",CONCATENATE(TEXT(Table1[[#This Row],[rpt_mth]],"yyyy"), " ",TEXT(Table1[[#This Row],[rpt_mth]],"mmmm")))</f>
        <v>2019 September</v>
      </c>
      <c r="C108" s="9">
        <f>IF(Table1[[#This Row],[Area]]="","",Table1[[#This Row],[cleu_gross_adds]]/1000)</f>
        <v>0.01</v>
      </c>
      <c r="D108" s="9">
        <f>IF(Table1[[#This Row],[Area]]="","",Table1[[#This Row],[cleu_deacts]]/1000)</f>
        <v>0</v>
      </c>
      <c r="E108" s="10">
        <f>IF(Table1[[#This Row],[Area]]="","",Table1[[#This Row],[cleu_subs]]/1000)</f>
        <v>2.5999999999999999E-2</v>
      </c>
      <c r="F108" s="10">
        <f>IF(Table1[[#This Row],[Area]]="","",Table1[[#This Row],[Adds]]-Table1[[#This Row],[Deacts]])</f>
        <v>0.01</v>
      </c>
      <c r="G108" s="10" t="str">
        <f>IF(Table1[[#This Row],[Area]]="","",IF(Table1[[#This Row],[VZ2_SEGMT_DESC]]="Small &amp; Medium Unassigned", "Small &amp; Medium",Table1[[#This Row],[VZ2_SEGMT_DESC]]))</f>
        <v>Small &amp; Medium</v>
      </c>
      <c r="H108" s="10" t="str">
        <f>IF(Table1[[#This Row],[VZ2_AREA_DESC]]="undefined","",IF(Table1[[#This Row],[VZ2_AREA_DESC]]="Headquarte","HQ",Table1[[#This Row],[VZ2_AREA_DESC]]))</f>
        <v>West</v>
      </c>
      <c r="I108" s="2">
        <v>43709</v>
      </c>
      <c r="J108" s="3" t="s">
        <v>9</v>
      </c>
      <c r="K108" s="3" t="s">
        <v>14</v>
      </c>
      <c r="L108" s="3" t="s">
        <v>15</v>
      </c>
      <c r="M108" s="3">
        <v>10</v>
      </c>
      <c r="N108" s="3">
        <v>0</v>
      </c>
      <c r="O108" s="3">
        <v>26</v>
      </c>
    </row>
    <row r="109" spans="1:15" x14ac:dyDescent="0.25">
      <c r="A109" s="6" t="str">
        <f>IF(Table1[[#This Row],[Area]]="","",CONCATENATE(YEAR(I109)," ","Q",ROUNDUP(MONTH(I109)/3,0)))</f>
        <v>2019 Q1</v>
      </c>
      <c r="B109" s="6" t="str">
        <f>IF(Table1[[#This Row],[Area]]="","",CONCATENATE(TEXT(Table1[[#This Row],[rpt_mth]],"yyyy"), " ",TEXT(Table1[[#This Row],[rpt_mth]],"mmmm")))</f>
        <v>2019 January</v>
      </c>
      <c r="C109" s="9">
        <f>IF(Table1[[#This Row],[Area]]="","",Table1[[#This Row],[cleu_gross_adds]]/1000)</f>
        <v>2E-3</v>
      </c>
      <c r="D109" s="9">
        <f>IF(Table1[[#This Row],[Area]]="","",Table1[[#This Row],[cleu_deacts]]/1000)</f>
        <v>0.113</v>
      </c>
      <c r="E109" s="10">
        <f>IF(Table1[[#This Row],[Area]]="","",Table1[[#This Row],[cleu_subs]]/1000)</f>
        <v>13.811999999999999</v>
      </c>
      <c r="F109" s="10">
        <f>IF(Table1[[#This Row],[Area]]="","",Table1[[#This Row],[Adds]]-Table1[[#This Row],[Deacts]])</f>
        <v>-0.111</v>
      </c>
      <c r="G109" s="10" t="str">
        <f>IF(Table1[[#This Row],[Area]]="","",IF(Table1[[#This Row],[VZ2_SEGMT_DESC]]="Small &amp; Medium Unassigned", "Small &amp; Medium",Table1[[#This Row],[VZ2_SEGMT_DESC]]))</f>
        <v>Public Sector SLED</v>
      </c>
      <c r="H109" s="10" t="str">
        <f>IF(Table1[[#This Row],[VZ2_AREA_DESC]]="undefined","",IF(Table1[[#This Row],[VZ2_AREA_DESC]]="Headquarte","HQ",Table1[[#This Row],[VZ2_AREA_DESC]]))</f>
        <v>South</v>
      </c>
      <c r="I109" s="2">
        <v>43466</v>
      </c>
      <c r="J109" s="3" t="s">
        <v>19</v>
      </c>
      <c r="K109" s="3" t="s">
        <v>10</v>
      </c>
      <c r="L109" s="3" t="s">
        <v>8</v>
      </c>
      <c r="M109" s="3">
        <v>2</v>
      </c>
      <c r="N109" s="3">
        <v>113</v>
      </c>
      <c r="O109" s="3">
        <v>13812</v>
      </c>
    </row>
    <row r="110" spans="1:15" x14ac:dyDescent="0.25">
      <c r="A110" s="6" t="str">
        <f>IF(Table1[[#This Row],[Area]]="","",CONCATENATE(YEAR(I110)," ","Q",ROUNDUP(MONTH(I110)/3,0)))</f>
        <v>2019 Q3</v>
      </c>
      <c r="B110" s="6" t="str">
        <f>IF(Table1[[#This Row],[Area]]="","",CONCATENATE(TEXT(Table1[[#This Row],[rpt_mth]],"yyyy"), " ",TEXT(Table1[[#This Row],[rpt_mth]],"mmmm")))</f>
        <v>2019 July</v>
      </c>
      <c r="C110" s="9">
        <f>IF(Table1[[#This Row],[Area]]="","",Table1[[#This Row],[cleu_gross_adds]]/1000)</f>
        <v>0.183</v>
      </c>
      <c r="D110" s="9">
        <f>IF(Table1[[#This Row],[Area]]="","",Table1[[#This Row],[cleu_deacts]]/1000)</f>
        <v>0.73699999999999999</v>
      </c>
      <c r="E110" s="10">
        <f>IF(Table1[[#This Row],[Area]]="","",Table1[[#This Row],[cleu_subs]]/1000)</f>
        <v>50.156999999999996</v>
      </c>
      <c r="F110" s="10">
        <f>IF(Table1[[#This Row],[Area]]="","",Table1[[#This Row],[Adds]]-Table1[[#This Row],[Deacts]])</f>
        <v>-0.55400000000000005</v>
      </c>
      <c r="G110" s="10" t="str">
        <f>IF(Table1[[#This Row],[Area]]="","",IF(Table1[[#This Row],[VZ2_SEGMT_DESC]]="Small &amp; Medium Unassigned", "Small &amp; Medium",Table1[[#This Row],[VZ2_SEGMT_DESC]]))</f>
        <v>Large Enterprise Segment</v>
      </c>
      <c r="H110" s="10" t="str">
        <f>IF(Table1[[#This Row],[VZ2_AREA_DESC]]="undefined","",IF(Table1[[#This Row],[VZ2_AREA_DESC]]="Headquarte","HQ",Table1[[#This Row],[VZ2_AREA_DESC]]))</f>
        <v>East</v>
      </c>
      <c r="I110" s="2">
        <v>43647</v>
      </c>
      <c r="J110" s="3" t="s">
        <v>6</v>
      </c>
      <c r="K110" s="3" t="s">
        <v>7</v>
      </c>
      <c r="L110" s="3" t="s">
        <v>11</v>
      </c>
      <c r="M110" s="3">
        <v>183</v>
      </c>
      <c r="N110" s="3">
        <v>737</v>
      </c>
      <c r="O110" s="3">
        <v>50157</v>
      </c>
    </row>
    <row r="111" spans="1:15" x14ac:dyDescent="0.25">
      <c r="A111" s="6" t="str">
        <f>IF(Table1[[#This Row],[Area]]="","",CONCATENATE(YEAR(I111)," ","Q",ROUNDUP(MONTH(I111)/3,0)))</f>
        <v>2019 Q3</v>
      </c>
      <c r="B111" s="6" t="str">
        <f>IF(Table1[[#This Row],[Area]]="","",CONCATENATE(TEXT(Table1[[#This Row],[rpt_mth]],"yyyy"), " ",TEXT(Table1[[#This Row],[rpt_mth]],"mmmm")))</f>
        <v>2019 August</v>
      </c>
      <c r="C111" s="9">
        <f>IF(Table1[[#This Row],[Area]]="","",Table1[[#This Row],[cleu_gross_adds]]/1000)</f>
        <v>2.8000000000000001E-2</v>
      </c>
      <c r="D111" s="9">
        <f>IF(Table1[[#This Row],[Area]]="","",Table1[[#This Row],[cleu_deacts]]/1000)</f>
        <v>1E-3</v>
      </c>
      <c r="E111" s="10">
        <f>IF(Table1[[#This Row],[Area]]="","",Table1[[#This Row],[cleu_subs]]/1000)</f>
        <v>0.19800000000000001</v>
      </c>
      <c r="F111" s="10">
        <f>IF(Table1[[#This Row],[Area]]="","",Table1[[#This Row],[Adds]]-Table1[[#This Row],[Deacts]])</f>
        <v>2.7E-2</v>
      </c>
      <c r="G111" s="10" t="str">
        <f>IF(Table1[[#This Row],[Area]]="","",IF(Table1[[#This Row],[VZ2_SEGMT_DESC]]="Small &amp; Medium Unassigned", "Small &amp; Medium",Table1[[#This Row],[VZ2_SEGMT_DESC]]))</f>
        <v>Small &amp; Medium</v>
      </c>
      <c r="H111" s="10" t="str">
        <f>IF(Table1[[#This Row],[VZ2_AREA_DESC]]="undefined","",IF(Table1[[#This Row],[VZ2_AREA_DESC]]="Headquarte","HQ",Table1[[#This Row],[VZ2_AREA_DESC]]))</f>
        <v>East</v>
      </c>
      <c r="I111" s="2">
        <v>43678</v>
      </c>
      <c r="J111" s="3" t="s">
        <v>9</v>
      </c>
      <c r="K111" s="3" t="s">
        <v>7</v>
      </c>
      <c r="L111" s="3" t="s">
        <v>11</v>
      </c>
      <c r="M111" s="3">
        <v>28</v>
      </c>
      <c r="N111" s="3">
        <v>1</v>
      </c>
      <c r="O111" s="3">
        <v>198</v>
      </c>
    </row>
    <row r="112" spans="1:15" x14ac:dyDescent="0.25">
      <c r="A112" s="6" t="str">
        <f>IF(Table1[[#This Row],[Area]]="","",CONCATENATE(YEAR(I112)," ","Q",ROUNDUP(MONTH(I112)/3,0)))</f>
        <v>2019 Q2</v>
      </c>
      <c r="B112" s="6" t="str">
        <f>IF(Table1[[#This Row],[Area]]="","",CONCATENATE(TEXT(Table1[[#This Row],[rpt_mth]],"yyyy"), " ",TEXT(Table1[[#This Row],[rpt_mth]],"mmmm")))</f>
        <v>2019 April</v>
      </c>
      <c r="C112" s="9">
        <f>IF(Table1[[#This Row],[Area]]="","",Table1[[#This Row],[cleu_gross_adds]]/1000)</f>
        <v>0.16500000000000001</v>
      </c>
      <c r="D112" s="9">
        <f>IF(Table1[[#This Row],[Area]]="","",Table1[[#This Row],[cleu_deacts]]/1000)</f>
        <v>1E-3</v>
      </c>
      <c r="E112" s="10">
        <f>IF(Table1[[#This Row],[Area]]="","",Table1[[#This Row],[cleu_subs]]/1000)</f>
        <v>0.69799999999999995</v>
      </c>
      <c r="F112" s="10">
        <f>IF(Table1[[#This Row],[Area]]="","",Table1[[#This Row],[Adds]]-Table1[[#This Row],[Deacts]])</f>
        <v>0.16400000000000001</v>
      </c>
      <c r="G112" s="10" t="str">
        <f>IF(Table1[[#This Row],[Area]]="","",IF(Table1[[#This Row],[VZ2_SEGMT_DESC]]="Small &amp; Medium Unassigned", "Small &amp; Medium",Table1[[#This Row],[VZ2_SEGMT_DESC]]))</f>
        <v>Small &amp; Medium</v>
      </c>
      <c r="H112" s="10" t="str">
        <f>IF(Table1[[#This Row],[VZ2_AREA_DESC]]="undefined","",IF(Table1[[#This Row],[VZ2_AREA_DESC]]="Headquarte","HQ",Table1[[#This Row],[VZ2_AREA_DESC]]))</f>
        <v>South</v>
      </c>
      <c r="I112" s="2">
        <v>43556</v>
      </c>
      <c r="J112" s="3" t="s">
        <v>9</v>
      </c>
      <c r="K112" s="3" t="s">
        <v>14</v>
      </c>
      <c r="L112" s="3" t="s">
        <v>8</v>
      </c>
      <c r="M112" s="3">
        <v>165</v>
      </c>
      <c r="N112" s="3">
        <v>1</v>
      </c>
      <c r="O112" s="3">
        <v>698</v>
      </c>
    </row>
    <row r="113" spans="1:15" x14ac:dyDescent="0.25">
      <c r="A113" s="6" t="str">
        <f>IF(Table1[[#This Row],[Area]]="","",CONCATENATE(YEAR(I113)," ","Q",ROUNDUP(MONTH(I113)/3,0)))</f>
        <v/>
      </c>
      <c r="B113" s="6" t="str">
        <f>IF(Table1[[#This Row],[Area]]="","",CONCATENATE(TEXT(Table1[[#This Row],[rpt_mth]],"yyyy"), " ",TEXT(Table1[[#This Row],[rpt_mth]],"mmmm")))</f>
        <v/>
      </c>
      <c r="C113" s="9" t="str">
        <f>IF(Table1[[#This Row],[Area]]="","",Table1[[#This Row],[cleu_gross_adds]]/1000)</f>
        <v/>
      </c>
      <c r="D113" s="9" t="str">
        <f>IF(Table1[[#This Row],[Area]]="","",Table1[[#This Row],[cleu_deacts]]/1000)</f>
        <v/>
      </c>
      <c r="E113" s="10" t="str">
        <f>IF(Table1[[#This Row],[Area]]="","",Table1[[#This Row],[cleu_subs]]/1000)</f>
        <v/>
      </c>
      <c r="F113" s="10" t="str">
        <f>IF(Table1[[#This Row],[Area]]="","",Table1[[#This Row],[Adds]]-Table1[[#This Row],[Deacts]])</f>
        <v/>
      </c>
      <c r="G113" s="10" t="str">
        <f>IF(Table1[[#This Row],[Area]]="","",IF(Table1[[#This Row],[VZ2_SEGMT_DESC]]="Small &amp; Medium Unassigned", "Small &amp; Medium",Table1[[#This Row],[VZ2_SEGMT_DESC]]))</f>
        <v/>
      </c>
      <c r="H113" s="10" t="str">
        <f>IF(Table1[[#This Row],[VZ2_AREA_DESC]]="undefined","",IF(Table1[[#This Row],[VZ2_AREA_DESC]]="Headquarte","HQ",Table1[[#This Row],[VZ2_AREA_DESC]]))</f>
        <v/>
      </c>
      <c r="I113" s="2">
        <v>43800</v>
      </c>
      <c r="J113" s="3" t="s">
        <v>18</v>
      </c>
      <c r="K113" s="3" t="s">
        <v>7</v>
      </c>
      <c r="L113" s="3" t="s">
        <v>13</v>
      </c>
      <c r="M113" s="3">
        <v>0</v>
      </c>
      <c r="N113" s="3">
        <v>0</v>
      </c>
      <c r="O113" s="3">
        <v>0</v>
      </c>
    </row>
    <row r="114" spans="1:15" x14ac:dyDescent="0.25">
      <c r="A114" s="6" t="str">
        <f>IF(Table1[[#This Row],[Area]]="","",CONCATENATE(YEAR(I114)," ","Q",ROUNDUP(MONTH(I114)/3,0)))</f>
        <v/>
      </c>
      <c r="B114" s="6" t="str">
        <f>IF(Table1[[#This Row],[Area]]="","",CONCATENATE(TEXT(Table1[[#This Row],[rpt_mth]],"yyyy"), " ",TEXT(Table1[[#This Row],[rpt_mth]],"mmmm")))</f>
        <v/>
      </c>
      <c r="C114" s="9" t="str">
        <f>IF(Table1[[#This Row],[Area]]="","",Table1[[#This Row],[cleu_gross_adds]]/1000)</f>
        <v/>
      </c>
      <c r="D114" s="9" t="str">
        <f>IF(Table1[[#This Row],[Area]]="","",Table1[[#This Row],[cleu_deacts]]/1000)</f>
        <v/>
      </c>
      <c r="E114" s="10" t="str">
        <f>IF(Table1[[#This Row],[Area]]="","",Table1[[#This Row],[cleu_subs]]/1000)</f>
        <v/>
      </c>
      <c r="F114" s="10" t="str">
        <f>IF(Table1[[#This Row],[Area]]="","",Table1[[#This Row],[Adds]]-Table1[[#This Row],[Deacts]])</f>
        <v/>
      </c>
      <c r="G114" s="10" t="str">
        <f>IF(Table1[[#This Row],[Area]]="","",IF(Table1[[#This Row],[VZ2_SEGMT_DESC]]="Small &amp; Medium Unassigned", "Small &amp; Medium",Table1[[#This Row],[VZ2_SEGMT_DESC]]))</f>
        <v/>
      </c>
      <c r="H114" s="10" t="str">
        <f>IF(Table1[[#This Row],[VZ2_AREA_DESC]]="undefined","",IF(Table1[[#This Row],[VZ2_AREA_DESC]]="Headquarte","HQ",Table1[[#This Row],[VZ2_AREA_DESC]]))</f>
        <v/>
      </c>
      <c r="I114" s="2">
        <v>43983</v>
      </c>
      <c r="J114" s="3" t="s">
        <v>18</v>
      </c>
      <c r="K114" s="3" t="s">
        <v>12</v>
      </c>
      <c r="L114" s="3" t="s">
        <v>13</v>
      </c>
      <c r="M114" s="3">
        <v>0</v>
      </c>
      <c r="N114" s="3">
        <v>0</v>
      </c>
      <c r="O114" s="3">
        <v>0</v>
      </c>
    </row>
    <row r="115" spans="1:15" x14ac:dyDescent="0.25">
      <c r="A115" s="6" t="str">
        <f>IF(Table1[[#This Row],[Area]]="","",CONCATENATE(YEAR(I115)," ","Q",ROUNDUP(MONTH(I115)/3,0)))</f>
        <v>2019 Q3</v>
      </c>
      <c r="B115" s="6" t="str">
        <f>IF(Table1[[#This Row],[Area]]="","",CONCATENATE(TEXT(Table1[[#This Row],[rpt_mth]],"yyyy"), " ",TEXT(Table1[[#This Row],[rpt_mth]],"mmmm")))</f>
        <v>2019 September</v>
      </c>
      <c r="C115" s="9">
        <f>IF(Table1[[#This Row],[Area]]="","",Table1[[#This Row],[cleu_gross_adds]]/1000)</f>
        <v>0</v>
      </c>
      <c r="D115" s="9">
        <f>IF(Table1[[#This Row],[Area]]="","",Table1[[#This Row],[cleu_deacts]]/1000)</f>
        <v>0</v>
      </c>
      <c r="E115" s="10">
        <f>IF(Table1[[#This Row],[Area]]="","",Table1[[#This Row],[cleu_subs]]/1000)</f>
        <v>0</v>
      </c>
      <c r="F115" s="10">
        <f>IF(Table1[[#This Row],[Area]]="","",Table1[[#This Row],[Adds]]-Table1[[#This Row],[Deacts]])</f>
        <v>0</v>
      </c>
      <c r="G115" s="10" t="str">
        <f>IF(Table1[[#This Row],[Area]]="","",IF(Table1[[#This Row],[VZ2_SEGMT_DESC]]="Small &amp; Medium Unassigned", "Small &amp; Medium",Table1[[#This Row],[VZ2_SEGMT_DESC]]))</f>
        <v>Public Sector SLED</v>
      </c>
      <c r="H115" s="10" t="str">
        <f>IF(Table1[[#This Row],[VZ2_AREA_DESC]]="undefined","",IF(Table1[[#This Row],[VZ2_AREA_DESC]]="Headquarte","HQ",Table1[[#This Row],[VZ2_AREA_DESC]]))</f>
        <v>HQ</v>
      </c>
      <c r="I115" s="2">
        <v>43709</v>
      </c>
      <c r="J115" s="3" t="s">
        <v>19</v>
      </c>
      <c r="K115" s="3" t="s">
        <v>7</v>
      </c>
      <c r="L115" s="3" t="s">
        <v>17</v>
      </c>
      <c r="M115" s="3">
        <v>0</v>
      </c>
      <c r="N115" s="3">
        <v>0</v>
      </c>
      <c r="O115" s="3">
        <v>0</v>
      </c>
    </row>
    <row r="116" spans="1:15" x14ac:dyDescent="0.25">
      <c r="A116" s="6" t="str">
        <f>IF(Table1[[#This Row],[Area]]="","",CONCATENATE(YEAR(I116)," ","Q",ROUNDUP(MONTH(I116)/3,0)))</f>
        <v>2019 Q2</v>
      </c>
      <c r="B116" s="6" t="str">
        <f>IF(Table1[[#This Row],[Area]]="","",CONCATENATE(TEXT(Table1[[#This Row],[rpt_mth]],"yyyy"), " ",TEXT(Table1[[#This Row],[rpt_mth]],"mmmm")))</f>
        <v>2019 April</v>
      </c>
      <c r="C116" s="9">
        <f>IF(Table1[[#This Row],[Area]]="","",Table1[[#This Row],[cleu_gross_adds]]/1000)</f>
        <v>0.06</v>
      </c>
      <c r="D116" s="9">
        <f>IF(Table1[[#This Row],[Area]]="","",Table1[[#This Row],[cleu_deacts]]/1000)</f>
        <v>0.217</v>
      </c>
      <c r="E116" s="10">
        <f>IF(Table1[[#This Row],[Area]]="","",Table1[[#This Row],[cleu_subs]]/1000)</f>
        <v>28.280999999999999</v>
      </c>
      <c r="F116" s="10">
        <f>IF(Table1[[#This Row],[Area]]="","",Table1[[#This Row],[Adds]]-Table1[[#This Row],[Deacts]])</f>
        <v>-0.157</v>
      </c>
      <c r="G116" s="10" t="str">
        <f>IF(Table1[[#This Row],[Area]]="","",IF(Table1[[#This Row],[VZ2_SEGMT_DESC]]="Small &amp; Medium Unassigned", "Small &amp; Medium",Table1[[#This Row],[VZ2_SEGMT_DESC]]))</f>
        <v>Public Sector SLED</v>
      </c>
      <c r="H116" s="10" t="str">
        <f>IF(Table1[[#This Row],[VZ2_AREA_DESC]]="undefined","",IF(Table1[[#This Row],[VZ2_AREA_DESC]]="Headquarte","HQ",Table1[[#This Row],[VZ2_AREA_DESC]]))</f>
        <v>East</v>
      </c>
      <c r="I116" s="2">
        <v>43556</v>
      </c>
      <c r="J116" s="3" t="s">
        <v>19</v>
      </c>
      <c r="K116" s="3" t="s">
        <v>10</v>
      </c>
      <c r="L116" s="3" t="s">
        <v>11</v>
      </c>
      <c r="M116" s="3">
        <v>60</v>
      </c>
      <c r="N116" s="3">
        <v>217</v>
      </c>
      <c r="O116" s="3">
        <v>28281</v>
      </c>
    </row>
    <row r="117" spans="1:15" x14ac:dyDescent="0.25">
      <c r="A117" s="6" t="str">
        <f>IF(Table1[[#This Row],[Area]]="","",CONCATENATE(YEAR(I117)," ","Q",ROUNDUP(MONTH(I117)/3,0)))</f>
        <v>2020 Q1</v>
      </c>
      <c r="B117" s="6" t="str">
        <f>IF(Table1[[#This Row],[Area]]="","",CONCATENATE(TEXT(Table1[[#This Row],[rpt_mth]],"yyyy"), " ",TEXT(Table1[[#This Row],[rpt_mth]],"mmmm")))</f>
        <v>2020 February</v>
      </c>
      <c r="C117" s="9">
        <f>IF(Table1[[#This Row],[Area]]="","",Table1[[#This Row],[cleu_gross_adds]]/1000)</f>
        <v>-1E-3</v>
      </c>
      <c r="D117" s="9">
        <f>IF(Table1[[#This Row],[Area]]="","",Table1[[#This Row],[cleu_deacts]]/1000)</f>
        <v>7.2999999999999995E-2</v>
      </c>
      <c r="E117" s="10">
        <f>IF(Table1[[#This Row],[Area]]="","",Table1[[#This Row],[cleu_subs]]/1000)</f>
        <v>9.1110000000000007</v>
      </c>
      <c r="F117" s="10">
        <f>IF(Table1[[#This Row],[Area]]="","",Table1[[#This Row],[Adds]]-Table1[[#This Row],[Deacts]])</f>
        <v>-7.3999999999999996E-2</v>
      </c>
      <c r="G117" s="10" t="str">
        <f>IF(Table1[[#This Row],[Area]]="","",IF(Table1[[#This Row],[VZ2_SEGMT_DESC]]="Small &amp; Medium Unassigned", "Small &amp; Medium",Table1[[#This Row],[VZ2_SEGMT_DESC]]))</f>
        <v>Public Sector SLED</v>
      </c>
      <c r="H117" s="10" t="str">
        <f>IF(Table1[[#This Row],[VZ2_AREA_DESC]]="undefined","",IF(Table1[[#This Row],[VZ2_AREA_DESC]]="Headquarte","HQ",Table1[[#This Row],[VZ2_AREA_DESC]]))</f>
        <v>South</v>
      </c>
      <c r="I117" s="2">
        <v>43862</v>
      </c>
      <c r="J117" s="3" t="s">
        <v>19</v>
      </c>
      <c r="K117" s="3" t="s">
        <v>7</v>
      </c>
      <c r="L117" s="3" t="s">
        <v>8</v>
      </c>
      <c r="M117" s="3">
        <v>-1</v>
      </c>
      <c r="N117" s="3">
        <v>73</v>
      </c>
      <c r="O117" s="3">
        <v>9111</v>
      </c>
    </row>
    <row r="118" spans="1:15" x14ac:dyDescent="0.25">
      <c r="A118" s="6" t="str">
        <f>IF(Table1[[#This Row],[Area]]="","",CONCATENATE(YEAR(I118)," ","Q",ROUNDUP(MONTH(I118)/3,0)))</f>
        <v>2019 Q1</v>
      </c>
      <c r="B118" s="6" t="str">
        <f>IF(Table1[[#This Row],[Area]]="","",CONCATENATE(TEXT(Table1[[#This Row],[rpt_mth]],"yyyy"), " ",TEXT(Table1[[#This Row],[rpt_mth]],"mmmm")))</f>
        <v>2019 March</v>
      </c>
      <c r="C118" s="9">
        <f>IF(Table1[[#This Row],[Area]]="","",Table1[[#This Row],[cleu_gross_adds]]/1000)</f>
        <v>27.602</v>
      </c>
      <c r="D118" s="9">
        <f>IF(Table1[[#This Row],[Area]]="","",Table1[[#This Row],[cleu_deacts]]/1000)</f>
        <v>18.41</v>
      </c>
      <c r="E118" s="10">
        <f>IF(Table1[[#This Row],[Area]]="","",Table1[[#This Row],[cleu_subs]]/1000)</f>
        <v>1715.7360000000001</v>
      </c>
      <c r="F118" s="10">
        <f>IF(Table1[[#This Row],[Area]]="","",Table1[[#This Row],[Adds]]-Table1[[#This Row],[Deacts]])</f>
        <v>9.1920000000000002</v>
      </c>
      <c r="G118" s="10" t="str">
        <f>IF(Table1[[#This Row],[Area]]="","",IF(Table1[[#This Row],[VZ2_SEGMT_DESC]]="Small &amp; Medium Unassigned", "Small &amp; Medium",Table1[[#This Row],[VZ2_SEGMT_DESC]]))</f>
        <v>Public Sector SLED</v>
      </c>
      <c r="H118" s="10" t="str">
        <f>IF(Table1[[#This Row],[VZ2_AREA_DESC]]="undefined","",IF(Table1[[#This Row],[VZ2_AREA_DESC]]="Headquarte","HQ",Table1[[#This Row],[VZ2_AREA_DESC]]))</f>
        <v>East</v>
      </c>
      <c r="I118" s="2">
        <v>43525</v>
      </c>
      <c r="J118" s="3" t="s">
        <v>19</v>
      </c>
      <c r="K118" s="3" t="s">
        <v>12</v>
      </c>
      <c r="L118" s="3" t="s">
        <v>11</v>
      </c>
      <c r="M118" s="3">
        <v>27602</v>
      </c>
      <c r="N118" s="3">
        <v>18410</v>
      </c>
      <c r="O118" s="3">
        <v>1715736</v>
      </c>
    </row>
    <row r="119" spans="1:15" x14ac:dyDescent="0.25">
      <c r="A119" s="6" t="str">
        <f>IF(Table1[[#This Row],[Area]]="","",CONCATENATE(YEAR(I119)," ","Q",ROUNDUP(MONTH(I119)/3,0)))</f>
        <v>2019 Q1</v>
      </c>
      <c r="B119" s="6" t="str">
        <f>IF(Table1[[#This Row],[Area]]="","",CONCATENATE(TEXT(Table1[[#This Row],[rpt_mth]],"yyyy"), " ",TEXT(Table1[[#This Row],[rpt_mth]],"mmmm")))</f>
        <v>2019 January</v>
      </c>
      <c r="C119" s="9">
        <f>IF(Table1[[#This Row],[Area]]="","",Table1[[#This Row],[cleu_gross_adds]]/1000)</f>
        <v>0</v>
      </c>
      <c r="D119" s="9">
        <f>IF(Table1[[#This Row],[Area]]="","",Table1[[#This Row],[cleu_deacts]]/1000)</f>
        <v>0</v>
      </c>
      <c r="E119" s="10">
        <f>IF(Table1[[#This Row],[Area]]="","",Table1[[#This Row],[cleu_subs]]/1000)</f>
        <v>0</v>
      </c>
      <c r="F119" s="10">
        <f>IF(Table1[[#This Row],[Area]]="","",Table1[[#This Row],[Adds]]-Table1[[#This Row],[Deacts]])</f>
        <v>0</v>
      </c>
      <c r="G119" s="10" t="str">
        <f>IF(Table1[[#This Row],[Area]]="","",IF(Table1[[#This Row],[VZ2_SEGMT_DESC]]="Small &amp; Medium Unassigned", "Small &amp; Medium",Table1[[#This Row],[VZ2_SEGMT_DESC]]))</f>
        <v>Small &amp; Medium</v>
      </c>
      <c r="H119" s="10" t="str">
        <f>IF(Table1[[#This Row],[VZ2_AREA_DESC]]="undefined","",IF(Table1[[#This Row],[VZ2_AREA_DESC]]="Headquarte","HQ",Table1[[#This Row],[VZ2_AREA_DESC]]))</f>
        <v>South</v>
      </c>
      <c r="I119" s="2">
        <v>43466</v>
      </c>
      <c r="J119" s="3" t="s">
        <v>9</v>
      </c>
      <c r="K119" s="3" t="s">
        <v>7</v>
      </c>
      <c r="L119" s="3" t="s">
        <v>8</v>
      </c>
      <c r="M119" s="3">
        <v>0</v>
      </c>
      <c r="N119" s="3">
        <v>0</v>
      </c>
      <c r="O119" s="3">
        <v>0</v>
      </c>
    </row>
    <row r="120" spans="1:15" x14ac:dyDescent="0.25">
      <c r="A120" s="6" t="str">
        <f>IF(Table1[[#This Row],[Area]]="","",CONCATENATE(YEAR(I120)," ","Q",ROUNDUP(MONTH(I120)/3,0)))</f>
        <v/>
      </c>
      <c r="B120" s="6" t="str">
        <f>IF(Table1[[#This Row],[Area]]="","",CONCATENATE(TEXT(Table1[[#This Row],[rpt_mth]],"yyyy"), " ",TEXT(Table1[[#This Row],[rpt_mth]],"mmmm")))</f>
        <v/>
      </c>
      <c r="C120" s="9" t="str">
        <f>IF(Table1[[#This Row],[Area]]="","",Table1[[#This Row],[cleu_gross_adds]]/1000)</f>
        <v/>
      </c>
      <c r="D120" s="9" t="str">
        <f>IF(Table1[[#This Row],[Area]]="","",Table1[[#This Row],[cleu_deacts]]/1000)</f>
        <v/>
      </c>
      <c r="E120" s="10" t="str">
        <f>IF(Table1[[#This Row],[Area]]="","",Table1[[#This Row],[cleu_subs]]/1000)</f>
        <v/>
      </c>
      <c r="F120" s="10" t="str">
        <f>IF(Table1[[#This Row],[Area]]="","",Table1[[#This Row],[Adds]]-Table1[[#This Row],[Deacts]])</f>
        <v/>
      </c>
      <c r="G120" s="10" t="str">
        <f>IF(Table1[[#This Row],[Area]]="","",IF(Table1[[#This Row],[VZ2_SEGMT_DESC]]="Small &amp; Medium Unassigned", "Small &amp; Medium",Table1[[#This Row],[VZ2_SEGMT_DESC]]))</f>
        <v/>
      </c>
      <c r="H120" s="10" t="str">
        <f>IF(Table1[[#This Row],[VZ2_AREA_DESC]]="undefined","",IF(Table1[[#This Row],[VZ2_AREA_DESC]]="Headquarte","HQ",Table1[[#This Row],[VZ2_AREA_DESC]]))</f>
        <v/>
      </c>
      <c r="I120" s="2">
        <v>43525</v>
      </c>
      <c r="J120" s="3" t="s">
        <v>19</v>
      </c>
      <c r="K120" s="3" t="s">
        <v>7</v>
      </c>
      <c r="L120" s="3" t="s">
        <v>13</v>
      </c>
      <c r="M120" s="3">
        <v>0</v>
      </c>
      <c r="N120" s="3">
        <v>0</v>
      </c>
      <c r="O120" s="3">
        <v>0</v>
      </c>
    </row>
    <row r="121" spans="1:15" x14ac:dyDescent="0.25">
      <c r="A121" s="6" t="str">
        <f>IF(Table1[[#This Row],[Area]]="","",CONCATENATE(YEAR(I121)," ","Q",ROUNDUP(MONTH(I121)/3,0)))</f>
        <v/>
      </c>
      <c r="B121" s="6" t="str">
        <f>IF(Table1[[#This Row],[Area]]="","",CONCATENATE(TEXT(Table1[[#This Row],[rpt_mth]],"yyyy"), " ",TEXT(Table1[[#This Row],[rpt_mth]],"mmmm")))</f>
        <v/>
      </c>
      <c r="C121" s="9" t="str">
        <f>IF(Table1[[#This Row],[Area]]="","",Table1[[#This Row],[cleu_gross_adds]]/1000)</f>
        <v/>
      </c>
      <c r="D121" s="9" t="str">
        <f>IF(Table1[[#This Row],[Area]]="","",Table1[[#This Row],[cleu_deacts]]/1000)</f>
        <v/>
      </c>
      <c r="E121" s="10" t="str">
        <f>IF(Table1[[#This Row],[Area]]="","",Table1[[#This Row],[cleu_subs]]/1000)</f>
        <v/>
      </c>
      <c r="F121" s="10" t="str">
        <f>IF(Table1[[#This Row],[Area]]="","",Table1[[#This Row],[Adds]]-Table1[[#This Row],[Deacts]])</f>
        <v/>
      </c>
      <c r="G121" s="10" t="str">
        <f>IF(Table1[[#This Row],[Area]]="","",IF(Table1[[#This Row],[VZ2_SEGMT_DESC]]="Small &amp; Medium Unassigned", "Small &amp; Medium",Table1[[#This Row],[VZ2_SEGMT_DESC]]))</f>
        <v/>
      </c>
      <c r="H121" s="10" t="str">
        <f>IF(Table1[[#This Row],[VZ2_AREA_DESC]]="undefined","",IF(Table1[[#This Row],[VZ2_AREA_DESC]]="Headquarte","HQ",Table1[[#This Row],[VZ2_AREA_DESC]]))</f>
        <v/>
      </c>
      <c r="I121" s="2">
        <v>43466</v>
      </c>
      <c r="J121" s="3" t="s">
        <v>6</v>
      </c>
      <c r="K121" s="3" t="s">
        <v>12</v>
      </c>
      <c r="L121" s="3" t="s">
        <v>13</v>
      </c>
      <c r="M121" s="3">
        <v>0</v>
      </c>
      <c r="N121" s="3">
        <v>0</v>
      </c>
      <c r="O121" s="3">
        <v>0</v>
      </c>
    </row>
    <row r="122" spans="1:15" x14ac:dyDescent="0.25">
      <c r="A122" s="6" t="str">
        <f>IF(Table1[[#This Row],[Area]]="","",CONCATENATE(YEAR(I122)," ","Q",ROUNDUP(MONTH(I122)/3,0)))</f>
        <v>2019 Q1</v>
      </c>
      <c r="B122" s="6" t="str">
        <f>IF(Table1[[#This Row],[Area]]="","",CONCATENATE(TEXT(Table1[[#This Row],[rpt_mth]],"yyyy"), " ",TEXT(Table1[[#This Row],[rpt_mth]],"mmmm")))</f>
        <v>2019 January</v>
      </c>
      <c r="C122" s="9">
        <f>IF(Table1[[#This Row],[Area]]="","",Table1[[#This Row],[cleu_gross_adds]]/1000)</f>
        <v>0.01</v>
      </c>
      <c r="D122" s="9">
        <f>IF(Table1[[#This Row],[Area]]="","",Table1[[#This Row],[cleu_deacts]]/1000)</f>
        <v>0</v>
      </c>
      <c r="E122" s="10">
        <f>IF(Table1[[#This Row],[Area]]="","",Table1[[#This Row],[cleu_subs]]/1000)</f>
        <v>1.4E-2</v>
      </c>
      <c r="F122" s="10">
        <f>IF(Table1[[#This Row],[Area]]="","",Table1[[#This Row],[Adds]]-Table1[[#This Row],[Deacts]])</f>
        <v>0.01</v>
      </c>
      <c r="G122" s="10" t="str">
        <f>IF(Table1[[#This Row],[Area]]="","",IF(Table1[[#This Row],[VZ2_SEGMT_DESC]]="Small &amp; Medium Unassigned", "Small &amp; Medium",Table1[[#This Row],[VZ2_SEGMT_DESC]]))</f>
        <v>Small &amp; Medium</v>
      </c>
      <c r="H122" s="10" t="str">
        <f>IF(Table1[[#This Row],[VZ2_AREA_DESC]]="undefined","",IF(Table1[[#This Row],[VZ2_AREA_DESC]]="Headquarte","HQ",Table1[[#This Row],[VZ2_AREA_DESC]]))</f>
        <v>East</v>
      </c>
      <c r="I122" s="2">
        <v>43466</v>
      </c>
      <c r="J122" s="3" t="s">
        <v>9</v>
      </c>
      <c r="K122" s="3" t="s">
        <v>10</v>
      </c>
      <c r="L122" s="3" t="s">
        <v>11</v>
      </c>
      <c r="M122" s="3">
        <v>10</v>
      </c>
      <c r="N122" s="3">
        <v>0</v>
      </c>
      <c r="O122" s="3">
        <v>14</v>
      </c>
    </row>
    <row r="123" spans="1:15" x14ac:dyDescent="0.25">
      <c r="A123" s="6" t="str">
        <f>IF(Table1[[#This Row],[Area]]="","",CONCATENATE(YEAR(I123)," ","Q",ROUNDUP(MONTH(I123)/3,0)))</f>
        <v/>
      </c>
      <c r="B123" s="6" t="str">
        <f>IF(Table1[[#This Row],[Area]]="","",CONCATENATE(TEXT(Table1[[#This Row],[rpt_mth]],"yyyy"), " ",TEXT(Table1[[#This Row],[rpt_mth]],"mmmm")))</f>
        <v/>
      </c>
      <c r="C123" s="9" t="str">
        <f>IF(Table1[[#This Row],[Area]]="","",Table1[[#This Row],[cleu_gross_adds]]/1000)</f>
        <v/>
      </c>
      <c r="D123" s="9" t="str">
        <f>IF(Table1[[#This Row],[Area]]="","",Table1[[#This Row],[cleu_deacts]]/1000)</f>
        <v/>
      </c>
      <c r="E123" s="10" t="str">
        <f>IF(Table1[[#This Row],[Area]]="","",Table1[[#This Row],[cleu_subs]]/1000)</f>
        <v/>
      </c>
      <c r="F123" s="10" t="str">
        <f>IF(Table1[[#This Row],[Area]]="","",Table1[[#This Row],[Adds]]-Table1[[#This Row],[Deacts]])</f>
        <v/>
      </c>
      <c r="G123" s="10" t="str">
        <f>IF(Table1[[#This Row],[Area]]="","",IF(Table1[[#This Row],[VZ2_SEGMT_DESC]]="Small &amp; Medium Unassigned", "Small &amp; Medium",Table1[[#This Row],[VZ2_SEGMT_DESC]]))</f>
        <v/>
      </c>
      <c r="H123" s="10" t="str">
        <f>IF(Table1[[#This Row],[VZ2_AREA_DESC]]="undefined","",IF(Table1[[#This Row],[VZ2_AREA_DESC]]="Headquarte","HQ",Table1[[#This Row],[VZ2_AREA_DESC]]))</f>
        <v/>
      </c>
      <c r="I123" s="2">
        <v>43556</v>
      </c>
      <c r="J123" s="3" t="s">
        <v>19</v>
      </c>
      <c r="K123" s="3" t="s">
        <v>7</v>
      </c>
      <c r="L123" s="3" t="s">
        <v>13</v>
      </c>
      <c r="M123" s="3">
        <v>0</v>
      </c>
      <c r="N123" s="3">
        <v>0</v>
      </c>
      <c r="O123" s="3">
        <v>0</v>
      </c>
    </row>
    <row r="124" spans="1:15" x14ac:dyDescent="0.25">
      <c r="A124" s="6" t="str">
        <f>IF(Table1[[#This Row],[Area]]="","",CONCATENATE(YEAR(I124)," ","Q",ROUNDUP(MONTH(I124)/3,0)))</f>
        <v>2019 Q3</v>
      </c>
      <c r="B124" s="6" t="str">
        <f>IF(Table1[[#This Row],[Area]]="","",CONCATENATE(TEXT(Table1[[#This Row],[rpt_mth]],"yyyy"), " ",TEXT(Table1[[#This Row],[rpt_mth]],"mmmm")))</f>
        <v>2019 August</v>
      </c>
      <c r="C124" s="9">
        <f>IF(Table1[[#This Row],[Area]]="","",Table1[[#This Row],[cleu_gross_adds]]/1000)</f>
        <v>1.867</v>
      </c>
      <c r="D124" s="9">
        <f>IF(Table1[[#This Row],[Area]]="","",Table1[[#This Row],[cleu_deacts]]/1000)</f>
        <v>2.13</v>
      </c>
      <c r="E124" s="10">
        <f>IF(Table1[[#This Row],[Area]]="","",Table1[[#This Row],[cleu_subs]]/1000)</f>
        <v>214.881</v>
      </c>
      <c r="F124" s="10">
        <f>IF(Table1[[#This Row],[Area]]="","",Table1[[#This Row],[Adds]]-Table1[[#This Row],[Deacts]])</f>
        <v>-0.2629999999999999</v>
      </c>
      <c r="G124" s="10" t="str">
        <f>IF(Table1[[#This Row],[Area]]="","",IF(Table1[[#This Row],[VZ2_SEGMT_DESC]]="Small &amp; Medium Unassigned", "Small &amp; Medium",Table1[[#This Row],[VZ2_SEGMT_DESC]]))</f>
        <v>Small &amp; Medium</v>
      </c>
      <c r="H124" s="10" t="str">
        <f>IF(Table1[[#This Row],[VZ2_AREA_DESC]]="undefined","",IF(Table1[[#This Row],[VZ2_AREA_DESC]]="Headquarte","HQ",Table1[[#This Row],[VZ2_AREA_DESC]]))</f>
        <v>South</v>
      </c>
      <c r="I124" s="2">
        <v>43678</v>
      </c>
      <c r="J124" s="3" t="s">
        <v>18</v>
      </c>
      <c r="K124" s="3" t="s">
        <v>7</v>
      </c>
      <c r="L124" s="3" t="s">
        <v>8</v>
      </c>
      <c r="M124" s="3">
        <v>1867</v>
      </c>
      <c r="N124" s="3">
        <v>2130</v>
      </c>
      <c r="O124" s="3">
        <v>214881</v>
      </c>
    </row>
    <row r="125" spans="1:15" x14ac:dyDescent="0.25">
      <c r="A125" s="6" t="str">
        <f>IF(Table1[[#This Row],[Area]]="","",CONCATENATE(YEAR(I125)," ","Q",ROUNDUP(MONTH(I125)/3,0)))</f>
        <v>2019 Q4</v>
      </c>
      <c r="B125" s="6" t="str">
        <f>IF(Table1[[#This Row],[Area]]="","",CONCATENATE(TEXT(Table1[[#This Row],[rpt_mth]],"yyyy"), " ",TEXT(Table1[[#This Row],[rpt_mth]],"mmmm")))</f>
        <v>2019 October</v>
      </c>
      <c r="C125" s="9">
        <f>IF(Table1[[#This Row],[Area]]="","",Table1[[#This Row],[cleu_gross_adds]]/1000)</f>
        <v>0</v>
      </c>
      <c r="D125" s="9">
        <f>IF(Table1[[#This Row],[Area]]="","",Table1[[#This Row],[cleu_deacts]]/1000)</f>
        <v>0</v>
      </c>
      <c r="E125" s="10">
        <f>IF(Table1[[#This Row],[Area]]="","",Table1[[#This Row],[cleu_subs]]/1000)</f>
        <v>2E-3</v>
      </c>
      <c r="F125" s="10">
        <f>IF(Table1[[#This Row],[Area]]="","",Table1[[#This Row],[Adds]]-Table1[[#This Row],[Deacts]])</f>
        <v>0</v>
      </c>
      <c r="G125" s="10" t="str">
        <f>IF(Table1[[#This Row],[Area]]="","",IF(Table1[[#This Row],[VZ2_SEGMT_DESC]]="Small &amp; Medium Unassigned", "Small &amp; Medium",Table1[[#This Row],[VZ2_SEGMT_DESC]]))</f>
        <v>Small &amp; Medium</v>
      </c>
      <c r="H125" s="10" t="str">
        <f>IF(Table1[[#This Row],[VZ2_AREA_DESC]]="undefined","",IF(Table1[[#This Row],[VZ2_AREA_DESC]]="Headquarte","HQ",Table1[[#This Row],[VZ2_AREA_DESC]]))</f>
        <v>HQ</v>
      </c>
      <c r="I125" s="2">
        <v>43739</v>
      </c>
      <c r="J125" s="3" t="s">
        <v>18</v>
      </c>
      <c r="K125" s="3" t="s">
        <v>12</v>
      </c>
      <c r="L125" s="3" t="s">
        <v>17</v>
      </c>
      <c r="M125" s="3">
        <v>0</v>
      </c>
      <c r="N125" s="3">
        <v>0</v>
      </c>
      <c r="O125" s="3">
        <v>2</v>
      </c>
    </row>
    <row r="126" spans="1:15" x14ac:dyDescent="0.25">
      <c r="A126" s="6" t="str">
        <f>IF(Table1[[#This Row],[Area]]="","",CONCATENATE(YEAR(I126)," ","Q",ROUNDUP(MONTH(I126)/3,0)))</f>
        <v/>
      </c>
      <c r="B126" s="6" t="str">
        <f>IF(Table1[[#This Row],[Area]]="","",CONCATENATE(TEXT(Table1[[#This Row],[rpt_mth]],"yyyy"), " ",TEXT(Table1[[#This Row],[rpt_mth]],"mmmm")))</f>
        <v/>
      </c>
      <c r="C126" s="9" t="str">
        <f>IF(Table1[[#This Row],[Area]]="","",Table1[[#This Row],[cleu_gross_adds]]/1000)</f>
        <v/>
      </c>
      <c r="D126" s="9" t="str">
        <f>IF(Table1[[#This Row],[Area]]="","",Table1[[#This Row],[cleu_deacts]]/1000)</f>
        <v/>
      </c>
      <c r="E126" s="10" t="str">
        <f>IF(Table1[[#This Row],[Area]]="","",Table1[[#This Row],[cleu_subs]]/1000)</f>
        <v/>
      </c>
      <c r="F126" s="10" t="str">
        <f>IF(Table1[[#This Row],[Area]]="","",Table1[[#This Row],[Adds]]-Table1[[#This Row],[Deacts]])</f>
        <v/>
      </c>
      <c r="G126" s="10" t="str">
        <f>IF(Table1[[#This Row],[Area]]="","",IF(Table1[[#This Row],[VZ2_SEGMT_DESC]]="Small &amp; Medium Unassigned", "Small &amp; Medium",Table1[[#This Row],[VZ2_SEGMT_DESC]]))</f>
        <v/>
      </c>
      <c r="H126" s="10" t="str">
        <f>IF(Table1[[#This Row],[VZ2_AREA_DESC]]="undefined","",IF(Table1[[#This Row],[VZ2_AREA_DESC]]="Headquarte","HQ",Table1[[#This Row],[VZ2_AREA_DESC]]))</f>
        <v/>
      </c>
      <c r="I126" s="2">
        <v>43831</v>
      </c>
      <c r="J126" s="3" t="s">
        <v>16</v>
      </c>
      <c r="K126" s="3" t="s">
        <v>12</v>
      </c>
      <c r="L126" s="3" t="s">
        <v>13</v>
      </c>
      <c r="M126" s="3">
        <v>0</v>
      </c>
      <c r="N126" s="3">
        <v>0</v>
      </c>
      <c r="O126" s="3">
        <v>0</v>
      </c>
    </row>
    <row r="127" spans="1:15" x14ac:dyDescent="0.25">
      <c r="A127" s="6" t="str">
        <f>IF(Table1[[#This Row],[Area]]="","",CONCATENATE(YEAR(I127)," ","Q",ROUNDUP(MONTH(I127)/3,0)))</f>
        <v>2020 Q1</v>
      </c>
      <c r="B127" s="6" t="str">
        <f>IF(Table1[[#This Row],[Area]]="","",CONCATENATE(TEXT(Table1[[#This Row],[rpt_mth]],"yyyy"), " ",TEXT(Table1[[#This Row],[rpt_mth]],"mmmm")))</f>
        <v>2020 March</v>
      </c>
      <c r="C127" s="9">
        <f>IF(Table1[[#This Row],[Area]]="","",Table1[[#This Row],[cleu_gross_adds]]/1000)</f>
        <v>7.6999999999999999E-2</v>
      </c>
      <c r="D127" s="9">
        <f>IF(Table1[[#This Row],[Area]]="","",Table1[[#This Row],[cleu_deacts]]/1000)</f>
        <v>7.8E-2</v>
      </c>
      <c r="E127" s="10">
        <f>IF(Table1[[#This Row],[Area]]="","",Table1[[#This Row],[cleu_subs]]/1000)</f>
        <v>11.988</v>
      </c>
      <c r="F127" s="10">
        <f>IF(Table1[[#This Row],[Area]]="","",Table1[[#This Row],[Adds]]-Table1[[#This Row],[Deacts]])</f>
        <v>-1.0000000000000009E-3</v>
      </c>
      <c r="G127" s="10" t="str">
        <f>IF(Table1[[#This Row],[Area]]="","",IF(Table1[[#This Row],[VZ2_SEGMT_DESC]]="Small &amp; Medium Unassigned", "Small &amp; Medium",Table1[[#This Row],[VZ2_SEGMT_DESC]]))</f>
        <v>Public Sector SLED</v>
      </c>
      <c r="H127" s="10" t="str">
        <f>IF(Table1[[#This Row],[VZ2_AREA_DESC]]="undefined","",IF(Table1[[#This Row],[VZ2_AREA_DESC]]="Headquarte","HQ",Table1[[#This Row],[VZ2_AREA_DESC]]))</f>
        <v>West</v>
      </c>
      <c r="I127" s="2">
        <v>43891</v>
      </c>
      <c r="J127" s="3" t="s">
        <v>19</v>
      </c>
      <c r="K127" s="3" t="s">
        <v>7</v>
      </c>
      <c r="L127" s="3" t="s">
        <v>15</v>
      </c>
      <c r="M127" s="3">
        <v>77</v>
      </c>
      <c r="N127" s="3">
        <v>78</v>
      </c>
      <c r="O127" s="3">
        <v>11988</v>
      </c>
    </row>
    <row r="128" spans="1:15" x14ac:dyDescent="0.25">
      <c r="A128" s="6" t="str">
        <f>IF(Table1[[#This Row],[Area]]="","",CONCATENATE(YEAR(I128)," ","Q",ROUNDUP(MONTH(I128)/3,0)))</f>
        <v>2019 Q1</v>
      </c>
      <c r="B128" s="6" t="str">
        <f>IF(Table1[[#This Row],[Area]]="","",CONCATENATE(TEXT(Table1[[#This Row],[rpt_mth]],"yyyy"), " ",TEXT(Table1[[#This Row],[rpt_mth]],"mmmm")))</f>
        <v>2019 January</v>
      </c>
      <c r="C128" s="9">
        <f>IF(Table1[[#This Row],[Area]]="","",Table1[[#This Row],[cleu_gross_adds]]/1000)</f>
        <v>24.276</v>
      </c>
      <c r="D128" s="9">
        <f>IF(Table1[[#This Row],[Area]]="","",Table1[[#This Row],[cleu_deacts]]/1000)</f>
        <v>19.417000000000002</v>
      </c>
      <c r="E128" s="10">
        <f>IF(Table1[[#This Row],[Area]]="","",Table1[[#This Row],[cleu_subs]]/1000)</f>
        <v>1288.576</v>
      </c>
      <c r="F128" s="10">
        <f>IF(Table1[[#This Row],[Area]]="","",Table1[[#This Row],[Adds]]-Table1[[#This Row],[Deacts]])</f>
        <v>4.8589999999999982</v>
      </c>
      <c r="G128" s="10" t="str">
        <f>IF(Table1[[#This Row],[Area]]="","",IF(Table1[[#This Row],[VZ2_SEGMT_DESC]]="Small &amp; Medium Unassigned", "Small &amp; Medium",Table1[[#This Row],[VZ2_SEGMT_DESC]]))</f>
        <v>Large Enterprise Segment</v>
      </c>
      <c r="H128" s="10" t="str">
        <f>IF(Table1[[#This Row],[VZ2_AREA_DESC]]="undefined","",IF(Table1[[#This Row],[VZ2_AREA_DESC]]="Headquarte","HQ",Table1[[#This Row],[VZ2_AREA_DESC]]))</f>
        <v>West</v>
      </c>
      <c r="I128" s="2">
        <v>43466</v>
      </c>
      <c r="J128" s="3" t="s">
        <v>6</v>
      </c>
      <c r="K128" s="3" t="s">
        <v>12</v>
      </c>
      <c r="L128" s="3" t="s">
        <v>15</v>
      </c>
      <c r="M128" s="3">
        <v>24276</v>
      </c>
      <c r="N128" s="3">
        <v>19417</v>
      </c>
      <c r="O128" s="3">
        <v>1288576</v>
      </c>
    </row>
    <row r="129" spans="1:15" x14ac:dyDescent="0.25">
      <c r="A129" s="6" t="str">
        <f>IF(Table1[[#This Row],[Area]]="","",CONCATENATE(YEAR(I129)," ","Q",ROUNDUP(MONTH(I129)/3,0)))</f>
        <v>2020 Q2</v>
      </c>
      <c r="B129" s="6" t="str">
        <f>IF(Table1[[#This Row],[Area]]="","",CONCATENATE(TEXT(Table1[[#This Row],[rpt_mth]],"yyyy"), " ",TEXT(Table1[[#This Row],[rpt_mth]],"mmmm")))</f>
        <v>2020 April</v>
      </c>
      <c r="C129" s="9">
        <f>IF(Table1[[#This Row],[Area]]="","",Table1[[#This Row],[cleu_gross_adds]]/1000)</f>
        <v>0</v>
      </c>
      <c r="D129" s="9">
        <f>IF(Table1[[#This Row],[Area]]="","",Table1[[#This Row],[cleu_deacts]]/1000)</f>
        <v>0</v>
      </c>
      <c r="E129" s="10">
        <f>IF(Table1[[#This Row],[Area]]="","",Table1[[#This Row],[cleu_subs]]/1000)</f>
        <v>0</v>
      </c>
      <c r="F129" s="10">
        <f>IF(Table1[[#This Row],[Area]]="","",Table1[[#This Row],[Adds]]-Table1[[#This Row],[Deacts]])</f>
        <v>0</v>
      </c>
      <c r="G129" s="10" t="str">
        <f>IF(Table1[[#This Row],[Area]]="","",IF(Table1[[#This Row],[VZ2_SEGMT_DESC]]="Small &amp; Medium Unassigned", "Small &amp; Medium",Table1[[#This Row],[VZ2_SEGMT_DESC]]))</f>
        <v>Small &amp; Medium</v>
      </c>
      <c r="H129" s="10" t="str">
        <f>IF(Table1[[#This Row],[VZ2_AREA_DESC]]="undefined","",IF(Table1[[#This Row],[VZ2_AREA_DESC]]="Headquarte","HQ",Table1[[#This Row],[VZ2_AREA_DESC]]))</f>
        <v>West</v>
      </c>
      <c r="I129" s="2">
        <v>43922</v>
      </c>
      <c r="J129" s="3" t="s">
        <v>9</v>
      </c>
      <c r="K129" s="3" t="s">
        <v>12</v>
      </c>
      <c r="L129" s="3" t="s">
        <v>15</v>
      </c>
      <c r="M129" s="3">
        <v>0</v>
      </c>
      <c r="N129" s="3">
        <v>0</v>
      </c>
      <c r="O129" s="3">
        <v>0</v>
      </c>
    </row>
    <row r="130" spans="1:15" x14ac:dyDescent="0.25">
      <c r="A130" s="6" t="str">
        <f>IF(Table1[[#This Row],[Area]]="","",CONCATENATE(YEAR(I130)," ","Q",ROUNDUP(MONTH(I130)/3,0)))</f>
        <v>2019 Q3</v>
      </c>
      <c r="B130" s="6" t="str">
        <f>IF(Table1[[#This Row],[Area]]="","",CONCATENATE(TEXT(Table1[[#This Row],[rpt_mth]],"yyyy"), " ",TEXT(Table1[[#This Row],[rpt_mth]],"mmmm")))</f>
        <v>2019 September</v>
      </c>
      <c r="C130" s="9">
        <f>IF(Table1[[#This Row],[Area]]="","",Table1[[#This Row],[cleu_gross_adds]]/1000)</f>
        <v>1.2E-2</v>
      </c>
      <c r="D130" s="9">
        <f>IF(Table1[[#This Row],[Area]]="","",Table1[[#This Row],[cleu_deacts]]/1000)</f>
        <v>0.16</v>
      </c>
      <c r="E130" s="10">
        <f>IF(Table1[[#This Row],[Area]]="","",Table1[[#This Row],[cleu_subs]]/1000)</f>
        <v>12.477</v>
      </c>
      <c r="F130" s="10">
        <f>IF(Table1[[#This Row],[Area]]="","",Table1[[#This Row],[Adds]]-Table1[[#This Row],[Deacts]])</f>
        <v>-0.14799999999999999</v>
      </c>
      <c r="G130" s="10" t="str">
        <f>IF(Table1[[#This Row],[Area]]="","",IF(Table1[[#This Row],[VZ2_SEGMT_DESC]]="Small &amp; Medium Unassigned", "Small &amp; Medium",Table1[[#This Row],[VZ2_SEGMT_DESC]]))</f>
        <v>Public Sector SLED</v>
      </c>
      <c r="H130" s="10" t="str">
        <f>IF(Table1[[#This Row],[VZ2_AREA_DESC]]="undefined","",IF(Table1[[#This Row],[VZ2_AREA_DESC]]="Headquarte","HQ",Table1[[#This Row],[VZ2_AREA_DESC]]))</f>
        <v>West</v>
      </c>
      <c r="I130" s="2">
        <v>43709</v>
      </c>
      <c r="J130" s="3" t="s">
        <v>19</v>
      </c>
      <c r="K130" s="3" t="s">
        <v>7</v>
      </c>
      <c r="L130" s="3" t="s">
        <v>15</v>
      </c>
      <c r="M130" s="3">
        <v>12</v>
      </c>
      <c r="N130" s="3">
        <v>160</v>
      </c>
      <c r="O130" s="3">
        <v>12477</v>
      </c>
    </row>
    <row r="131" spans="1:15" x14ac:dyDescent="0.25">
      <c r="A131" s="6" t="str">
        <f>IF(Table1[[#This Row],[Area]]="","",CONCATENATE(YEAR(I131)," ","Q",ROUNDUP(MONTH(I131)/3,0)))</f>
        <v>2019 Q1</v>
      </c>
      <c r="B131" s="6" t="str">
        <f>IF(Table1[[#This Row],[Area]]="","",CONCATENATE(TEXT(Table1[[#This Row],[rpt_mth]],"yyyy"), " ",TEXT(Table1[[#This Row],[rpt_mth]],"mmmm")))</f>
        <v>2019 March</v>
      </c>
      <c r="C131" s="9">
        <f>IF(Table1[[#This Row],[Area]]="","",Table1[[#This Row],[cleu_gross_adds]]/1000)</f>
        <v>0</v>
      </c>
      <c r="D131" s="9">
        <f>IF(Table1[[#This Row],[Area]]="","",Table1[[#This Row],[cleu_deacts]]/1000)</f>
        <v>0</v>
      </c>
      <c r="E131" s="10">
        <f>IF(Table1[[#This Row],[Area]]="","",Table1[[#This Row],[cleu_subs]]/1000)</f>
        <v>0</v>
      </c>
      <c r="F131" s="10">
        <f>IF(Table1[[#This Row],[Area]]="","",Table1[[#This Row],[Adds]]-Table1[[#This Row],[Deacts]])</f>
        <v>0</v>
      </c>
      <c r="G131" s="10" t="str">
        <f>IF(Table1[[#This Row],[Area]]="","",IF(Table1[[#This Row],[VZ2_SEGMT_DESC]]="Small &amp; Medium Unassigned", "Small &amp; Medium",Table1[[#This Row],[VZ2_SEGMT_DESC]]))</f>
        <v>Large Enterprise Segment</v>
      </c>
      <c r="H131" s="10" t="str">
        <f>IF(Table1[[#This Row],[VZ2_AREA_DESC]]="undefined","",IF(Table1[[#This Row],[VZ2_AREA_DESC]]="Headquarte","HQ",Table1[[#This Row],[VZ2_AREA_DESC]]))</f>
        <v>HQ</v>
      </c>
      <c r="I131" s="2">
        <v>43525</v>
      </c>
      <c r="J131" s="3" t="s">
        <v>6</v>
      </c>
      <c r="K131" s="3" t="s">
        <v>7</v>
      </c>
      <c r="L131" s="3" t="s">
        <v>17</v>
      </c>
      <c r="M131" s="3">
        <v>0</v>
      </c>
      <c r="N131" s="3">
        <v>0</v>
      </c>
      <c r="O131" s="3">
        <v>0</v>
      </c>
    </row>
    <row r="132" spans="1:15" x14ac:dyDescent="0.25">
      <c r="A132" s="6" t="str">
        <f>IF(Table1[[#This Row],[Area]]="","",CONCATENATE(YEAR(I132)," ","Q",ROUNDUP(MONTH(I132)/3,0)))</f>
        <v>2020 Q1</v>
      </c>
      <c r="B132" s="6" t="str">
        <f>IF(Table1[[#This Row],[Area]]="","",CONCATENATE(TEXT(Table1[[#This Row],[rpt_mth]],"yyyy"), " ",TEXT(Table1[[#This Row],[rpt_mth]],"mmmm")))</f>
        <v>2020 February</v>
      </c>
      <c r="C132" s="9">
        <f>IF(Table1[[#This Row],[Area]]="","",Table1[[#This Row],[cleu_gross_adds]]/1000)</f>
        <v>32.774999999999999</v>
      </c>
      <c r="D132" s="9">
        <f>IF(Table1[[#This Row],[Area]]="","",Table1[[#This Row],[cleu_deacts]]/1000)</f>
        <v>21.765999999999998</v>
      </c>
      <c r="E132" s="10">
        <f>IF(Table1[[#This Row],[Area]]="","",Table1[[#This Row],[cleu_subs]]/1000)</f>
        <v>1928.433</v>
      </c>
      <c r="F132" s="10">
        <f>IF(Table1[[#This Row],[Area]]="","",Table1[[#This Row],[Adds]]-Table1[[#This Row],[Deacts]])</f>
        <v>11.009</v>
      </c>
      <c r="G132" s="10" t="str">
        <f>IF(Table1[[#This Row],[Area]]="","",IF(Table1[[#This Row],[VZ2_SEGMT_DESC]]="Small &amp; Medium Unassigned", "Small &amp; Medium",Table1[[#This Row],[VZ2_SEGMT_DESC]]))</f>
        <v>Small &amp; Medium</v>
      </c>
      <c r="H132" s="10" t="str">
        <f>IF(Table1[[#This Row],[VZ2_AREA_DESC]]="undefined","",IF(Table1[[#This Row],[VZ2_AREA_DESC]]="Headquarte","HQ",Table1[[#This Row],[VZ2_AREA_DESC]]))</f>
        <v>West</v>
      </c>
      <c r="I132" s="2">
        <v>43862</v>
      </c>
      <c r="J132" s="3" t="s">
        <v>18</v>
      </c>
      <c r="K132" s="3" t="s">
        <v>12</v>
      </c>
      <c r="L132" s="3" t="s">
        <v>15</v>
      </c>
      <c r="M132" s="3">
        <v>32775</v>
      </c>
      <c r="N132" s="3">
        <v>21766</v>
      </c>
      <c r="O132" s="3">
        <v>1928433</v>
      </c>
    </row>
    <row r="133" spans="1:15" x14ac:dyDescent="0.25">
      <c r="A133" s="6" t="str">
        <f>IF(Table1[[#This Row],[Area]]="","",CONCATENATE(YEAR(I133)," ","Q",ROUNDUP(MONTH(I133)/3,0)))</f>
        <v>2019 Q1</v>
      </c>
      <c r="B133" s="6" t="str">
        <f>IF(Table1[[#This Row],[Area]]="","",CONCATENATE(TEXT(Table1[[#This Row],[rpt_mth]],"yyyy"), " ",TEXT(Table1[[#This Row],[rpt_mth]],"mmmm")))</f>
        <v>2019 February</v>
      </c>
      <c r="C133" s="9">
        <f>IF(Table1[[#This Row],[Area]]="","",Table1[[#This Row],[cleu_gross_adds]]/1000)</f>
        <v>0</v>
      </c>
      <c r="D133" s="9">
        <f>IF(Table1[[#This Row],[Area]]="","",Table1[[#This Row],[cleu_deacts]]/1000)</f>
        <v>0.14299999999999999</v>
      </c>
      <c r="E133" s="10">
        <f>IF(Table1[[#This Row],[Area]]="","",Table1[[#This Row],[cleu_subs]]/1000)</f>
        <v>13.237</v>
      </c>
      <c r="F133" s="10">
        <f>IF(Table1[[#This Row],[Area]]="","",Table1[[#This Row],[Adds]]-Table1[[#This Row],[Deacts]])</f>
        <v>-0.14299999999999999</v>
      </c>
      <c r="G133" s="10" t="str">
        <f>IF(Table1[[#This Row],[Area]]="","",IF(Table1[[#This Row],[VZ2_SEGMT_DESC]]="Small &amp; Medium Unassigned", "Small &amp; Medium",Table1[[#This Row],[VZ2_SEGMT_DESC]]))</f>
        <v>Public Sector SLED</v>
      </c>
      <c r="H133" s="10" t="str">
        <f>IF(Table1[[#This Row],[VZ2_AREA_DESC]]="undefined","",IF(Table1[[#This Row],[VZ2_AREA_DESC]]="Headquarte","HQ",Table1[[#This Row],[VZ2_AREA_DESC]]))</f>
        <v>West</v>
      </c>
      <c r="I133" s="2">
        <v>43497</v>
      </c>
      <c r="J133" s="3" t="s">
        <v>19</v>
      </c>
      <c r="K133" s="3" t="s">
        <v>7</v>
      </c>
      <c r="L133" s="3" t="s">
        <v>15</v>
      </c>
      <c r="M133" s="3">
        <v>0</v>
      </c>
      <c r="N133" s="3">
        <v>143</v>
      </c>
      <c r="O133" s="3">
        <v>13237</v>
      </c>
    </row>
    <row r="134" spans="1:15" x14ac:dyDescent="0.25">
      <c r="A134" s="6" t="str">
        <f>IF(Table1[[#This Row],[Area]]="","",CONCATENATE(YEAR(I134)," ","Q",ROUNDUP(MONTH(I134)/3,0)))</f>
        <v>2019 Q3</v>
      </c>
      <c r="B134" s="6" t="str">
        <f>IF(Table1[[#This Row],[Area]]="","",CONCATENATE(TEXT(Table1[[#This Row],[rpt_mth]],"yyyy"), " ",TEXT(Table1[[#This Row],[rpt_mth]],"mmmm")))</f>
        <v>2019 August</v>
      </c>
      <c r="C134" s="9">
        <f>IF(Table1[[#This Row],[Area]]="","",Table1[[#This Row],[cleu_gross_adds]]/1000)</f>
        <v>0.18</v>
      </c>
      <c r="D134" s="9">
        <f>IF(Table1[[#This Row],[Area]]="","",Table1[[#This Row],[cleu_deacts]]/1000)</f>
        <v>0.40400000000000003</v>
      </c>
      <c r="E134" s="10">
        <f>IF(Table1[[#This Row],[Area]]="","",Table1[[#This Row],[cleu_subs]]/1000)</f>
        <v>26.597000000000001</v>
      </c>
      <c r="F134" s="10">
        <f>IF(Table1[[#This Row],[Area]]="","",Table1[[#This Row],[Adds]]-Table1[[#This Row],[Deacts]])</f>
        <v>-0.22400000000000003</v>
      </c>
      <c r="G134" s="10" t="str">
        <f>IF(Table1[[#This Row],[Area]]="","",IF(Table1[[#This Row],[VZ2_SEGMT_DESC]]="Small &amp; Medium Unassigned", "Small &amp; Medium",Table1[[#This Row],[VZ2_SEGMT_DESC]]))</f>
        <v>Large Enterprise Segment</v>
      </c>
      <c r="H134" s="10" t="str">
        <f>IF(Table1[[#This Row],[VZ2_AREA_DESC]]="undefined","",IF(Table1[[#This Row],[VZ2_AREA_DESC]]="Headquarte","HQ",Table1[[#This Row],[VZ2_AREA_DESC]]))</f>
        <v>South</v>
      </c>
      <c r="I134" s="2">
        <v>43678</v>
      </c>
      <c r="J134" s="3" t="s">
        <v>6</v>
      </c>
      <c r="K134" s="3" t="s">
        <v>7</v>
      </c>
      <c r="L134" s="3" t="s">
        <v>8</v>
      </c>
      <c r="M134" s="3">
        <v>180</v>
      </c>
      <c r="N134" s="3">
        <v>404</v>
      </c>
      <c r="O134" s="3">
        <v>26597</v>
      </c>
    </row>
    <row r="135" spans="1:15" x14ac:dyDescent="0.25">
      <c r="A135" s="6" t="str">
        <f>IF(Table1[[#This Row],[Area]]="","",CONCATENATE(YEAR(I135)," ","Q",ROUNDUP(MONTH(I135)/3,0)))</f>
        <v>2019 Q3</v>
      </c>
      <c r="B135" s="6" t="str">
        <f>IF(Table1[[#This Row],[Area]]="","",CONCATENATE(TEXT(Table1[[#This Row],[rpt_mth]],"yyyy"), " ",TEXT(Table1[[#This Row],[rpt_mth]],"mmmm")))</f>
        <v>2019 July</v>
      </c>
      <c r="C135" s="9">
        <f>IF(Table1[[#This Row],[Area]]="","",Table1[[#This Row],[cleu_gross_adds]]/1000)</f>
        <v>3.5000000000000003E-2</v>
      </c>
      <c r="D135" s="9">
        <f>IF(Table1[[#This Row],[Area]]="","",Table1[[#This Row],[cleu_deacts]]/1000)</f>
        <v>4.0000000000000001E-3</v>
      </c>
      <c r="E135" s="10">
        <f>IF(Table1[[#This Row],[Area]]="","",Table1[[#This Row],[cleu_subs]]/1000)</f>
        <v>0.39400000000000002</v>
      </c>
      <c r="F135" s="10">
        <f>IF(Table1[[#This Row],[Area]]="","",Table1[[#This Row],[Adds]]-Table1[[#This Row],[Deacts]])</f>
        <v>3.1000000000000003E-2</v>
      </c>
      <c r="G135" s="10" t="str">
        <f>IF(Table1[[#This Row],[Area]]="","",IF(Table1[[#This Row],[VZ2_SEGMT_DESC]]="Small &amp; Medium Unassigned", "Small &amp; Medium",Table1[[#This Row],[VZ2_SEGMT_DESC]]))</f>
        <v>Small &amp; Medium</v>
      </c>
      <c r="H135" s="10" t="str">
        <f>IF(Table1[[#This Row],[VZ2_AREA_DESC]]="undefined","",IF(Table1[[#This Row],[VZ2_AREA_DESC]]="Headquarte","HQ",Table1[[#This Row],[VZ2_AREA_DESC]]))</f>
        <v>East</v>
      </c>
      <c r="I135" s="2">
        <v>43647</v>
      </c>
      <c r="J135" s="3" t="s">
        <v>9</v>
      </c>
      <c r="K135" s="3" t="s">
        <v>12</v>
      </c>
      <c r="L135" s="3" t="s">
        <v>11</v>
      </c>
      <c r="M135" s="3">
        <v>35</v>
      </c>
      <c r="N135" s="3">
        <v>4</v>
      </c>
      <c r="O135" s="3">
        <v>394</v>
      </c>
    </row>
    <row r="136" spans="1:15" x14ac:dyDescent="0.25">
      <c r="A136" s="6" t="str">
        <f>IF(Table1[[#This Row],[Area]]="","",CONCATENATE(YEAR(I136)," ","Q",ROUNDUP(MONTH(I136)/3,0)))</f>
        <v>2019 Q1</v>
      </c>
      <c r="B136" s="6" t="str">
        <f>IF(Table1[[#This Row],[Area]]="","",CONCATENATE(TEXT(Table1[[#This Row],[rpt_mth]],"yyyy"), " ",TEXT(Table1[[#This Row],[rpt_mth]],"mmmm")))</f>
        <v>2019 February</v>
      </c>
      <c r="C136" s="9">
        <f>IF(Table1[[#This Row],[Area]]="","",Table1[[#This Row],[cleu_gross_adds]]/1000)</f>
        <v>0</v>
      </c>
      <c r="D136" s="9">
        <f>IF(Table1[[#This Row],[Area]]="","",Table1[[#This Row],[cleu_deacts]]/1000)</f>
        <v>0</v>
      </c>
      <c r="E136" s="10">
        <f>IF(Table1[[#This Row],[Area]]="","",Table1[[#This Row],[cleu_subs]]/1000)</f>
        <v>1E-3</v>
      </c>
      <c r="F136" s="10">
        <f>IF(Table1[[#This Row],[Area]]="","",Table1[[#This Row],[Adds]]-Table1[[#This Row],[Deacts]])</f>
        <v>0</v>
      </c>
      <c r="G136" s="10" t="str">
        <f>IF(Table1[[#This Row],[Area]]="","",IF(Table1[[#This Row],[VZ2_SEGMT_DESC]]="Small &amp; Medium Unassigned", "Small &amp; Medium",Table1[[#This Row],[VZ2_SEGMT_DESC]]))</f>
        <v>Small &amp; Medium</v>
      </c>
      <c r="H136" s="10" t="str">
        <f>IF(Table1[[#This Row],[VZ2_AREA_DESC]]="undefined","",IF(Table1[[#This Row],[VZ2_AREA_DESC]]="Headquarte","HQ",Table1[[#This Row],[VZ2_AREA_DESC]]))</f>
        <v>HQ</v>
      </c>
      <c r="I136" s="2">
        <v>43497</v>
      </c>
      <c r="J136" s="3" t="s">
        <v>18</v>
      </c>
      <c r="K136" s="3" t="s">
        <v>12</v>
      </c>
      <c r="L136" s="3" t="s">
        <v>17</v>
      </c>
      <c r="M136" s="3">
        <v>0</v>
      </c>
      <c r="N136" s="3">
        <v>0</v>
      </c>
      <c r="O136" s="3">
        <v>1</v>
      </c>
    </row>
    <row r="137" spans="1:15" x14ac:dyDescent="0.25">
      <c r="A137" s="6" t="str">
        <f>IF(Table1[[#This Row],[Area]]="","",CONCATENATE(YEAR(I137)," ","Q",ROUNDUP(MONTH(I137)/3,0)))</f>
        <v>2020 Q1</v>
      </c>
      <c r="B137" s="6" t="str">
        <f>IF(Table1[[#This Row],[Area]]="","",CONCATENATE(TEXT(Table1[[#This Row],[rpt_mth]],"yyyy"), " ",TEXT(Table1[[#This Row],[rpt_mth]],"mmmm")))</f>
        <v>2020 March</v>
      </c>
      <c r="C137" s="9">
        <f>IF(Table1[[#This Row],[Area]]="","",Table1[[#This Row],[cleu_gross_adds]]/1000)</f>
        <v>114.892</v>
      </c>
      <c r="D137" s="9">
        <f>IF(Table1[[#This Row],[Area]]="","",Table1[[#This Row],[cleu_deacts]]/1000)</f>
        <v>16.442</v>
      </c>
      <c r="E137" s="10">
        <f>IF(Table1[[#This Row],[Area]]="","",Table1[[#This Row],[cleu_subs]]/1000)</f>
        <v>1900.7080000000001</v>
      </c>
      <c r="F137" s="10">
        <f>IF(Table1[[#This Row],[Area]]="","",Table1[[#This Row],[Adds]]-Table1[[#This Row],[Deacts]])</f>
        <v>98.449999999999989</v>
      </c>
      <c r="G137" s="10" t="str">
        <f>IF(Table1[[#This Row],[Area]]="","",IF(Table1[[#This Row],[VZ2_SEGMT_DESC]]="Small &amp; Medium Unassigned", "Small &amp; Medium",Table1[[#This Row],[VZ2_SEGMT_DESC]]))</f>
        <v>Public Sector SLED</v>
      </c>
      <c r="H137" s="10" t="str">
        <f>IF(Table1[[#This Row],[VZ2_AREA_DESC]]="undefined","",IF(Table1[[#This Row],[VZ2_AREA_DESC]]="Headquarte","HQ",Table1[[#This Row],[VZ2_AREA_DESC]]))</f>
        <v>East</v>
      </c>
      <c r="I137" s="2">
        <v>43891</v>
      </c>
      <c r="J137" s="3" t="s">
        <v>19</v>
      </c>
      <c r="K137" s="3" t="s">
        <v>12</v>
      </c>
      <c r="L137" s="3" t="s">
        <v>11</v>
      </c>
      <c r="M137" s="3">
        <v>114892</v>
      </c>
      <c r="N137" s="3">
        <v>16442</v>
      </c>
      <c r="O137" s="3">
        <v>1900708</v>
      </c>
    </row>
    <row r="138" spans="1:15" x14ac:dyDescent="0.25">
      <c r="A138" s="6" t="str">
        <f>IF(Table1[[#This Row],[Area]]="","",CONCATENATE(YEAR(I138)," ","Q",ROUNDUP(MONTH(I138)/3,0)))</f>
        <v>2019 Q3</v>
      </c>
      <c r="B138" s="6" t="str">
        <f>IF(Table1[[#This Row],[Area]]="","",CONCATENATE(TEXT(Table1[[#This Row],[rpt_mth]],"yyyy"), " ",TEXT(Table1[[#This Row],[rpt_mth]],"mmmm")))</f>
        <v>2019 September</v>
      </c>
      <c r="C138" s="9">
        <f>IF(Table1[[#This Row],[Area]]="","",Table1[[#This Row],[cleu_gross_adds]]/1000)</f>
        <v>4.8000000000000001E-2</v>
      </c>
      <c r="D138" s="9">
        <f>IF(Table1[[#This Row],[Area]]="","",Table1[[#This Row],[cleu_deacts]]/1000)</f>
        <v>0</v>
      </c>
      <c r="E138" s="10">
        <f>IF(Table1[[#This Row],[Area]]="","",Table1[[#This Row],[cleu_subs]]/1000)</f>
        <v>7.3999999999999996E-2</v>
      </c>
      <c r="F138" s="10">
        <f>IF(Table1[[#This Row],[Area]]="","",Table1[[#This Row],[Adds]]-Table1[[#This Row],[Deacts]])</f>
        <v>4.8000000000000001E-2</v>
      </c>
      <c r="G138" s="10" t="str">
        <f>IF(Table1[[#This Row],[Area]]="","",IF(Table1[[#This Row],[VZ2_SEGMT_DESC]]="Small &amp; Medium Unassigned", "Small &amp; Medium",Table1[[#This Row],[VZ2_SEGMT_DESC]]))</f>
        <v>Small &amp; Medium</v>
      </c>
      <c r="H138" s="10" t="str">
        <f>IF(Table1[[#This Row],[VZ2_AREA_DESC]]="undefined","",IF(Table1[[#This Row],[VZ2_AREA_DESC]]="Headquarte","HQ",Table1[[#This Row],[VZ2_AREA_DESC]]))</f>
        <v>South</v>
      </c>
      <c r="I138" s="2">
        <v>43709</v>
      </c>
      <c r="J138" s="3" t="s">
        <v>9</v>
      </c>
      <c r="K138" s="3" t="s">
        <v>10</v>
      </c>
      <c r="L138" s="3" t="s">
        <v>8</v>
      </c>
      <c r="M138" s="3">
        <v>48</v>
      </c>
      <c r="N138" s="3">
        <v>0</v>
      </c>
      <c r="O138" s="3">
        <v>74</v>
      </c>
    </row>
    <row r="139" spans="1:15" x14ac:dyDescent="0.25">
      <c r="A139" s="6" t="str">
        <f>IF(Table1[[#This Row],[Area]]="","",CONCATENATE(YEAR(I139)," ","Q",ROUNDUP(MONTH(I139)/3,0)))</f>
        <v>2020 Q2</v>
      </c>
      <c r="B139" s="6" t="str">
        <f>IF(Table1[[#This Row],[Area]]="","",CONCATENATE(TEXT(Table1[[#This Row],[rpt_mth]],"yyyy"), " ",TEXT(Table1[[#This Row],[rpt_mth]],"mmmm")))</f>
        <v>2020 May</v>
      </c>
      <c r="C139" s="9">
        <f>IF(Table1[[#This Row],[Area]]="","",Table1[[#This Row],[cleu_gross_adds]]/1000)</f>
        <v>9.1310000000000002</v>
      </c>
      <c r="D139" s="9">
        <f>IF(Table1[[#This Row],[Area]]="","",Table1[[#This Row],[cleu_deacts]]/1000)</f>
        <v>4.7770000000000001</v>
      </c>
      <c r="E139" s="10">
        <f>IF(Table1[[#This Row],[Area]]="","",Table1[[#This Row],[cleu_subs]]/1000)</f>
        <v>541.09</v>
      </c>
      <c r="F139" s="10">
        <f>IF(Table1[[#This Row],[Area]]="","",Table1[[#This Row],[Adds]]-Table1[[#This Row],[Deacts]])</f>
        <v>4.3540000000000001</v>
      </c>
      <c r="G139" s="10" t="str">
        <f>IF(Table1[[#This Row],[Area]]="","",IF(Table1[[#This Row],[VZ2_SEGMT_DESC]]="Small &amp; Medium Unassigned", "Small &amp; Medium",Table1[[#This Row],[VZ2_SEGMT_DESC]]))</f>
        <v>Public Sector Fed</v>
      </c>
      <c r="H139" s="10" t="str">
        <f>IF(Table1[[#This Row],[VZ2_AREA_DESC]]="undefined","",IF(Table1[[#This Row],[VZ2_AREA_DESC]]="Headquarte","HQ",Table1[[#This Row],[VZ2_AREA_DESC]]))</f>
        <v>East</v>
      </c>
      <c r="I139" s="2">
        <v>43952</v>
      </c>
      <c r="J139" s="3" t="s">
        <v>16</v>
      </c>
      <c r="K139" s="3" t="s">
        <v>12</v>
      </c>
      <c r="L139" s="3" t="s">
        <v>11</v>
      </c>
      <c r="M139" s="3">
        <v>9131</v>
      </c>
      <c r="N139" s="3">
        <v>4777</v>
      </c>
      <c r="O139" s="3">
        <v>541090</v>
      </c>
    </row>
    <row r="140" spans="1:15" x14ac:dyDescent="0.25">
      <c r="A140" s="6" t="str">
        <f>IF(Table1[[#This Row],[Area]]="","",CONCATENATE(YEAR(I140)," ","Q",ROUNDUP(MONTH(I140)/3,0)))</f>
        <v>2019 Q4</v>
      </c>
      <c r="B140" s="6" t="str">
        <f>IF(Table1[[#This Row],[Area]]="","",CONCATENATE(TEXT(Table1[[#This Row],[rpt_mth]],"yyyy"), " ",TEXT(Table1[[#This Row],[rpt_mth]],"mmmm")))</f>
        <v>2019 December</v>
      </c>
      <c r="C140" s="9">
        <f>IF(Table1[[#This Row],[Area]]="","",Table1[[#This Row],[cleu_gross_adds]]/1000)</f>
        <v>1.0999999999999999E-2</v>
      </c>
      <c r="D140" s="9">
        <f>IF(Table1[[#This Row],[Area]]="","",Table1[[#This Row],[cleu_deacts]]/1000)</f>
        <v>0</v>
      </c>
      <c r="E140" s="10">
        <f>IF(Table1[[#This Row],[Area]]="","",Table1[[#This Row],[cleu_subs]]/1000)</f>
        <v>1.0999999999999999E-2</v>
      </c>
      <c r="F140" s="10">
        <f>IF(Table1[[#This Row],[Area]]="","",Table1[[#This Row],[Adds]]-Table1[[#This Row],[Deacts]])</f>
        <v>1.0999999999999999E-2</v>
      </c>
      <c r="G140" s="10" t="str">
        <f>IF(Table1[[#This Row],[Area]]="","",IF(Table1[[#This Row],[VZ2_SEGMT_DESC]]="Small &amp; Medium Unassigned", "Small &amp; Medium",Table1[[#This Row],[VZ2_SEGMT_DESC]]))</f>
        <v>Small &amp; Medium</v>
      </c>
      <c r="H140" s="10" t="str">
        <f>IF(Table1[[#This Row],[VZ2_AREA_DESC]]="undefined","",IF(Table1[[#This Row],[VZ2_AREA_DESC]]="Headquarte","HQ",Table1[[#This Row],[VZ2_AREA_DESC]]))</f>
        <v>East</v>
      </c>
      <c r="I140" s="2">
        <v>43800</v>
      </c>
      <c r="J140" s="3" t="s">
        <v>9</v>
      </c>
      <c r="K140" s="3" t="s">
        <v>10</v>
      </c>
      <c r="L140" s="3" t="s">
        <v>11</v>
      </c>
      <c r="M140" s="3">
        <v>11</v>
      </c>
      <c r="N140" s="3">
        <v>0</v>
      </c>
      <c r="O140" s="3">
        <v>11</v>
      </c>
    </row>
    <row r="141" spans="1:15" x14ac:dyDescent="0.25">
      <c r="A141" s="6" t="str">
        <f>IF(Table1[[#This Row],[Area]]="","",CONCATENATE(YEAR(I141)," ","Q",ROUNDUP(MONTH(I141)/3,0)))</f>
        <v>2020 Q1</v>
      </c>
      <c r="B141" s="6" t="str">
        <f>IF(Table1[[#This Row],[Area]]="","",CONCATENATE(TEXT(Table1[[#This Row],[rpt_mth]],"yyyy"), " ",TEXT(Table1[[#This Row],[rpt_mth]],"mmmm")))</f>
        <v>2020 February</v>
      </c>
      <c r="C141" s="9">
        <f>IF(Table1[[#This Row],[Area]]="","",Table1[[#This Row],[cleu_gross_adds]]/1000)</f>
        <v>0</v>
      </c>
      <c r="D141" s="9">
        <f>IF(Table1[[#This Row],[Area]]="","",Table1[[#This Row],[cleu_deacts]]/1000)</f>
        <v>0</v>
      </c>
      <c r="E141" s="10">
        <f>IF(Table1[[#This Row],[Area]]="","",Table1[[#This Row],[cleu_subs]]/1000)</f>
        <v>0</v>
      </c>
      <c r="F141" s="10">
        <f>IF(Table1[[#This Row],[Area]]="","",Table1[[#This Row],[Adds]]-Table1[[#This Row],[Deacts]])</f>
        <v>0</v>
      </c>
      <c r="G141" s="10" t="str">
        <f>IF(Table1[[#This Row],[Area]]="","",IF(Table1[[#This Row],[VZ2_SEGMT_DESC]]="Small &amp; Medium Unassigned", "Small &amp; Medium",Table1[[#This Row],[VZ2_SEGMT_DESC]]))</f>
        <v>Small &amp; Medium</v>
      </c>
      <c r="H141" s="10" t="str">
        <f>IF(Table1[[#This Row],[VZ2_AREA_DESC]]="undefined","",IF(Table1[[#This Row],[VZ2_AREA_DESC]]="Headquarte","HQ",Table1[[#This Row],[VZ2_AREA_DESC]]))</f>
        <v>South</v>
      </c>
      <c r="I141" s="2">
        <v>43862</v>
      </c>
      <c r="J141" s="3" t="s">
        <v>9</v>
      </c>
      <c r="K141" s="3" t="s">
        <v>7</v>
      </c>
      <c r="L141" s="3" t="s">
        <v>8</v>
      </c>
      <c r="M141" s="3">
        <v>0</v>
      </c>
      <c r="N141" s="3">
        <v>0</v>
      </c>
      <c r="O141" s="3">
        <v>0</v>
      </c>
    </row>
    <row r="142" spans="1:15" x14ac:dyDescent="0.25">
      <c r="A142" s="6" t="str">
        <f>IF(Table1[[#This Row],[Area]]="","",CONCATENATE(YEAR(I142)," ","Q",ROUNDUP(MONTH(I142)/3,0)))</f>
        <v>2019 Q4</v>
      </c>
      <c r="B142" s="6" t="str">
        <f>IF(Table1[[#This Row],[Area]]="","",CONCATENATE(TEXT(Table1[[#This Row],[rpt_mth]],"yyyy"), " ",TEXT(Table1[[#This Row],[rpt_mth]],"mmmm")))</f>
        <v>2019 November</v>
      </c>
      <c r="C142" s="9">
        <f>IF(Table1[[#This Row],[Area]]="","",Table1[[#This Row],[cleu_gross_adds]]/1000)</f>
        <v>2.4910000000000001</v>
      </c>
      <c r="D142" s="9">
        <f>IF(Table1[[#This Row],[Area]]="","",Table1[[#This Row],[cleu_deacts]]/1000)</f>
        <v>1.635</v>
      </c>
      <c r="E142" s="10">
        <f>IF(Table1[[#This Row],[Area]]="","",Table1[[#This Row],[cleu_subs]]/1000)</f>
        <v>225.40700000000001</v>
      </c>
      <c r="F142" s="10">
        <f>IF(Table1[[#This Row],[Area]]="","",Table1[[#This Row],[Adds]]-Table1[[#This Row],[Deacts]])</f>
        <v>0.85600000000000009</v>
      </c>
      <c r="G142" s="10" t="str">
        <f>IF(Table1[[#This Row],[Area]]="","",IF(Table1[[#This Row],[VZ2_SEGMT_DESC]]="Small &amp; Medium Unassigned", "Small &amp; Medium",Table1[[#This Row],[VZ2_SEGMT_DESC]]))</f>
        <v>Public Sector Fed</v>
      </c>
      <c r="H142" s="10" t="str">
        <f>IF(Table1[[#This Row],[VZ2_AREA_DESC]]="undefined","",IF(Table1[[#This Row],[VZ2_AREA_DESC]]="Headquarte","HQ",Table1[[#This Row],[VZ2_AREA_DESC]]))</f>
        <v>West</v>
      </c>
      <c r="I142" s="2">
        <v>43770</v>
      </c>
      <c r="J142" s="3" t="s">
        <v>16</v>
      </c>
      <c r="K142" s="3" t="s">
        <v>12</v>
      </c>
      <c r="L142" s="3" t="s">
        <v>15</v>
      </c>
      <c r="M142" s="3">
        <v>2491</v>
      </c>
      <c r="N142" s="3">
        <v>1635</v>
      </c>
      <c r="O142" s="3">
        <v>225407</v>
      </c>
    </row>
    <row r="143" spans="1:15" x14ac:dyDescent="0.25">
      <c r="A143" s="6" t="str">
        <f>IF(Table1[[#This Row],[Area]]="","",CONCATENATE(YEAR(I143)," ","Q",ROUNDUP(MONTH(I143)/3,0)))</f>
        <v>2019 Q3</v>
      </c>
      <c r="B143" s="6" t="str">
        <f>IF(Table1[[#This Row],[Area]]="","",CONCATENATE(TEXT(Table1[[#This Row],[rpt_mth]],"yyyy"), " ",TEXT(Table1[[#This Row],[rpt_mth]],"mmmm")))</f>
        <v>2019 September</v>
      </c>
      <c r="C143" s="9">
        <f>IF(Table1[[#This Row],[Area]]="","",Table1[[#This Row],[cleu_gross_adds]]/1000)</f>
        <v>20.11</v>
      </c>
      <c r="D143" s="9">
        <f>IF(Table1[[#This Row],[Area]]="","",Table1[[#This Row],[cleu_deacts]]/1000)</f>
        <v>13.765000000000001</v>
      </c>
      <c r="E143" s="10">
        <f>IF(Table1[[#This Row],[Area]]="","",Table1[[#This Row],[cleu_subs]]/1000)</f>
        <v>1171.135</v>
      </c>
      <c r="F143" s="10">
        <f>IF(Table1[[#This Row],[Area]]="","",Table1[[#This Row],[Adds]]-Table1[[#This Row],[Deacts]])</f>
        <v>6.3449999999999989</v>
      </c>
      <c r="G143" s="10" t="str">
        <f>IF(Table1[[#This Row],[Area]]="","",IF(Table1[[#This Row],[VZ2_SEGMT_DESC]]="Small &amp; Medium Unassigned", "Small &amp; Medium",Table1[[#This Row],[VZ2_SEGMT_DESC]]))</f>
        <v>Public Sector SLED</v>
      </c>
      <c r="H143" s="10" t="str">
        <f>IF(Table1[[#This Row],[VZ2_AREA_DESC]]="undefined","",IF(Table1[[#This Row],[VZ2_AREA_DESC]]="Headquarte","HQ",Table1[[#This Row],[VZ2_AREA_DESC]]))</f>
        <v>South</v>
      </c>
      <c r="I143" s="2">
        <v>43709</v>
      </c>
      <c r="J143" s="3" t="s">
        <v>19</v>
      </c>
      <c r="K143" s="3" t="s">
        <v>12</v>
      </c>
      <c r="L143" s="3" t="s">
        <v>8</v>
      </c>
      <c r="M143" s="3">
        <v>20110</v>
      </c>
      <c r="N143" s="3">
        <v>13765</v>
      </c>
      <c r="O143" s="3">
        <v>1171135</v>
      </c>
    </row>
    <row r="144" spans="1:15" x14ac:dyDescent="0.25">
      <c r="A144" s="6" t="str">
        <f>IF(Table1[[#This Row],[Area]]="","",CONCATENATE(YEAR(I144)," ","Q",ROUNDUP(MONTH(I144)/3,0)))</f>
        <v>2020 Q1</v>
      </c>
      <c r="B144" s="6" t="str">
        <f>IF(Table1[[#This Row],[Area]]="","",CONCATENATE(TEXT(Table1[[#This Row],[rpt_mth]],"yyyy"), " ",TEXT(Table1[[#This Row],[rpt_mth]],"mmmm")))</f>
        <v>2020 March</v>
      </c>
      <c r="C144" s="9">
        <f>IF(Table1[[#This Row],[Area]]="","",Table1[[#This Row],[cleu_gross_adds]]/1000)</f>
        <v>1.4E-2</v>
      </c>
      <c r="D144" s="9">
        <f>IF(Table1[[#This Row],[Area]]="","",Table1[[#This Row],[cleu_deacts]]/1000)</f>
        <v>5.7000000000000002E-2</v>
      </c>
      <c r="E144" s="10">
        <f>IF(Table1[[#This Row],[Area]]="","",Table1[[#This Row],[cleu_subs]]/1000)</f>
        <v>9.0670000000000002</v>
      </c>
      <c r="F144" s="10">
        <f>IF(Table1[[#This Row],[Area]]="","",Table1[[#This Row],[Adds]]-Table1[[#This Row],[Deacts]])</f>
        <v>-4.3000000000000003E-2</v>
      </c>
      <c r="G144" s="10" t="str">
        <f>IF(Table1[[#This Row],[Area]]="","",IF(Table1[[#This Row],[VZ2_SEGMT_DESC]]="Small &amp; Medium Unassigned", "Small &amp; Medium",Table1[[#This Row],[VZ2_SEGMT_DESC]]))</f>
        <v>Public Sector SLED</v>
      </c>
      <c r="H144" s="10" t="str">
        <f>IF(Table1[[#This Row],[VZ2_AREA_DESC]]="undefined","",IF(Table1[[#This Row],[VZ2_AREA_DESC]]="Headquarte","HQ",Table1[[#This Row],[VZ2_AREA_DESC]]))</f>
        <v>South</v>
      </c>
      <c r="I144" s="2">
        <v>43891</v>
      </c>
      <c r="J144" s="3" t="s">
        <v>19</v>
      </c>
      <c r="K144" s="3" t="s">
        <v>7</v>
      </c>
      <c r="L144" s="3" t="s">
        <v>8</v>
      </c>
      <c r="M144" s="3">
        <v>14</v>
      </c>
      <c r="N144" s="3">
        <v>57</v>
      </c>
      <c r="O144" s="3">
        <v>9067</v>
      </c>
    </row>
    <row r="145" spans="1:15" x14ac:dyDescent="0.25">
      <c r="A145" s="6" t="str">
        <f>IF(Table1[[#This Row],[Area]]="","",CONCATENATE(YEAR(I145)," ","Q",ROUNDUP(MONTH(I145)/3,0)))</f>
        <v>2020 Q2</v>
      </c>
      <c r="B145" s="6" t="str">
        <f>IF(Table1[[#This Row],[Area]]="","",CONCATENATE(TEXT(Table1[[#This Row],[rpt_mth]],"yyyy"), " ",TEXT(Table1[[#This Row],[rpt_mth]],"mmmm")))</f>
        <v>2020 April</v>
      </c>
      <c r="C145" s="9">
        <f>IF(Table1[[#This Row],[Area]]="","",Table1[[#This Row],[cleu_gross_adds]]/1000)</f>
        <v>1E-3</v>
      </c>
      <c r="D145" s="9">
        <f>IF(Table1[[#This Row],[Area]]="","",Table1[[#This Row],[cleu_deacts]]/1000)</f>
        <v>0.02</v>
      </c>
      <c r="E145" s="10">
        <f>IF(Table1[[#This Row],[Area]]="","",Table1[[#This Row],[cleu_subs]]/1000)</f>
        <v>1.631</v>
      </c>
      <c r="F145" s="10">
        <f>IF(Table1[[#This Row],[Area]]="","",Table1[[#This Row],[Adds]]-Table1[[#This Row],[Deacts]])</f>
        <v>-1.9E-2</v>
      </c>
      <c r="G145" s="10" t="str">
        <f>IF(Table1[[#This Row],[Area]]="","",IF(Table1[[#This Row],[VZ2_SEGMT_DESC]]="Small &amp; Medium Unassigned", "Small &amp; Medium",Table1[[#This Row],[VZ2_SEGMT_DESC]]))</f>
        <v>Public Sector Fed</v>
      </c>
      <c r="H145" s="10" t="str">
        <f>IF(Table1[[#This Row],[VZ2_AREA_DESC]]="undefined","",IF(Table1[[#This Row],[VZ2_AREA_DESC]]="Headquarte","HQ",Table1[[#This Row],[VZ2_AREA_DESC]]))</f>
        <v>West</v>
      </c>
      <c r="I145" s="2">
        <v>43922</v>
      </c>
      <c r="J145" s="3" t="s">
        <v>16</v>
      </c>
      <c r="K145" s="3" t="s">
        <v>7</v>
      </c>
      <c r="L145" s="3" t="s">
        <v>15</v>
      </c>
      <c r="M145" s="3">
        <v>1</v>
      </c>
      <c r="N145" s="3">
        <v>20</v>
      </c>
      <c r="O145" s="3">
        <v>1631</v>
      </c>
    </row>
    <row r="146" spans="1:15" x14ac:dyDescent="0.25">
      <c r="A146" s="6" t="str">
        <f>IF(Table1[[#This Row],[Area]]="","",CONCATENATE(YEAR(I146)," ","Q",ROUNDUP(MONTH(I146)/3,0)))</f>
        <v>2019 Q1</v>
      </c>
      <c r="B146" s="6" t="str">
        <f>IF(Table1[[#This Row],[Area]]="","",CONCATENATE(TEXT(Table1[[#This Row],[rpt_mth]],"yyyy"), " ",TEXT(Table1[[#This Row],[rpt_mth]],"mmmm")))</f>
        <v>2019 February</v>
      </c>
      <c r="C146" s="9">
        <f>IF(Table1[[#This Row],[Area]]="","",Table1[[#This Row],[cleu_gross_adds]]/1000)</f>
        <v>2.2690000000000001</v>
      </c>
      <c r="D146" s="9">
        <f>IF(Table1[[#This Row],[Area]]="","",Table1[[#This Row],[cleu_deacts]]/1000)</f>
        <v>4.6520000000000001</v>
      </c>
      <c r="E146" s="10">
        <f>IF(Table1[[#This Row],[Area]]="","",Table1[[#This Row],[cleu_subs]]/1000)</f>
        <v>446.73399999999998</v>
      </c>
      <c r="F146" s="10">
        <f>IF(Table1[[#This Row],[Area]]="","",Table1[[#This Row],[Adds]]-Table1[[#This Row],[Deacts]])</f>
        <v>-2.383</v>
      </c>
      <c r="G146" s="10" t="str">
        <f>IF(Table1[[#This Row],[Area]]="","",IF(Table1[[#This Row],[VZ2_SEGMT_DESC]]="Small &amp; Medium Unassigned", "Small &amp; Medium",Table1[[#This Row],[VZ2_SEGMT_DESC]]))</f>
        <v>Small &amp; Medium</v>
      </c>
      <c r="H146" s="10" t="str">
        <f>IF(Table1[[#This Row],[VZ2_AREA_DESC]]="undefined","",IF(Table1[[#This Row],[VZ2_AREA_DESC]]="Headquarte","HQ",Table1[[#This Row],[VZ2_AREA_DESC]]))</f>
        <v>East</v>
      </c>
      <c r="I146" s="2">
        <v>43497</v>
      </c>
      <c r="J146" s="3" t="s">
        <v>18</v>
      </c>
      <c r="K146" s="3" t="s">
        <v>7</v>
      </c>
      <c r="L146" s="3" t="s">
        <v>11</v>
      </c>
      <c r="M146" s="3">
        <v>2269</v>
      </c>
      <c r="N146" s="3">
        <v>4652</v>
      </c>
      <c r="O146" s="3">
        <v>446734</v>
      </c>
    </row>
    <row r="147" spans="1:15" x14ac:dyDescent="0.25">
      <c r="A147" s="6" t="str">
        <f>IF(Table1[[#This Row],[Area]]="","",CONCATENATE(YEAR(I147)," ","Q",ROUNDUP(MONTH(I147)/3,0)))</f>
        <v>2019 Q2</v>
      </c>
      <c r="B147" s="6" t="str">
        <f>IF(Table1[[#This Row],[Area]]="","",CONCATENATE(TEXT(Table1[[#This Row],[rpt_mth]],"yyyy"), " ",TEXT(Table1[[#This Row],[rpt_mth]],"mmmm")))</f>
        <v>2019 May</v>
      </c>
      <c r="C147" s="9">
        <f>IF(Table1[[#This Row],[Area]]="","",Table1[[#This Row],[cleu_gross_adds]]/1000)</f>
        <v>0</v>
      </c>
      <c r="D147" s="9">
        <f>IF(Table1[[#This Row],[Area]]="","",Table1[[#This Row],[cleu_deacts]]/1000)</f>
        <v>0</v>
      </c>
      <c r="E147" s="10">
        <f>IF(Table1[[#This Row],[Area]]="","",Table1[[#This Row],[cleu_subs]]/1000)</f>
        <v>0</v>
      </c>
      <c r="F147" s="10">
        <f>IF(Table1[[#This Row],[Area]]="","",Table1[[#This Row],[Adds]]-Table1[[#This Row],[Deacts]])</f>
        <v>0</v>
      </c>
      <c r="G147" s="10" t="str">
        <f>IF(Table1[[#This Row],[Area]]="","",IF(Table1[[#This Row],[VZ2_SEGMT_DESC]]="Small &amp; Medium Unassigned", "Small &amp; Medium",Table1[[#This Row],[VZ2_SEGMT_DESC]]))</f>
        <v>Small &amp; Medium</v>
      </c>
      <c r="H147" s="10" t="str">
        <f>IF(Table1[[#This Row],[VZ2_AREA_DESC]]="undefined","",IF(Table1[[#This Row],[VZ2_AREA_DESC]]="Headquarte","HQ",Table1[[#This Row],[VZ2_AREA_DESC]]))</f>
        <v>HQ</v>
      </c>
      <c r="I147" s="2">
        <v>43586</v>
      </c>
      <c r="J147" s="3" t="s">
        <v>18</v>
      </c>
      <c r="K147" s="3" t="s">
        <v>10</v>
      </c>
      <c r="L147" s="3" t="s">
        <v>17</v>
      </c>
      <c r="M147" s="3">
        <v>0</v>
      </c>
      <c r="N147" s="3">
        <v>0</v>
      </c>
      <c r="O147" s="3">
        <v>0</v>
      </c>
    </row>
    <row r="148" spans="1:15" x14ac:dyDescent="0.25">
      <c r="A148" s="6" t="str">
        <f>IF(Table1[[#This Row],[Area]]="","",CONCATENATE(YEAR(I148)," ","Q",ROUNDUP(MONTH(I148)/3,0)))</f>
        <v>2019 Q1</v>
      </c>
      <c r="B148" s="6" t="str">
        <f>IF(Table1[[#This Row],[Area]]="","",CONCATENATE(TEXT(Table1[[#This Row],[rpt_mth]],"yyyy"), " ",TEXT(Table1[[#This Row],[rpt_mth]],"mmmm")))</f>
        <v>2019 January</v>
      </c>
      <c r="C148" s="9">
        <f>IF(Table1[[#This Row],[Area]]="","",Table1[[#This Row],[cleu_gross_adds]]/1000)</f>
        <v>0</v>
      </c>
      <c r="D148" s="9">
        <f>IF(Table1[[#This Row],[Area]]="","",Table1[[#This Row],[cleu_deacts]]/1000)</f>
        <v>0</v>
      </c>
      <c r="E148" s="10">
        <f>IF(Table1[[#This Row],[Area]]="","",Table1[[#This Row],[cleu_subs]]/1000)</f>
        <v>0</v>
      </c>
      <c r="F148" s="10">
        <f>IF(Table1[[#This Row],[Area]]="","",Table1[[#This Row],[Adds]]-Table1[[#This Row],[Deacts]])</f>
        <v>0</v>
      </c>
      <c r="G148" s="10" t="str">
        <f>IF(Table1[[#This Row],[Area]]="","",IF(Table1[[#This Row],[VZ2_SEGMT_DESC]]="Small &amp; Medium Unassigned", "Small &amp; Medium",Table1[[#This Row],[VZ2_SEGMT_DESC]]))</f>
        <v>Large Enterprise Segment</v>
      </c>
      <c r="H148" s="10" t="str">
        <f>IF(Table1[[#This Row],[VZ2_AREA_DESC]]="undefined","",IF(Table1[[#This Row],[VZ2_AREA_DESC]]="Headquarte","HQ",Table1[[#This Row],[VZ2_AREA_DESC]]))</f>
        <v>HQ</v>
      </c>
      <c r="I148" s="2">
        <v>43466</v>
      </c>
      <c r="J148" s="3" t="s">
        <v>6</v>
      </c>
      <c r="K148" s="3" t="s">
        <v>7</v>
      </c>
      <c r="L148" s="3" t="s">
        <v>17</v>
      </c>
      <c r="M148" s="3">
        <v>0</v>
      </c>
      <c r="N148" s="3">
        <v>0</v>
      </c>
      <c r="O148" s="3">
        <v>0</v>
      </c>
    </row>
    <row r="149" spans="1:15" x14ac:dyDescent="0.25">
      <c r="A149" s="6" t="str">
        <f>IF(Table1[[#This Row],[Area]]="","",CONCATENATE(YEAR(I149)," ","Q",ROUNDUP(MONTH(I149)/3,0)))</f>
        <v>2020 Q1</v>
      </c>
      <c r="B149" s="6" t="str">
        <f>IF(Table1[[#This Row],[Area]]="","",CONCATENATE(TEXT(Table1[[#This Row],[rpt_mth]],"yyyy"), " ",TEXT(Table1[[#This Row],[rpt_mth]],"mmmm")))</f>
        <v>2020 March</v>
      </c>
      <c r="C149" s="9">
        <f>IF(Table1[[#This Row],[Area]]="","",Table1[[#This Row],[cleu_gross_adds]]/1000)</f>
        <v>4.226</v>
      </c>
      <c r="D149" s="9">
        <f>IF(Table1[[#This Row],[Area]]="","",Table1[[#This Row],[cleu_deacts]]/1000)</f>
        <v>2.48</v>
      </c>
      <c r="E149" s="10">
        <f>IF(Table1[[#This Row],[Area]]="","",Table1[[#This Row],[cleu_subs]]/1000)</f>
        <v>204.72</v>
      </c>
      <c r="F149" s="10">
        <f>IF(Table1[[#This Row],[Area]]="","",Table1[[#This Row],[Adds]]-Table1[[#This Row],[Deacts]])</f>
        <v>1.746</v>
      </c>
      <c r="G149" s="10" t="str">
        <f>IF(Table1[[#This Row],[Area]]="","",IF(Table1[[#This Row],[VZ2_SEGMT_DESC]]="Small &amp; Medium Unassigned", "Small &amp; Medium",Table1[[#This Row],[VZ2_SEGMT_DESC]]))</f>
        <v>Public Sector Fed</v>
      </c>
      <c r="H149" s="10" t="str">
        <f>IF(Table1[[#This Row],[VZ2_AREA_DESC]]="undefined","",IF(Table1[[#This Row],[VZ2_AREA_DESC]]="Headquarte","HQ",Table1[[#This Row],[VZ2_AREA_DESC]]))</f>
        <v>South</v>
      </c>
      <c r="I149" s="2">
        <v>43891</v>
      </c>
      <c r="J149" s="3" t="s">
        <v>16</v>
      </c>
      <c r="K149" s="3" t="s">
        <v>12</v>
      </c>
      <c r="L149" s="3" t="s">
        <v>8</v>
      </c>
      <c r="M149" s="3">
        <v>4226</v>
      </c>
      <c r="N149" s="3">
        <v>2480</v>
      </c>
      <c r="O149" s="3">
        <v>204720</v>
      </c>
    </row>
    <row r="150" spans="1:15" x14ac:dyDescent="0.25">
      <c r="A150" s="6" t="str">
        <f>IF(Table1[[#This Row],[Area]]="","",CONCATENATE(YEAR(I150)," ","Q",ROUNDUP(MONTH(I150)/3,0)))</f>
        <v>2020 Q2</v>
      </c>
      <c r="B150" s="6" t="str">
        <f>IF(Table1[[#This Row],[Area]]="","",CONCATENATE(TEXT(Table1[[#This Row],[rpt_mth]],"yyyy"), " ",TEXT(Table1[[#This Row],[rpt_mth]],"mmmm")))</f>
        <v>2020 May</v>
      </c>
      <c r="C150" s="9">
        <f>IF(Table1[[#This Row],[Area]]="","",Table1[[#This Row],[cleu_gross_adds]]/1000)</f>
        <v>7.0000000000000001E-3</v>
      </c>
      <c r="D150" s="9">
        <f>IF(Table1[[#This Row],[Area]]="","",Table1[[#This Row],[cleu_deacts]]/1000)</f>
        <v>0</v>
      </c>
      <c r="E150" s="10">
        <f>IF(Table1[[#This Row],[Area]]="","",Table1[[#This Row],[cleu_subs]]/1000)</f>
        <v>7.0000000000000001E-3</v>
      </c>
      <c r="F150" s="10">
        <f>IF(Table1[[#This Row],[Area]]="","",Table1[[#This Row],[Adds]]-Table1[[#This Row],[Deacts]])</f>
        <v>7.0000000000000001E-3</v>
      </c>
      <c r="G150" s="10" t="str">
        <f>IF(Table1[[#This Row],[Area]]="","",IF(Table1[[#This Row],[VZ2_SEGMT_DESC]]="Small &amp; Medium Unassigned", "Small &amp; Medium",Table1[[#This Row],[VZ2_SEGMT_DESC]]))</f>
        <v>Small &amp; Medium</v>
      </c>
      <c r="H150" s="10" t="str">
        <f>IF(Table1[[#This Row],[VZ2_AREA_DESC]]="undefined","",IF(Table1[[#This Row],[VZ2_AREA_DESC]]="Headquarte","HQ",Table1[[#This Row],[VZ2_AREA_DESC]]))</f>
        <v>East</v>
      </c>
      <c r="I150" s="2">
        <v>43952</v>
      </c>
      <c r="J150" s="3" t="s">
        <v>9</v>
      </c>
      <c r="K150" s="3" t="s">
        <v>14</v>
      </c>
      <c r="L150" s="3" t="s">
        <v>11</v>
      </c>
      <c r="M150" s="3">
        <v>7</v>
      </c>
      <c r="N150" s="3">
        <v>0</v>
      </c>
      <c r="O150" s="3">
        <v>7</v>
      </c>
    </row>
    <row r="151" spans="1:15" x14ac:dyDescent="0.25">
      <c r="A151" s="6" t="str">
        <f>IF(Table1[[#This Row],[Area]]="","",CONCATENATE(YEAR(I151)," ","Q",ROUNDUP(MONTH(I151)/3,0)))</f>
        <v>2019 Q2</v>
      </c>
      <c r="B151" s="6" t="str">
        <f>IF(Table1[[#This Row],[Area]]="","",CONCATENATE(TEXT(Table1[[#This Row],[rpt_mth]],"yyyy"), " ",TEXT(Table1[[#This Row],[rpt_mth]],"mmmm")))</f>
        <v>2019 May</v>
      </c>
      <c r="C151" s="9">
        <f>IF(Table1[[#This Row],[Area]]="","",Table1[[#This Row],[cleu_gross_adds]]/1000)</f>
        <v>0</v>
      </c>
      <c r="D151" s="9">
        <f>IF(Table1[[#This Row],[Area]]="","",Table1[[#This Row],[cleu_deacts]]/1000)</f>
        <v>2E-3</v>
      </c>
      <c r="E151" s="10">
        <f>IF(Table1[[#This Row],[Area]]="","",Table1[[#This Row],[cleu_subs]]/1000)</f>
        <v>0.193</v>
      </c>
      <c r="F151" s="10">
        <f>IF(Table1[[#This Row],[Area]]="","",Table1[[#This Row],[Adds]]-Table1[[#This Row],[Deacts]])</f>
        <v>-2E-3</v>
      </c>
      <c r="G151" s="10" t="str">
        <f>IF(Table1[[#This Row],[Area]]="","",IF(Table1[[#This Row],[VZ2_SEGMT_DESC]]="Small &amp; Medium Unassigned", "Small &amp; Medium",Table1[[#This Row],[VZ2_SEGMT_DESC]]))</f>
        <v>Public Sector Fed</v>
      </c>
      <c r="H151" s="10" t="str">
        <f>IF(Table1[[#This Row],[VZ2_AREA_DESC]]="undefined","",IF(Table1[[#This Row],[VZ2_AREA_DESC]]="Headquarte","HQ",Table1[[#This Row],[VZ2_AREA_DESC]]))</f>
        <v>South</v>
      </c>
      <c r="I151" s="2">
        <v>43586</v>
      </c>
      <c r="J151" s="3" t="s">
        <v>16</v>
      </c>
      <c r="K151" s="3" t="s">
        <v>14</v>
      </c>
      <c r="L151" s="3" t="s">
        <v>8</v>
      </c>
      <c r="M151" s="3">
        <v>0</v>
      </c>
      <c r="N151" s="3">
        <v>2</v>
      </c>
      <c r="O151" s="3">
        <v>193</v>
      </c>
    </row>
    <row r="152" spans="1:15" x14ac:dyDescent="0.25">
      <c r="A152" s="6" t="str">
        <f>IF(Table1[[#This Row],[Area]]="","",CONCATENATE(YEAR(I152)," ","Q",ROUNDUP(MONTH(I152)/3,0)))</f>
        <v>2020 Q1</v>
      </c>
      <c r="B152" s="6" t="str">
        <f>IF(Table1[[#This Row],[Area]]="","",CONCATENATE(TEXT(Table1[[#This Row],[rpt_mth]],"yyyy"), " ",TEXT(Table1[[#This Row],[rpt_mth]],"mmmm")))</f>
        <v>2020 February</v>
      </c>
      <c r="C152" s="9">
        <f>IF(Table1[[#This Row],[Area]]="","",Table1[[#This Row],[cleu_gross_adds]]/1000)</f>
        <v>0</v>
      </c>
      <c r="D152" s="9">
        <f>IF(Table1[[#This Row],[Area]]="","",Table1[[#This Row],[cleu_deacts]]/1000)</f>
        <v>0</v>
      </c>
      <c r="E152" s="10">
        <f>IF(Table1[[#This Row],[Area]]="","",Table1[[#This Row],[cleu_subs]]/1000)</f>
        <v>0</v>
      </c>
      <c r="F152" s="10">
        <f>IF(Table1[[#This Row],[Area]]="","",Table1[[#This Row],[Adds]]-Table1[[#This Row],[Deacts]])</f>
        <v>0</v>
      </c>
      <c r="G152" s="10" t="str">
        <f>IF(Table1[[#This Row],[Area]]="","",IF(Table1[[#This Row],[VZ2_SEGMT_DESC]]="Small &amp; Medium Unassigned", "Small &amp; Medium",Table1[[#This Row],[VZ2_SEGMT_DESC]]))</f>
        <v>Small &amp; Medium</v>
      </c>
      <c r="H152" s="10" t="str">
        <f>IF(Table1[[#This Row],[VZ2_AREA_DESC]]="undefined","",IF(Table1[[#This Row],[VZ2_AREA_DESC]]="Headquarte","HQ",Table1[[#This Row],[VZ2_AREA_DESC]]))</f>
        <v>HQ</v>
      </c>
      <c r="I152" s="2">
        <v>43862</v>
      </c>
      <c r="J152" s="3" t="s">
        <v>18</v>
      </c>
      <c r="K152" s="3" t="s">
        <v>10</v>
      </c>
      <c r="L152" s="3" t="s">
        <v>17</v>
      </c>
      <c r="M152" s="3">
        <v>0</v>
      </c>
      <c r="N152" s="3">
        <v>0</v>
      </c>
      <c r="O152" s="3">
        <v>0</v>
      </c>
    </row>
    <row r="153" spans="1:15" x14ac:dyDescent="0.25">
      <c r="A153" s="6" t="str">
        <f>IF(Table1[[#This Row],[Area]]="","",CONCATENATE(YEAR(I153)," ","Q",ROUNDUP(MONTH(I153)/3,0)))</f>
        <v>2019 Q1</v>
      </c>
      <c r="B153" s="6" t="str">
        <f>IF(Table1[[#This Row],[Area]]="","",CONCATENATE(TEXT(Table1[[#This Row],[rpt_mth]],"yyyy"), " ",TEXT(Table1[[#This Row],[rpt_mth]],"mmmm")))</f>
        <v>2019 March</v>
      </c>
      <c r="C153" s="9">
        <f>IF(Table1[[#This Row],[Area]]="","",Table1[[#This Row],[cleu_gross_adds]]/1000)</f>
        <v>0.06</v>
      </c>
      <c r="D153" s="9">
        <f>IF(Table1[[#This Row],[Area]]="","",Table1[[#This Row],[cleu_deacts]]/1000)</f>
        <v>0.40899999999999997</v>
      </c>
      <c r="E153" s="10">
        <f>IF(Table1[[#This Row],[Area]]="","",Table1[[#This Row],[cleu_subs]]/1000)</f>
        <v>28.718</v>
      </c>
      <c r="F153" s="10">
        <f>IF(Table1[[#This Row],[Area]]="","",Table1[[#This Row],[Adds]]-Table1[[#This Row],[Deacts]])</f>
        <v>-0.34899999999999998</v>
      </c>
      <c r="G153" s="10" t="str">
        <f>IF(Table1[[#This Row],[Area]]="","",IF(Table1[[#This Row],[VZ2_SEGMT_DESC]]="Small &amp; Medium Unassigned", "Small &amp; Medium",Table1[[#This Row],[VZ2_SEGMT_DESC]]))</f>
        <v>Large Enterprise Segment</v>
      </c>
      <c r="H153" s="10" t="str">
        <f>IF(Table1[[#This Row],[VZ2_AREA_DESC]]="undefined","",IF(Table1[[#This Row],[VZ2_AREA_DESC]]="Headquarte","HQ",Table1[[#This Row],[VZ2_AREA_DESC]]))</f>
        <v>South</v>
      </c>
      <c r="I153" s="2">
        <v>43525</v>
      </c>
      <c r="J153" s="3" t="s">
        <v>6</v>
      </c>
      <c r="K153" s="3" t="s">
        <v>7</v>
      </c>
      <c r="L153" s="3" t="s">
        <v>8</v>
      </c>
      <c r="M153" s="3">
        <v>60</v>
      </c>
      <c r="N153" s="3">
        <v>409</v>
      </c>
      <c r="O153" s="3">
        <v>28718</v>
      </c>
    </row>
    <row r="154" spans="1:15" x14ac:dyDescent="0.25">
      <c r="A154" s="6" t="str">
        <f>IF(Table1[[#This Row],[Area]]="","",CONCATENATE(YEAR(I154)," ","Q",ROUNDUP(MONTH(I154)/3,0)))</f>
        <v>2019 Q1</v>
      </c>
      <c r="B154" s="6" t="str">
        <f>IF(Table1[[#This Row],[Area]]="","",CONCATENATE(TEXT(Table1[[#This Row],[rpt_mth]],"yyyy"), " ",TEXT(Table1[[#This Row],[rpt_mth]],"mmmm")))</f>
        <v>2019 March</v>
      </c>
      <c r="C154" s="9">
        <f>IF(Table1[[#This Row],[Area]]="","",Table1[[#This Row],[cleu_gross_adds]]/1000)</f>
        <v>0.5</v>
      </c>
      <c r="D154" s="9">
        <f>IF(Table1[[#This Row],[Area]]="","",Table1[[#This Row],[cleu_deacts]]/1000)</f>
        <v>0.56299999999999994</v>
      </c>
      <c r="E154" s="10">
        <f>IF(Table1[[#This Row],[Area]]="","",Table1[[#This Row],[cleu_subs]]/1000)</f>
        <v>51.281999999999996</v>
      </c>
      <c r="F154" s="10">
        <f>IF(Table1[[#This Row],[Area]]="","",Table1[[#This Row],[Adds]]-Table1[[#This Row],[Deacts]])</f>
        <v>-6.2999999999999945E-2</v>
      </c>
      <c r="G154" s="10" t="str">
        <f>IF(Table1[[#This Row],[Area]]="","",IF(Table1[[#This Row],[VZ2_SEGMT_DESC]]="Small &amp; Medium Unassigned", "Small &amp; Medium",Table1[[#This Row],[VZ2_SEGMT_DESC]]))</f>
        <v>Large Enterprise Segment</v>
      </c>
      <c r="H154" s="10" t="str">
        <f>IF(Table1[[#This Row],[VZ2_AREA_DESC]]="undefined","",IF(Table1[[#This Row],[VZ2_AREA_DESC]]="Headquarte","HQ",Table1[[#This Row],[VZ2_AREA_DESC]]))</f>
        <v>East</v>
      </c>
      <c r="I154" s="2">
        <v>43525</v>
      </c>
      <c r="J154" s="3" t="s">
        <v>6</v>
      </c>
      <c r="K154" s="3" t="s">
        <v>14</v>
      </c>
      <c r="L154" s="3" t="s">
        <v>11</v>
      </c>
      <c r="M154" s="3">
        <v>500</v>
      </c>
      <c r="N154" s="3">
        <v>563</v>
      </c>
      <c r="O154" s="3">
        <v>51282</v>
      </c>
    </row>
    <row r="155" spans="1:15" x14ac:dyDescent="0.25">
      <c r="A155" s="6" t="str">
        <f>IF(Table1[[#This Row],[Area]]="","",CONCATENATE(YEAR(I155)," ","Q",ROUNDUP(MONTH(I155)/3,0)))</f>
        <v>2019 Q1</v>
      </c>
      <c r="B155" s="6" t="str">
        <f>IF(Table1[[#This Row],[Area]]="","",CONCATENATE(TEXT(Table1[[#This Row],[rpt_mth]],"yyyy"), " ",TEXT(Table1[[#This Row],[rpt_mth]],"mmmm")))</f>
        <v>2019 January</v>
      </c>
      <c r="C155" s="9">
        <f>IF(Table1[[#This Row],[Area]]="","",Table1[[#This Row],[cleu_gross_adds]]/1000)</f>
        <v>25.431999999999999</v>
      </c>
      <c r="D155" s="9">
        <f>IF(Table1[[#This Row],[Area]]="","",Table1[[#This Row],[cleu_deacts]]/1000)</f>
        <v>21.454999999999998</v>
      </c>
      <c r="E155" s="10">
        <f>IF(Table1[[#This Row],[Area]]="","",Table1[[#This Row],[cleu_subs]]/1000)</f>
        <v>1703.223</v>
      </c>
      <c r="F155" s="10">
        <f>IF(Table1[[#This Row],[Area]]="","",Table1[[#This Row],[Adds]]-Table1[[#This Row],[Deacts]])</f>
        <v>3.9770000000000003</v>
      </c>
      <c r="G155" s="10" t="str">
        <f>IF(Table1[[#This Row],[Area]]="","",IF(Table1[[#This Row],[VZ2_SEGMT_DESC]]="Small &amp; Medium Unassigned", "Small &amp; Medium",Table1[[#This Row],[VZ2_SEGMT_DESC]]))</f>
        <v>Public Sector SLED</v>
      </c>
      <c r="H155" s="10" t="str">
        <f>IF(Table1[[#This Row],[VZ2_AREA_DESC]]="undefined","",IF(Table1[[#This Row],[VZ2_AREA_DESC]]="Headquarte","HQ",Table1[[#This Row],[VZ2_AREA_DESC]]))</f>
        <v>East</v>
      </c>
      <c r="I155" s="2">
        <v>43466</v>
      </c>
      <c r="J155" s="3" t="s">
        <v>19</v>
      </c>
      <c r="K155" s="3" t="s">
        <v>12</v>
      </c>
      <c r="L155" s="3" t="s">
        <v>11</v>
      </c>
      <c r="M155" s="3">
        <v>25432</v>
      </c>
      <c r="N155" s="3">
        <v>21455</v>
      </c>
      <c r="O155" s="3">
        <v>1703223</v>
      </c>
    </row>
    <row r="156" spans="1:15" x14ac:dyDescent="0.25">
      <c r="A156" s="6" t="str">
        <f>IF(Table1[[#This Row],[Area]]="","",CONCATENATE(YEAR(I156)," ","Q",ROUNDUP(MONTH(I156)/3,0)))</f>
        <v>2019 Q2</v>
      </c>
      <c r="B156" s="6" t="str">
        <f>IF(Table1[[#This Row],[Area]]="","",CONCATENATE(TEXT(Table1[[#This Row],[rpt_mth]],"yyyy"), " ",TEXT(Table1[[#This Row],[rpt_mth]],"mmmm")))</f>
        <v>2019 April</v>
      </c>
      <c r="C156" s="9">
        <f>IF(Table1[[#This Row],[Area]]="","",Table1[[#This Row],[cleu_gross_adds]]/1000)</f>
        <v>15.51</v>
      </c>
      <c r="D156" s="9">
        <f>IF(Table1[[#This Row],[Area]]="","",Table1[[#This Row],[cleu_deacts]]/1000)</f>
        <v>11.8</v>
      </c>
      <c r="E156" s="10">
        <f>IF(Table1[[#This Row],[Area]]="","",Table1[[#This Row],[cleu_subs]]/1000)</f>
        <v>1141.817</v>
      </c>
      <c r="F156" s="10">
        <f>IF(Table1[[#This Row],[Area]]="","",Table1[[#This Row],[Adds]]-Table1[[#This Row],[Deacts]])</f>
        <v>3.7099999999999991</v>
      </c>
      <c r="G156" s="10" t="str">
        <f>IF(Table1[[#This Row],[Area]]="","",IF(Table1[[#This Row],[VZ2_SEGMT_DESC]]="Small &amp; Medium Unassigned", "Small &amp; Medium",Table1[[#This Row],[VZ2_SEGMT_DESC]]))</f>
        <v>Public Sector SLED</v>
      </c>
      <c r="H156" s="10" t="str">
        <f>IF(Table1[[#This Row],[VZ2_AREA_DESC]]="undefined","",IF(Table1[[#This Row],[VZ2_AREA_DESC]]="Headquarte","HQ",Table1[[#This Row],[VZ2_AREA_DESC]]))</f>
        <v>South</v>
      </c>
      <c r="I156" s="2">
        <v>43556</v>
      </c>
      <c r="J156" s="3" t="s">
        <v>19</v>
      </c>
      <c r="K156" s="3" t="s">
        <v>12</v>
      </c>
      <c r="L156" s="3" t="s">
        <v>8</v>
      </c>
      <c r="M156" s="3">
        <v>15510</v>
      </c>
      <c r="N156" s="3">
        <v>11800</v>
      </c>
      <c r="O156" s="3">
        <v>1141817</v>
      </c>
    </row>
    <row r="157" spans="1:15" x14ac:dyDescent="0.25">
      <c r="A157" s="6" t="str">
        <f>IF(Table1[[#This Row],[Area]]="","",CONCATENATE(YEAR(I157)," ","Q",ROUNDUP(MONTH(I157)/3,0)))</f>
        <v>2019 Q4</v>
      </c>
      <c r="B157" s="6" t="str">
        <f>IF(Table1[[#This Row],[Area]]="","",CONCATENATE(TEXT(Table1[[#This Row],[rpt_mth]],"yyyy"), " ",TEXT(Table1[[#This Row],[rpt_mth]],"mmmm")))</f>
        <v>2019 December</v>
      </c>
      <c r="C157" s="9">
        <f>IF(Table1[[#This Row],[Area]]="","",Table1[[#This Row],[cleu_gross_adds]]/1000)</f>
        <v>2.3039999999999998</v>
      </c>
      <c r="D157" s="9">
        <f>IF(Table1[[#This Row],[Area]]="","",Table1[[#This Row],[cleu_deacts]]/1000)</f>
        <v>2.2679999999999998</v>
      </c>
      <c r="E157" s="10">
        <f>IF(Table1[[#This Row],[Area]]="","",Table1[[#This Row],[cleu_subs]]/1000)</f>
        <v>221.18100000000001</v>
      </c>
      <c r="F157" s="10">
        <f>IF(Table1[[#This Row],[Area]]="","",Table1[[#This Row],[Adds]]-Table1[[#This Row],[Deacts]])</f>
        <v>3.6000000000000032E-2</v>
      </c>
      <c r="G157" s="10" t="str">
        <f>IF(Table1[[#This Row],[Area]]="","",IF(Table1[[#This Row],[VZ2_SEGMT_DESC]]="Small &amp; Medium Unassigned", "Small &amp; Medium",Table1[[#This Row],[VZ2_SEGMT_DESC]]))</f>
        <v>Small &amp; Medium</v>
      </c>
      <c r="H157" s="10" t="str">
        <f>IF(Table1[[#This Row],[VZ2_AREA_DESC]]="undefined","",IF(Table1[[#This Row],[VZ2_AREA_DESC]]="Headquarte","HQ",Table1[[#This Row],[VZ2_AREA_DESC]]))</f>
        <v>South</v>
      </c>
      <c r="I157" s="2">
        <v>43800</v>
      </c>
      <c r="J157" s="3" t="s">
        <v>18</v>
      </c>
      <c r="K157" s="3" t="s">
        <v>7</v>
      </c>
      <c r="L157" s="3" t="s">
        <v>8</v>
      </c>
      <c r="M157" s="3">
        <v>2304</v>
      </c>
      <c r="N157" s="3">
        <v>2268</v>
      </c>
      <c r="O157" s="3">
        <v>221181</v>
      </c>
    </row>
    <row r="158" spans="1:15" x14ac:dyDescent="0.25">
      <c r="A158" s="6" t="str">
        <f>IF(Table1[[#This Row],[Area]]="","",CONCATENATE(YEAR(I158)," ","Q",ROUNDUP(MONTH(I158)/3,0)))</f>
        <v>2019 Q2</v>
      </c>
      <c r="B158" s="6" t="str">
        <f>IF(Table1[[#This Row],[Area]]="","",CONCATENATE(TEXT(Table1[[#This Row],[rpt_mth]],"yyyy"), " ",TEXT(Table1[[#This Row],[rpt_mth]],"mmmm")))</f>
        <v>2019 April</v>
      </c>
      <c r="C158" s="9">
        <f>IF(Table1[[#This Row],[Area]]="","",Table1[[#This Row],[cleu_gross_adds]]/1000)</f>
        <v>2.5819999999999999</v>
      </c>
      <c r="D158" s="9">
        <f>IF(Table1[[#This Row],[Area]]="","",Table1[[#This Row],[cleu_deacts]]/1000)</f>
        <v>3.7669999999999999</v>
      </c>
      <c r="E158" s="10">
        <f>IF(Table1[[#This Row],[Area]]="","",Table1[[#This Row],[cleu_subs]]/1000)</f>
        <v>448.26600000000002</v>
      </c>
      <c r="F158" s="10">
        <f>IF(Table1[[#This Row],[Area]]="","",Table1[[#This Row],[Adds]]-Table1[[#This Row],[Deacts]])</f>
        <v>-1.1850000000000001</v>
      </c>
      <c r="G158" s="10" t="str">
        <f>IF(Table1[[#This Row],[Area]]="","",IF(Table1[[#This Row],[VZ2_SEGMT_DESC]]="Small &amp; Medium Unassigned", "Small &amp; Medium",Table1[[#This Row],[VZ2_SEGMT_DESC]]))</f>
        <v>Small &amp; Medium</v>
      </c>
      <c r="H158" s="10" t="str">
        <f>IF(Table1[[#This Row],[VZ2_AREA_DESC]]="undefined","",IF(Table1[[#This Row],[VZ2_AREA_DESC]]="Headquarte","HQ",Table1[[#This Row],[VZ2_AREA_DESC]]))</f>
        <v>East</v>
      </c>
      <c r="I158" s="2">
        <v>43556</v>
      </c>
      <c r="J158" s="3" t="s">
        <v>18</v>
      </c>
      <c r="K158" s="3" t="s">
        <v>7</v>
      </c>
      <c r="L158" s="3" t="s">
        <v>11</v>
      </c>
      <c r="M158" s="3">
        <v>2582</v>
      </c>
      <c r="N158" s="3">
        <v>3767</v>
      </c>
      <c r="O158" s="3">
        <v>448266</v>
      </c>
    </row>
    <row r="159" spans="1:15" x14ac:dyDescent="0.25">
      <c r="A159" s="6" t="str">
        <f>IF(Table1[[#This Row],[Area]]="","",CONCATENATE(YEAR(I159)," ","Q",ROUNDUP(MONTH(I159)/3,0)))</f>
        <v>2020 Q2</v>
      </c>
      <c r="B159" s="6" t="str">
        <f>IF(Table1[[#This Row],[Area]]="","",CONCATENATE(TEXT(Table1[[#This Row],[rpt_mth]],"yyyy"), " ",TEXT(Table1[[#This Row],[rpt_mth]],"mmmm")))</f>
        <v>2020 June</v>
      </c>
      <c r="C159" s="9">
        <f>IF(Table1[[#This Row],[Area]]="","",Table1[[#This Row],[cleu_gross_adds]]/1000)</f>
        <v>1.6910000000000001</v>
      </c>
      <c r="D159" s="9">
        <f>IF(Table1[[#This Row],[Area]]="","",Table1[[#This Row],[cleu_deacts]]/1000)</f>
        <v>1.3819999999999999</v>
      </c>
      <c r="E159" s="10">
        <f>IF(Table1[[#This Row],[Area]]="","",Table1[[#This Row],[cleu_subs]]/1000)</f>
        <v>541.38599999999997</v>
      </c>
      <c r="F159" s="10">
        <f>IF(Table1[[#This Row],[Area]]="","",Table1[[#This Row],[Adds]]-Table1[[#This Row],[Deacts]])</f>
        <v>0.30900000000000016</v>
      </c>
      <c r="G159" s="10" t="str">
        <f>IF(Table1[[#This Row],[Area]]="","",IF(Table1[[#This Row],[VZ2_SEGMT_DESC]]="Small &amp; Medium Unassigned", "Small &amp; Medium",Table1[[#This Row],[VZ2_SEGMT_DESC]]))</f>
        <v>Public Sector Fed</v>
      </c>
      <c r="H159" s="10" t="str">
        <f>IF(Table1[[#This Row],[VZ2_AREA_DESC]]="undefined","",IF(Table1[[#This Row],[VZ2_AREA_DESC]]="Headquarte","HQ",Table1[[#This Row],[VZ2_AREA_DESC]]))</f>
        <v>East</v>
      </c>
      <c r="I159" s="2">
        <v>43983</v>
      </c>
      <c r="J159" s="3" t="s">
        <v>16</v>
      </c>
      <c r="K159" s="3" t="s">
        <v>12</v>
      </c>
      <c r="L159" s="3" t="s">
        <v>11</v>
      </c>
      <c r="M159" s="3">
        <v>1691</v>
      </c>
      <c r="N159" s="3">
        <v>1382</v>
      </c>
      <c r="O159" s="3">
        <v>541386</v>
      </c>
    </row>
    <row r="160" spans="1:15" x14ac:dyDescent="0.25">
      <c r="A160" s="6" t="str">
        <f>IF(Table1[[#This Row],[Area]]="","",CONCATENATE(YEAR(I160)," ","Q",ROUNDUP(MONTH(I160)/3,0)))</f>
        <v/>
      </c>
      <c r="B160" s="6" t="str">
        <f>IF(Table1[[#This Row],[Area]]="","",CONCATENATE(TEXT(Table1[[#This Row],[rpt_mth]],"yyyy"), " ",TEXT(Table1[[#This Row],[rpt_mth]],"mmmm")))</f>
        <v/>
      </c>
      <c r="C160" s="9" t="str">
        <f>IF(Table1[[#This Row],[Area]]="","",Table1[[#This Row],[cleu_gross_adds]]/1000)</f>
        <v/>
      </c>
      <c r="D160" s="9" t="str">
        <f>IF(Table1[[#This Row],[Area]]="","",Table1[[#This Row],[cleu_deacts]]/1000)</f>
        <v/>
      </c>
      <c r="E160" s="10" t="str">
        <f>IF(Table1[[#This Row],[Area]]="","",Table1[[#This Row],[cleu_subs]]/1000)</f>
        <v/>
      </c>
      <c r="F160" s="10" t="str">
        <f>IF(Table1[[#This Row],[Area]]="","",Table1[[#This Row],[Adds]]-Table1[[#This Row],[Deacts]])</f>
        <v/>
      </c>
      <c r="G160" s="10" t="str">
        <f>IF(Table1[[#This Row],[Area]]="","",IF(Table1[[#This Row],[VZ2_SEGMT_DESC]]="Small &amp; Medium Unassigned", "Small &amp; Medium",Table1[[#This Row],[VZ2_SEGMT_DESC]]))</f>
        <v/>
      </c>
      <c r="H160" s="10" t="str">
        <f>IF(Table1[[#This Row],[VZ2_AREA_DESC]]="undefined","",IF(Table1[[#This Row],[VZ2_AREA_DESC]]="Headquarte","HQ",Table1[[#This Row],[VZ2_AREA_DESC]]))</f>
        <v/>
      </c>
      <c r="I160" s="2">
        <v>43647</v>
      </c>
      <c r="J160" s="3" t="s">
        <v>16</v>
      </c>
      <c r="K160" s="3" t="s">
        <v>12</v>
      </c>
      <c r="L160" s="3" t="s">
        <v>13</v>
      </c>
      <c r="M160" s="3">
        <v>0</v>
      </c>
      <c r="N160" s="3">
        <v>0</v>
      </c>
      <c r="O160" s="3">
        <v>0</v>
      </c>
    </row>
    <row r="161" spans="1:15" x14ac:dyDescent="0.25">
      <c r="A161" s="6" t="str">
        <f>IF(Table1[[#This Row],[Area]]="","",CONCATENATE(YEAR(I161)," ","Q",ROUNDUP(MONTH(I161)/3,0)))</f>
        <v>2019 Q3</v>
      </c>
      <c r="B161" s="6" t="str">
        <f>IF(Table1[[#This Row],[Area]]="","",CONCATENATE(TEXT(Table1[[#This Row],[rpt_mth]],"yyyy"), " ",TEXT(Table1[[#This Row],[rpt_mth]],"mmmm")))</f>
        <v>2019 July</v>
      </c>
      <c r="C161" s="9">
        <f>IF(Table1[[#This Row],[Area]]="","",Table1[[#This Row],[cleu_gross_adds]]/1000)</f>
        <v>0</v>
      </c>
      <c r="D161" s="9">
        <f>IF(Table1[[#This Row],[Area]]="","",Table1[[#This Row],[cleu_deacts]]/1000)</f>
        <v>5.0000000000000001E-3</v>
      </c>
      <c r="E161" s="10">
        <f>IF(Table1[[#This Row],[Area]]="","",Table1[[#This Row],[cleu_subs]]/1000)</f>
        <v>0.81599999999999995</v>
      </c>
      <c r="F161" s="10">
        <f>IF(Table1[[#This Row],[Area]]="","",Table1[[#This Row],[Adds]]-Table1[[#This Row],[Deacts]])</f>
        <v>-5.0000000000000001E-3</v>
      </c>
      <c r="G161" s="10" t="str">
        <f>IF(Table1[[#This Row],[Area]]="","",IF(Table1[[#This Row],[VZ2_SEGMT_DESC]]="Small &amp; Medium Unassigned", "Small &amp; Medium",Table1[[#This Row],[VZ2_SEGMT_DESC]]))</f>
        <v>Public Sector Fed</v>
      </c>
      <c r="H161" s="10" t="str">
        <f>IF(Table1[[#This Row],[VZ2_AREA_DESC]]="undefined","",IF(Table1[[#This Row],[VZ2_AREA_DESC]]="Headquarte","HQ",Table1[[#This Row],[VZ2_AREA_DESC]]))</f>
        <v>South</v>
      </c>
      <c r="I161" s="2">
        <v>43647</v>
      </c>
      <c r="J161" s="3" t="s">
        <v>16</v>
      </c>
      <c r="K161" s="3" t="s">
        <v>7</v>
      </c>
      <c r="L161" s="3" t="s">
        <v>8</v>
      </c>
      <c r="M161" s="3">
        <v>0</v>
      </c>
      <c r="N161" s="3">
        <v>5</v>
      </c>
      <c r="O161" s="3">
        <v>816</v>
      </c>
    </row>
    <row r="162" spans="1:15" x14ac:dyDescent="0.25">
      <c r="A162" s="6" t="str">
        <f>IF(Table1[[#This Row],[Area]]="","",CONCATENATE(YEAR(I162)," ","Q",ROUNDUP(MONTH(I162)/3,0)))</f>
        <v>2020 Q1</v>
      </c>
      <c r="B162" s="6" t="str">
        <f>IF(Table1[[#This Row],[Area]]="","",CONCATENATE(TEXT(Table1[[#This Row],[rpt_mth]],"yyyy"), " ",TEXT(Table1[[#This Row],[rpt_mth]],"mmmm")))</f>
        <v>2020 March</v>
      </c>
      <c r="C162" s="9">
        <f>IF(Table1[[#This Row],[Area]]="","",Table1[[#This Row],[cleu_gross_adds]]/1000)</f>
        <v>0</v>
      </c>
      <c r="D162" s="9">
        <f>IF(Table1[[#This Row],[Area]]="","",Table1[[#This Row],[cleu_deacts]]/1000)</f>
        <v>0</v>
      </c>
      <c r="E162" s="10">
        <f>IF(Table1[[#This Row],[Area]]="","",Table1[[#This Row],[cleu_subs]]/1000)</f>
        <v>1E-3</v>
      </c>
      <c r="F162" s="10">
        <f>IF(Table1[[#This Row],[Area]]="","",Table1[[#This Row],[Adds]]-Table1[[#This Row],[Deacts]])</f>
        <v>0</v>
      </c>
      <c r="G162" s="10" t="str">
        <f>IF(Table1[[#This Row],[Area]]="","",IF(Table1[[#This Row],[VZ2_SEGMT_DESC]]="Small &amp; Medium Unassigned", "Small &amp; Medium",Table1[[#This Row],[VZ2_SEGMT_DESC]]))</f>
        <v>Small &amp; Medium</v>
      </c>
      <c r="H162" s="10" t="str">
        <f>IF(Table1[[#This Row],[VZ2_AREA_DESC]]="undefined","",IF(Table1[[#This Row],[VZ2_AREA_DESC]]="Headquarte","HQ",Table1[[#This Row],[VZ2_AREA_DESC]]))</f>
        <v>East</v>
      </c>
      <c r="I162" s="2">
        <v>43891</v>
      </c>
      <c r="J162" s="3" t="s">
        <v>9</v>
      </c>
      <c r="K162" s="3" t="s">
        <v>7</v>
      </c>
      <c r="L162" s="3" t="s">
        <v>11</v>
      </c>
      <c r="M162" s="3">
        <v>0</v>
      </c>
      <c r="N162" s="3">
        <v>0</v>
      </c>
      <c r="O162" s="3">
        <v>1</v>
      </c>
    </row>
    <row r="163" spans="1:15" x14ac:dyDescent="0.25">
      <c r="A163" s="6" t="str">
        <f>IF(Table1[[#This Row],[Area]]="","",CONCATENATE(YEAR(I163)," ","Q",ROUNDUP(MONTH(I163)/3,0)))</f>
        <v>2019 Q2</v>
      </c>
      <c r="B163" s="6" t="str">
        <f>IF(Table1[[#This Row],[Area]]="","",CONCATENATE(TEXT(Table1[[#This Row],[rpt_mth]],"yyyy"), " ",TEXT(Table1[[#This Row],[rpt_mth]],"mmmm")))</f>
        <v>2019 April</v>
      </c>
      <c r="C163" s="9">
        <f>IF(Table1[[#This Row],[Area]]="","",Table1[[#This Row],[cleu_gross_adds]]/1000)</f>
        <v>0.57599999999999996</v>
      </c>
      <c r="D163" s="9">
        <f>IF(Table1[[#This Row],[Area]]="","",Table1[[#This Row],[cleu_deacts]]/1000)</f>
        <v>9.6000000000000002E-2</v>
      </c>
      <c r="E163" s="10">
        <f>IF(Table1[[#This Row],[Area]]="","",Table1[[#This Row],[cleu_subs]]/1000)</f>
        <v>7.5119999999999996</v>
      </c>
      <c r="F163" s="10">
        <f>IF(Table1[[#This Row],[Area]]="","",Table1[[#This Row],[Adds]]-Table1[[#This Row],[Deacts]])</f>
        <v>0.48</v>
      </c>
      <c r="G163" s="10" t="str">
        <f>IF(Table1[[#This Row],[Area]]="","",IF(Table1[[#This Row],[VZ2_SEGMT_DESC]]="Small &amp; Medium Unassigned", "Small &amp; Medium",Table1[[#This Row],[VZ2_SEGMT_DESC]]))</f>
        <v>Small &amp; Medium</v>
      </c>
      <c r="H163" s="10" t="str">
        <f>IF(Table1[[#This Row],[VZ2_AREA_DESC]]="undefined","",IF(Table1[[#This Row],[VZ2_AREA_DESC]]="Headquarte","HQ",Table1[[#This Row],[VZ2_AREA_DESC]]))</f>
        <v>South</v>
      </c>
      <c r="I163" s="2">
        <v>43556</v>
      </c>
      <c r="J163" s="3" t="s">
        <v>9</v>
      </c>
      <c r="K163" s="3" t="s">
        <v>12</v>
      </c>
      <c r="L163" s="3" t="s">
        <v>8</v>
      </c>
      <c r="M163" s="3">
        <v>576</v>
      </c>
      <c r="N163" s="3">
        <v>96</v>
      </c>
      <c r="O163" s="3">
        <v>7512</v>
      </c>
    </row>
    <row r="164" spans="1:15" x14ac:dyDescent="0.25">
      <c r="A164" s="6" t="str">
        <f>IF(Table1[[#This Row],[Area]]="","",CONCATENATE(YEAR(I164)," ","Q",ROUNDUP(MONTH(I164)/3,0)))</f>
        <v>2020 Q1</v>
      </c>
      <c r="B164" s="6" t="str">
        <f>IF(Table1[[#This Row],[Area]]="","",CONCATENATE(TEXT(Table1[[#This Row],[rpt_mth]],"yyyy"), " ",TEXT(Table1[[#This Row],[rpt_mth]],"mmmm")))</f>
        <v>2020 January</v>
      </c>
      <c r="C164" s="9">
        <f>IF(Table1[[#This Row],[Area]]="","",Table1[[#This Row],[cleu_gross_adds]]/1000)</f>
        <v>1E-3</v>
      </c>
      <c r="D164" s="9">
        <f>IF(Table1[[#This Row],[Area]]="","",Table1[[#This Row],[cleu_deacts]]/1000)</f>
        <v>8.9999999999999993E-3</v>
      </c>
      <c r="E164" s="10">
        <f>IF(Table1[[#This Row],[Area]]="","",Table1[[#This Row],[cleu_subs]]/1000)</f>
        <v>0.64300000000000002</v>
      </c>
      <c r="F164" s="10">
        <f>IF(Table1[[#This Row],[Area]]="","",Table1[[#This Row],[Adds]]-Table1[[#This Row],[Deacts]])</f>
        <v>-8.0000000000000002E-3</v>
      </c>
      <c r="G164" s="10" t="str">
        <f>IF(Table1[[#This Row],[Area]]="","",IF(Table1[[#This Row],[VZ2_SEGMT_DESC]]="Small &amp; Medium Unassigned", "Small &amp; Medium",Table1[[#This Row],[VZ2_SEGMT_DESC]]))</f>
        <v>Public Sector Fed</v>
      </c>
      <c r="H164" s="10" t="str">
        <f>IF(Table1[[#This Row],[VZ2_AREA_DESC]]="undefined","",IF(Table1[[#This Row],[VZ2_AREA_DESC]]="Headquarte","HQ",Table1[[#This Row],[VZ2_AREA_DESC]]))</f>
        <v>West</v>
      </c>
      <c r="I164" s="2">
        <v>43831</v>
      </c>
      <c r="J164" s="3" t="s">
        <v>16</v>
      </c>
      <c r="K164" s="3" t="s">
        <v>10</v>
      </c>
      <c r="L164" s="3" t="s">
        <v>15</v>
      </c>
      <c r="M164" s="3">
        <v>1</v>
      </c>
      <c r="N164" s="3">
        <v>9</v>
      </c>
      <c r="O164" s="3">
        <v>643</v>
      </c>
    </row>
    <row r="165" spans="1:15" x14ac:dyDescent="0.25">
      <c r="A165" s="6" t="str">
        <f>IF(Table1[[#This Row],[Area]]="","",CONCATENATE(YEAR(I165)," ","Q",ROUNDUP(MONTH(I165)/3,0)))</f>
        <v>2019 Q1</v>
      </c>
      <c r="B165" s="6" t="str">
        <f>IF(Table1[[#This Row],[Area]]="","",CONCATENATE(TEXT(Table1[[#This Row],[rpt_mth]],"yyyy"), " ",TEXT(Table1[[#This Row],[rpt_mth]],"mmmm")))</f>
        <v>2019 March</v>
      </c>
      <c r="C165" s="9">
        <f>IF(Table1[[#This Row],[Area]]="","",Table1[[#This Row],[cleu_gross_adds]]/1000)</f>
        <v>23.009</v>
      </c>
      <c r="D165" s="9">
        <f>IF(Table1[[#This Row],[Area]]="","",Table1[[#This Row],[cleu_deacts]]/1000)</f>
        <v>19.859000000000002</v>
      </c>
      <c r="E165" s="10">
        <f>IF(Table1[[#This Row],[Area]]="","",Table1[[#This Row],[cleu_subs]]/1000)</f>
        <v>1293.3050000000001</v>
      </c>
      <c r="F165" s="10">
        <f>IF(Table1[[#This Row],[Area]]="","",Table1[[#This Row],[Adds]]-Table1[[#This Row],[Deacts]])</f>
        <v>3.1499999999999986</v>
      </c>
      <c r="G165" s="10" t="str">
        <f>IF(Table1[[#This Row],[Area]]="","",IF(Table1[[#This Row],[VZ2_SEGMT_DESC]]="Small &amp; Medium Unassigned", "Small &amp; Medium",Table1[[#This Row],[VZ2_SEGMT_DESC]]))</f>
        <v>Large Enterprise Segment</v>
      </c>
      <c r="H165" s="10" t="str">
        <f>IF(Table1[[#This Row],[VZ2_AREA_DESC]]="undefined","",IF(Table1[[#This Row],[VZ2_AREA_DESC]]="Headquarte","HQ",Table1[[#This Row],[VZ2_AREA_DESC]]))</f>
        <v>West</v>
      </c>
      <c r="I165" s="2">
        <v>43525</v>
      </c>
      <c r="J165" s="3" t="s">
        <v>6</v>
      </c>
      <c r="K165" s="3" t="s">
        <v>12</v>
      </c>
      <c r="L165" s="3" t="s">
        <v>15</v>
      </c>
      <c r="M165" s="3">
        <v>23009</v>
      </c>
      <c r="N165" s="3">
        <v>19859</v>
      </c>
      <c r="O165" s="3">
        <v>1293305</v>
      </c>
    </row>
    <row r="166" spans="1:15" x14ac:dyDescent="0.25">
      <c r="A166" s="6" t="str">
        <f>IF(Table1[[#This Row],[Area]]="","",CONCATENATE(YEAR(I166)," ","Q",ROUNDUP(MONTH(I166)/3,0)))</f>
        <v>2020 Q1</v>
      </c>
      <c r="B166" s="6" t="str">
        <f>IF(Table1[[#This Row],[Area]]="","",CONCATENATE(TEXT(Table1[[#This Row],[rpt_mth]],"yyyy"), " ",TEXT(Table1[[#This Row],[rpt_mth]],"mmmm")))</f>
        <v>2020 March</v>
      </c>
      <c r="C166" s="9">
        <f>IF(Table1[[#This Row],[Area]]="","",Table1[[#This Row],[cleu_gross_adds]]/1000)</f>
        <v>0.04</v>
      </c>
      <c r="D166" s="9">
        <f>IF(Table1[[#This Row],[Area]]="","",Table1[[#This Row],[cleu_deacts]]/1000)</f>
        <v>6.8000000000000005E-2</v>
      </c>
      <c r="E166" s="10">
        <f>IF(Table1[[#This Row],[Area]]="","",Table1[[#This Row],[cleu_subs]]/1000)</f>
        <v>13.106999999999999</v>
      </c>
      <c r="F166" s="10">
        <f>IF(Table1[[#This Row],[Area]]="","",Table1[[#This Row],[Adds]]-Table1[[#This Row],[Deacts]])</f>
        <v>-2.8000000000000004E-2</v>
      </c>
      <c r="G166" s="10" t="str">
        <f>IF(Table1[[#This Row],[Area]]="","",IF(Table1[[#This Row],[VZ2_SEGMT_DESC]]="Small &amp; Medium Unassigned", "Small &amp; Medium",Table1[[#This Row],[VZ2_SEGMT_DESC]]))</f>
        <v>Public Sector SLED</v>
      </c>
      <c r="H166" s="10" t="str">
        <f>IF(Table1[[#This Row],[VZ2_AREA_DESC]]="undefined","",IF(Table1[[#This Row],[VZ2_AREA_DESC]]="Headquarte","HQ",Table1[[#This Row],[VZ2_AREA_DESC]]))</f>
        <v>South</v>
      </c>
      <c r="I166" s="2">
        <v>43891</v>
      </c>
      <c r="J166" s="3" t="s">
        <v>19</v>
      </c>
      <c r="K166" s="3" t="s">
        <v>10</v>
      </c>
      <c r="L166" s="3" t="s">
        <v>8</v>
      </c>
      <c r="M166" s="3">
        <v>40</v>
      </c>
      <c r="N166" s="3">
        <v>68</v>
      </c>
      <c r="O166" s="3">
        <v>13107</v>
      </c>
    </row>
    <row r="167" spans="1:15" x14ac:dyDescent="0.25">
      <c r="A167" s="6" t="str">
        <f>IF(Table1[[#This Row],[Area]]="","",CONCATENATE(YEAR(I167)," ","Q",ROUNDUP(MONTH(I167)/3,0)))</f>
        <v>2020 Q2</v>
      </c>
      <c r="B167" s="6" t="str">
        <f>IF(Table1[[#This Row],[Area]]="","",CONCATENATE(TEXT(Table1[[#This Row],[rpt_mth]],"yyyy"), " ",TEXT(Table1[[#This Row],[rpt_mth]],"mmmm")))</f>
        <v>2020 May</v>
      </c>
      <c r="C167" s="9">
        <f>IF(Table1[[#This Row],[Area]]="","",Table1[[#This Row],[cleu_gross_adds]]/1000)</f>
        <v>0</v>
      </c>
      <c r="D167" s="9">
        <f>IF(Table1[[#This Row],[Area]]="","",Table1[[#This Row],[cleu_deacts]]/1000)</f>
        <v>0</v>
      </c>
      <c r="E167" s="10">
        <f>IF(Table1[[#This Row],[Area]]="","",Table1[[#This Row],[cleu_subs]]/1000)</f>
        <v>0</v>
      </c>
      <c r="F167" s="10">
        <f>IF(Table1[[#This Row],[Area]]="","",Table1[[#This Row],[Adds]]-Table1[[#This Row],[Deacts]])</f>
        <v>0</v>
      </c>
      <c r="G167" s="10" t="str">
        <f>IF(Table1[[#This Row],[Area]]="","",IF(Table1[[#This Row],[VZ2_SEGMT_DESC]]="Small &amp; Medium Unassigned", "Small &amp; Medium",Table1[[#This Row],[VZ2_SEGMT_DESC]]))</f>
        <v>Small &amp; Medium</v>
      </c>
      <c r="H167" s="10" t="str">
        <f>IF(Table1[[#This Row],[VZ2_AREA_DESC]]="undefined","",IF(Table1[[#This Row],[VZ2_AREA_DESC]]="Headquarte","HQ",Table1[[#This Row],[VZ2_AREA_DESC]]))</f>
        <v>HQ</v>
      </c>
      <c r="I167" s="2">
        <v>43952</v>
      </c>
      <c r="J167" s="3" t="s">
        <v>18</v>
      </c>
      <c r="K167" s="3" t="s">
        <v>14</v>
      </c>
      <c r="L167" s="3" t="s">
        <v>17</v>
      </c>
      <c r="M167" s="3">
        <v>0</v>
      </c>
      <c r="N167" s="3">
        <v>0</v>
      </c>
      <c r="O167" s="3">
        <v>0</v>
      </c>
    </row>
    <row r="168" spans="1:15" x14ac:dyDescent="0.25">
      <c r="A168" s="6" t="str">
        <f>IF(Table1[[#This Row],[Area]]="","",CONCATENATE(YEAR(I168)," ","Q",ROUNDUP(MONTH(I168)/3,0)))</f>
        <v>2020 Q2</v>
      </c>
      <c r="B168" s="6" t="str">
        <f>IF(Table1[[#This Row],[Area]]="","",CONCATENATE(TEXT(Table1[[#This Row],[rpt_mth]],"yyyy"), " ",TEXT(Table1[[#This Row],[rpt_mth]],"mmmm")))</f>
        <v>2020 May</v>
      </c>
      <c r="C168" s="9">
        <f>IF(Table1[[#This Row],[Area]]="","",Table1[[#This Row],[cleu_gross_adds]]/1000)</f>
        <v>25.413</v>
      </c>
      <c r="D168" s="9">
        <f>IF(Table1[[#This Row],[Area]]="","",Table1[[#This Row],[cleu_deacts]]/1000)</f>
        <v>43.134</v>
      </c>
      <c r="E168" s="10">
        <f>IF(Table1[[#This Row],[Area]]="","",Table1[[#This Row],[cleu_subs]]/1000)</f>
        <v>2903.2550000000001</v>
      </c>
      <c r="F168" s="10">
        <f>IF(Table1[[#This Row],[Area]]="","",Table1[[#This Row],[Adds]]-Table1[[#This Row],[Deacts]])</f>
        <v>-17.721</v>
      </c>
      <c r="G168" s="10" t="str">
        <f>IF(Table1[[#This Row],[Area]]="","",IF(Table1[[#This Row],[VZ2_SEGMT_DESC]]="Small &amp; Medium Unassigned", "Small &amp; Medium",Table1[[#This Row],[VZ2_SEGMT_DESC]]))</f>
        <v>Large Enterprise Segment</v>
      </c>
      <c r="H168" s="10" t="str">
        <f>IF(Table1[[#This Row],[VZ2_AREA_DESC]]="undefined","",IF(Table1[[#This Row],[VZ2_AREA_DESC]]="Headquarte","HQ",Table1[[#This Row],[VZ2_AREA_DESC]]))</f>
        <v>East</v>
      </c>
      <c r="I168" s="2">
        <v>43952</v>
      </c>
      <c r="J168" s="3" t="s">
        <v>6</v>
      </c>
      <c r="K168" s="3" t="s">
        <v>12</v>
      </c>
      <c r="L168" s="3" t="s">
        <v>11</v>
      </c>
      <c r="M168" s="3">
        <v>25413</v>
      </c>
      <c r="N168" s="3">
        <v>43134</v>
      </c>
      <c r="O168" s="3">
        <v>2903255</v>
      </c>
    </row>
    <row r="169" spans="1:15" x14ac:dyDescent="0.25">
      <c r="A169" s="6" t="str">
        <f>IF(Table1[[#This Row],[Area]]="","",CONCATENATE(YEAR(I169)," ","Q",ROUNDUP(MONTH(I169)/3,0)))</f>
        <v>2019 Q3</v>
      </c>
      <c r="B169" s="6" t="str">
        <f>IF(Table1[[#This Row],[Area]]="","",CONCATENATE(TEXT(Table1[[#This Row],[rpt_mth]],"yyyy"), " ",TEXT(Table1[[#This Row],[rpt_mth]],"mmmm")))</f>
        <v>2019 August</v>
      </c>
      <c r="C169" s="9">
        <f>IF(Table1[[#This Row],[Area]]="","",Table1[[#This Row],[cleu_gross_adds]]/1000)</f>
        <v>11.189</v>
      </c>
      <c r="D169" s="9">
        <f>IF(Table1[[#This Row],[Area]]="","",Table1[[#This Row],[cleu_deacts]]/1000)</f>
        <v>6.2729999999999997</v>
      </c>
      <c r="E169" s="10">
        <f>IF(Table1[[#This Row],[Area]]="","",Table1[[#This Row],[cleu_subs]]/1000)</f>
        <v>664.38</v>
      </c>
      <c r="F169" s="10">
        <f>IF(Table1[[#This Row],[Area]]="","",Table1[[#This Row],[Adds]]-Table1[[#This Row],[Deacts]])</f>
        <v>4.9160000000000004</v>
      </c>
      <c r="G169" s="10" t="str">
        <f>IF(Table1[[#This Row],[Area]]="","",IF(Table1[[#This Row],[VZ2_SEGMT_DESC]]="Small &amp; Medium Unassigned", "Small &amp; Medium",Table1[[#This Row],[VZ2_SEGMT_DESC]]))</f>
        <v>Small &amp; Medium</v>
      </c>
      <c r="H169" s="10" t="str">
        <f>IF(Table1[[#This Row],[VZ2_AREA_DESC]]="undefined","",IF(Table1[[#This Row],[VZ2_AREA_DESC]]="Headquarte","HQ",Table1[[#This Row],[VZ2_AREA_DESC]]))</f>
        <v>East</v>
      </c>
      <c r="I169" s="2">
        <v>43678</v>
      </c>
      <c r="J169" s="3" t="s">
        <v>18</v>
      </c>
      <c r="K169" s="3" t="s">
        <v>14</v>
      </c>
      <c r="L169" s="3" t="s">
        <v>11</v>
      </c>
      <c r="M169" s="3">
        <v>11189</v>
      </c>
      <c r="N169" s="3">
        <v>6273</v>
      </c>
      <c r="O169" s="3">
        <v>664380</v>
      </c>
    </row>
    <row r="170" spans="1:15" x14ac:dyDescent="0.25">
      <c r="A170" s="6" t="str">
        <f>IF(Table1[[#This Row],[Area]]="","",CONCATENATE(YEAR(I170)," ","Q",ROUNDUP(MONTH(I170)/3,0)))</f>
        <v>2019 Q4</v>
      </c>
      <c r="B170" s="6" t="str">
        <f>IF(Table1[[#This Row],[Area]]="","",CONCATENATE(TEXT(Table1[[#This Row],[rpt_mth]],"yyyy"), " ",TEXT(Table1[[#This Row],[rpt_mth]],"mmmm")))</f>
        <v>2019 November</v>
      </c>
      <c r="C170" s="9">
        <f>IF(Table1[[#This Row],[Area]]="","",Table1[[#This Row],[cleu_gross_adds]]/1000)</f>
        <v>0</v>
      </c>
      <c r="D170" s="9">
        <f>IF(Table1[[#This Row],[Area]]="","",Table1[[#This Row],[cleu_deacts]]/1000)</f>
        <v>2E-3</v>
      </c>
      <c r="E170" s="10">
        <f>IF(Table1[[#This Row],[Area]]="","",Table1[[#This Row],[cleu_subs]]/1000)</f>
        <v>0.20399999999999999</v>
      </c>
      <c r="F170" s="10">
        <f>IF(Table1[[#This Row],[Area]]="","",Table1[[#This Row],[Adds]]-Table1[[#This Row],[Deacts]])</f>
        <v>-2E-3</v>
      </c>
      <c r="G170" s="10" t="str">
        <f>IF(Table1[[#This Row],[Area]]="","",IF(Table1[[#This Row],[VZ2_SEGMT_DESC]]="Small &amp; Medium Unassigned", "Small &amp; Medium",Table1[[#This Row],[VZ2_SEGMT_DESC]]))</f>
        <v>Public Sector Fed</v>
      </c>
      <c r="H170" s="10" t="str">
        <f>IF(Table1[[#This Row],[VZ2_AREA_DESC]]="undefined","",IF(Table1[[#This Row],[VZ2_AREA_DESC]]="Headquarte","HQ",Table1[[#This Row],[VZ2_AREA_DESC]]))</f>
        <v>South</v>
      </c>
      <c r="I170" s="2">
        <v>43770</v>
      </c>
      <c r="J170" s="3" t="s">
        <v>16</v>
      </c>
      <c r="K170" s="3" t="s">
        <v>14</v>
      </c>
      <c r="L170" s="3" t="s">
        <v>8</v>
      </c>
      <c r="M170" s="3">
        <v>0</v>
      </c>
      <c r="N170" s="3">
        <v>2</v>
      </c>
      <c r="O170" s="3">
        <v>204</v>
      </c>
    </row>
    <row r="171" spans="1:15" x14ac:dyDescent="0.25">
      <c r="A171" s="6" t="str">
        <f>IF(Table1[[#This Row],[Area]]="","",CONCATENATE(YEAR(I171)," ","Q",ROUNDUP(MONTH(I171)/3,0)))</f>
        <v>2019 Q1</v>
      </c>
      <c r="B171" s="6" t="str">
        <f>IF(Table1[[#This Row],[Area]]="","",CONCATENATE(TEXT(Table1[[#This Row],[rpt_mth]],"yyyy"), " ",TEXT(Table1[[#This Row],[rpt_mth]],"mmmm")))</f>
        <v>2019 February</v>
      </c>
      <c r="C171" s="9">
        <f>IF(Table1[[#This Row],[Area]]="","",Table1[[#This Row],[cleu_gross_adds]]/1000)</f>
        <v>0.19500000000000001</v>
      </c>
      <c r="D171" s="9">
        <f>IF(Table1[[#This Row],[Area]]="","",Table1[[#This Row],[cleu_deacts]]/1000)</f>
        <v>0</v>
      </c>
      <c r="E171" s="10">
        <f>IF(Table1[[#This Row],[Area]]="","",Table1[[#This Row],[cleu_subs]]/1000)</f>
        <v>0.21</v>
      </c>
      <c r="F171" s="10">
        <f>IF(Table1[[#This Row],[Area]]="","",Table1[[#This Row],[Adds]]-Table1[[#This Row],[Deacts]])</f>
        <v>0.19500000000000001</v>
      </c>
      <c r="G171" s="10" t="str">
        <f>IF(Table1[[#This Row],[Area]]="","",IF(Table1[[#This Row],[VZ2_SEGMT_DESC]]="Small &amp; Medium Unassigned", "Small &amp; Medium",Table1[[#This Row],[VZ2_SEGMT_DESC]]))</f>
        <v>Small &amp; Medium</v>
      </c>
      <c r="H171" s="10" t="str">
        <f>IF(Table1[[#This Row],[VZ2_AREA_DESC]]="undefined","",IF(Table1[[#This Row],[VZ2_AREA_DESC]]="Headquarte","HQ",Table1[[#This Row],[VZ2_AREA_DESC]]))</f>
        <v>East</v>
      </c>
      <c r="I171" s="2">
        <v>43497</v>
      </c>
      <c r="J171" s="3" t="s">
        <v>9</v>
      </c>
      <c r="K171" s="3" t="s">
        <v>10</v>
      </c>
      <c r="L171" s="3" t="s">
        <v>11</v>
      </c>
      <c r="M171" s="3">
        <v>195</v>
      </c>
      <c r="N171" s="3">
        <v>0</v>
      </c>
      <c r="O171" s="3">
        <v>210</v>
      </c>
    </row>
    <row r="172" spans="1:15" x14ac:dyDescent="0.25">
      <c r="A172" s="6" t="str">
        <f>IF(Table1[[#This Row],[Area]]="","",CONCATENATE(YEAR(I172)," ","Q",ROUNDUP(MONTH(I172)/3,0)))</f>
        <v>2019 Q1</v>
      </c>
      <c r="B172" s="6" t="str">
        <f>IF(Table1[[#This Row],[Area]]="","",CONCATENATE(TEXT(Table1[[#This Row],[rpt_mth]],"yyyy"), " ",TEXT(Table1[[#This Row],[rpt_mth]],"mmmm")))</f>
        <v>2019 January</v>
      </c>
      <c r="C172" s="9">
        <f>IF(Table1[[#This Row],[Area]]="","",Table1[[#This Row],[cleu_gross_adds]]/1000)</f>
        <v>1.137</v>
      </c>
      <c r="D172" s="9">
        <f>IF(Table1[[#This Row],[Area]]="","",Table1[[#This Row],[cleu_deacts]]/1000)</f>
        <v>0.27600000000000002</v>
      </c>
      <c r="E172" s="10">
        <f>IF(Table1[[#This Row],[Area]]="","",Table1[[#This Row],[cleu_subs]]/1000)</f>
        <v>33.799999999999997</v>
      </c>
      <c r="F172" s="10">
        <f>IF(Table1[[#This Row],[Area]]="","",Table1[[#This Row],[Adds]]-Table1[[#This Row],[Deacts]])</f>
        <v>0.86099999999999999</v>
      </c>
      <c r="G172" s="10" t="str">
        <f>IF(Table1[[#This Row],[Area]]="","",IF(Table1[[#This Row],[VZ2_SEGMT_DESC]]="Small &amp; Medium Unassigned", "Small &amp; Medium",Table1[[#This Row],[VZ2_SEGMT_DESC]]))</f>
        <v>Large Enterprise Segment</v>
      </c>
      <c r="H172" s="10" t="str">
        <f>IF(Table1[[#This Row],[VZ2_AREA_DESC]]="undefined","",IF(Table1[[#This Row],[VZ2_AREA_DESC]]="Headquarte","HQ",Table1[[#This Row],[VZ2_AREA_DESC]]))</f>
        <v>South</v>
      </c>
      <c r="I172" s="2">
        <v>43466</v>
      </c>
      <c r="J172" s="3" t="s">
        <v>6</v>
      </c>
      <c r="K172" s="3" t="s">
        <v>14</v>
      </c>
      <c r="L172" s="3" t="s">
        <v>8</v>
      </c>
      <c r="M172" s="3">
        <v>1137</v>
      </c>
      <c r="N172" s="3">
        <v>276</v>
      </c>
      <c r="O172" s="3">
        <v>33800</v>
      </c>
    </row>
    <row r="173" spans="1:15" x14ac:dyDescent="0.25">
      <c r="A173" s="6" t="str">
        <f>IF(Table1[[#This Row],[Area]]="","",CONCATENATE(YEAR(I173)," ","Q",ROUNDUP(MONTH(I173)/3,0)))</f>
        <v>2019 Q1</v>
      </c>
      <c r="B173" s="6" t="str">
        <f>IF(Table1[[#This Row],[Area]]="","",CONCATENATE(TEXT(Table1[[#This Row],[rpt_mth]],"yyyy"), " ",TEXT(Table1[[#This Row],[rpt_mth]],"mmmm")))</f>
        <v>2019 January</v>
      </c>
      <c r="C173" s="9">
        <f>IF(Table1[[#This Row],[Area]]="","",Table1[[#This Row],[cleu_gross_adds]]/1000)</f>
        <v>9.5000000000000001E-2</v>
      </c>
      <c r="D173" s="9">
        <f>IF(Table1[[#This Row],[Area]]="","",Table1[[#This Row],[cleu_deacts]]/1000)</f>
        <v>0.76100000000000001</v>
      </c>
      <c r="E173" s="10">
        <f>IF(Table1[[#This Row],[Area]]="","",Table1[[#This Row],[cleu_subs]]/1000)</f>
        <v>29.728999999999999</v>
      </c>
      <c r="F173" s="10">
        <f>IF(Table1[[#This Row],[Area]]="","",Table1[[#This Row],[Adds]]-Table1[[#This Row],[Deacts]])</f>
        <v>-0.66600000000000004</v>
      </c>
      <c r="G173" s="10" t="str">
        <f>IF(Table1[[#This Row],[Area]]="","",IF(Table1[[#This Row],[VZ2_SEGMT_DESC]]="Small &amp; Medium Unassigned", "Small &amp; Medium",Table1[[#This Row],[VZ2_SEGMT_DESC]]))</f>
        <v>Large Enterprise Segment</v>
      </c>
      <c r="H173" s="10" t="str">
        <f>IF(Table1[[#This Row],[VZ2_AREA_DESC]]="undefined","",IF(Table1[[#This Row],[VZ2_AREA_DESC]]="Headquarte","HQ",Table1[[#This Row],[VZ2_AREA_DESC]]))</f>
        <v>South</v>
      </c>
      <c r="I173" s="2">
        <v>43466</v>
      </c>
      <c r="J173" s="3" t="s">
        <v>6</v>
      </c>
      <c r="K173" s="3" t="s">
        <v>7</v>
      </c>
      <c r="L173" s="3" t="s">
        <v>8</v>
      </c>
      <c r="M173" s="3">
        <v>95</v>
      </c>
      <c r="N173" s="3">
        <v>761</v>
      </c>
      <c r="O173" s="3">
        <v>29729</v>
      </c>
    </row>
    <row r="174" spans="1:15" x14ac:dyDescent="0.25">
      <c r="A174" s="6" t="str">
        <f>IF(Table1[[#This Row],[Area]]="","",CONCATENATE(YEAR(I174)," ","Q",ROUNDUP(MONTH(I174)/3,0)))</f>
        <v>2020 Q1</v>
      </c>
      <c r="B174" s="6" t="str">
        <f>IF(Table1[[#This Row],[Area]]="","",CONCATENATE(TEXT(Table1[[#This Row],[rpt_mth]],"yyyy"), " ",TEXT(Table1[[#This Row],[rpt_mth]],"mmmm")))</f>
        <v>2020 February</v>
      </c>
      <c r="C174" s="9">
        <f>IF(Table1[[#This Row],[Area]]="","",Table1[[#This Row],[cleu_gross_adds]]/1000)</f>
        <v>2.4E-2</v>
      </c>
      <c r="D174" s="9">
        <f>IF(Table1[[#This Row],[Area]]="","",Table1[[#This Row],[cleu_deacts]]/1000)</f>
        <v>0.28899999999999998</v>
      </c>
      <c r="E174" s="10">
        <f>IF(Table1[[#This Row],[Area]]="","",Table1[[#This Row],[cleu_subs]]/1000)</f>
        <v>30.181999999999999</v>
      </c>
      <c r="F174" s="10">
        <f>IF(Table1[[#This Row],[Area]]="","",Table1[[#This Row],[Adds]]-Table1[[#This Row],[Deacts]])</f>
        <v>-0.26499999999999996</v>
      </c>
      <c r="G174" s="10" t="str">
        <f>IF(Table1[[#This Row],[Area]]="","",IF(Table1[[#This Row],[VZ2_SEGMT_DESC]]="Small &amp; Medium Unassigned", "Small &amp; Medium",Table1[[#This Row],[VZ2_SEGMT_DESC]]))</f>
        <v>Public Sector SLED</v>
      </c>
      <c r="H174" s="10" t="str">
        <f>IF(Table1[[#This Row],[VZ2_AREA_DESC]]="undefined","",IF(Table1[[#This Row],[VZ2_AREA_DESC]]="Headquarte","HQ",Table1[[#This Row],[VZ2_AREA_DESC]]))</f>
        <v>East</v>
      </c>
      <c r="I174" s="2">
        <v>43862</v>
      </c>
      <c r="J174" s="3" t="s">
        <v>19</v>
      </c>
      <c r="K174" s="3" t="s">
        <v>7</v>
      </c>
      <c r="L174" s="3" t="s">
        <v>11</v>
      </c>
      <c r="M174" s="3">
        <v>24</v>
      </c>
      <c r="N174" s="3">
        <v>289</v>
      </c>
      <c r="O174" s="3">
        <v>30182</v>
      </c>
    </row>
    <row r="175" spans="1:15" x14ac:dyDescent="0.25">
      <c r="A175" s="6" t="str">
        <f>IF(Table1[[#This Row],[Area]]="","",CONCATENATE(YEAR(I175)," ","Q",ROUNDUP(MONTH(I175)/3,0)))</f>
        <v>2019 Q1</v>
      </c>
      <c r="B175" s="6" t="str">
        <f>IF(Table1[[#This Row],[Area]]="","",CONCATENATE(TEXT(Table1[[#This Row],[rpt_mth]],"yyyy"), " ",TEXT(Table1[[#This Row],[rpt_mth]],"mmmm")))</f>
        <v>2019 January</v>
      </c>
      <c r="C175" s="9">
        <f>IF(Table1[[#This Row],[Area]]="","",Table1[[#This Row],[cleu_gross_adds]]/1000)</f>
        <v>0</v>
      </c>
      <c r="D175" s="9">
        <f>IF(Table1[[#This Row],[Area]]="","",Table1[[#This Row],[cleu_deacts]]/1000)</f>
        <v>0</v>
      </c>
      <c r="E175" s="10">
        <f>IF(Table1[[#This Row],[Area]]="","",Table1[[#This Row],[cleu_subs]]/1000)</f>
        <v>1E-3</v>
      </c>
      <c r="F175" s="10">
        <f>IF(Table1[[#This Row],[Area]]="","",Table1[[#This Row],[Adds]]-Table1[[#This Row],[Deacts]])</f>
        <v>0</v>
      </c>
      <c r="G175" s="10" t="str">
        <f>IF(Table1[[#This Row],[Area]]="","",IF(Table1[[#This Row],[VZ2_SEGMT_DESC]]="Small &amp; Medium Unassigned", "Small &amp; Medium",Table1[[#This Row],[VZ2_SEGMT_DESC]]))</f>
        <v>Small &amp; Medium</v>
      </c>
      <c r="H175" s="10" t="str">
        <f>IF(Table1[[#This Row],[VZ2_AREA_DESC]]="undefined","",IF(Table1[[#This Row],[VZ2_AREA_DESC]]="Headquarte","HQ",Table1[[#This Row],[VZ2_AREA_DESC]]))</f>
        <v>South</v>
      </c>
      <c r="I175" s="2">
        <v>43466</v>
      </c>
      <c r="J175" s="3" t="s">
        <v>9</v>
      </c>
      <c r="K175" s="3" t="s">
        <v>14</v>
      </c>
      <c r="L175" s="3" t="s">
        <v>8</v>
      </c>
      <c r="M175" s="3">
        <v>0</v>
      </c>
      <c r="N175" s="3">
        <v>0</v>
      </c>
      <c r="O175" s="3">
        <v>1</v>
      </c>
    </row>
    <row r="176" spans="1:15" x14ac:dyDescent="0.25">
      <c r="A176" s="6" t="str">
        <f>IF(Table1[[#This Row],[Area]]="","",CONCATENATE(YEAR(I176)," ","Q",ROUNDUP(MONTH(I176)/3,0)))</f>
        <v>2019 Q1</v>
      </c>
      <c r="B176" s="6" t="str">
        <f>IF(Table1[[#This Row],[Area]]="","",CONCATENATE(TEXT(Table1[[#This Row],[rpt_mth]],"yyyy"), " ",TEXT(Table1[[#This Row],[rpt_mth]],"mmmm")))</f>
        <v>2019 February</v>
      </c>
      <c r="C176" s="9">
        <f>IF(Table1[[#This Row],[Area]]="","",Table1[[#This Row],[cleu_gross_adds]]/1000)</f>
        <v>0</v>
      </c>
      <c r="D176" s="9">
        <f>IF(Table1[[#This Row],[Area]]="","",Table1[[#This Row],[cleu_deacts]]/1000)</f>
        <v>0</v>
      </c>
      <c r="E176" s="10">
        <f>IF(Table1[[#This Row],[Area]]="","",Table1[[#This Row],[cleu_subs]]/1000)</f>
        <v>2E-3</v>
      </c>
      <c r="F176" s="10">
        <f>IF(Table1[[#This Row],[Area]]="","",Table1[[#This Row],[Adds]]-Table1[[#This Row],[Deacts]])</f>
        <v>0</v>
      </c>
      <c r="G176" s="10" t="str">
        <f>IF(Table1[[#This Row],[Area]]="","",IF(Table1[[#This Row],[VZ2_SEGMT_DESC]]="Small &amp; Medium Unassigned", "Small &amp; Medium",Table1[[#This Row],[VZ2_SEGMT_DESC]]))</f>
        <v>Small &amp; Medium</v>
      </c>
      <c r="H176" s="10" t="str">
        <f>IF(Table1[[#This Row],[VZ2_AREA_DESC]]="undefined","",IF(Table1[[#This Row],[VZ2_AREA_DESC]]="Headquarte","HQ",Table1[[#This Row],[VZ2_AREA_DESC]]))</f>
        <v>South</v>
      </c>
      <c r="I176" s="2">
        <v>43497</v>
      </c>
      <c r="J176" s="3" t="s">
        <v>9</v>
      </c>
      <c r="K176" s="3" t="s">
        <v>14</v>
      </c>
      <c r="L176" s="3" t="s">
        <v>8</v>
      </c>
      <c r="M176" s="3">
        <v>0</v>
      </c>
      <c r="N176" s="3">
        <v>0</v>
      </c>
      <c r="O176" s="3">
        <v>2</v>
      </c>
    </row>
    <row r="177" spans="1:15" x14ac:dyDescent="0.25">
      <c r="A177" s="6" t="str">
        <f>IF(Table1[[#This Row],[Area]]="","",CONCATENATE(YEAR(I177)," ","Q",ROUNDUP(MONTH(I177)/3,0)))</f>
        <v>2020 Q2</v>
      </c>
      <c r="B177" s="6" t="str">
        <f>IF(Table1[[#This Row],[Area]]="","",CONCATENATE(TEXT(Table1[[#This Row],[rpt_mth]],"yyyy"), " ",TEXT(Table1[[#This Row],[rpt_mth]],"mmmm")))</f>
        <v>2020 May</v>
      </c>
      <c r="C177" s="9">
        <f>IF(Table1[[#This Row],[Area]]="","",Table1[[#This Row],[cleu_gross_adds]]/1000)</f>
        <v>0</v>
      </c>
      <c r="D177" s="9">
        <f>IF(Table1[[#This Row],[Area]]="","",Table1[[#This Row],[cleu_deacts]]/1000)</f>
        <v>0</v>
      </c>
      <c r="E177" s="10">
        <f>IF(Table1[[#This Row],[Area]]="","",Table1[[#This Row],[cleu_subs]]/1000)</f>
        <v>0</v>
      </c>
      <c r="F177" s="10">
        <f>IF(Table1[[#This Row],[Area]]="","",Table1[[#This Row],[Adds]]-Table1[[#This Row],[Deacts]])</f>
        <v>0</v>
      </c>
      <c r="G177" s="10" t="str">
        <f>IF(Table1[[#This Row],[Area]]="","",IF(Table1[[#This Row],[VZ2_SEGMT_DESC]]="Small &amp; Medium Unassigned", "Small &amp; Medium",Table1[[#This Row],[VZ2_SEGMT_DESC]]))</f>
        <v>Small &amp; Medium</v>
      </c>
      <c r="H177" s="10" t="str">
        <f>IF(Table1[[#This Row],[VZ2_AREA_DESC]]="undefined","",IF(Table1[[#This Row],[VZ2_AREA_DESC]]="Headquarte","HQ",Table1[[#This Row],[VZ2_AREA_DESC]]))</f>
        <v>HQ</v>
      </c>
      <c r="I177" s="2">
        <v>43952</v>
      </c>
      <c r="J177" s="3" t="s">
        <v>18</v>
      </c>
      <c r="K177" s="3" t="s">
        <v>7</v>
      </c>
      <c r="L177" s="3" t="s">
        <v>17</v>
      </c>
      <c r="M177" s="3">
        <v>0</v>
      </c>
      <c r="N177" s="3">
        <v>0</v>
      </c>
      <c r="O177" s="3">
        <v>0</v>
      </c>
    </row>
    <row r="178" spans="1:15" x14ac:dyDescent="0.25">
      <c r="A178" s="6" t="str">
        <f>IF(Table1[[#This Row],[Area]]="","",CONCATENATE(YEAR(I178)," ","Q",ROUNDUP(MONTH(I178)/3,0)))</f>
        <v>2019 Q1</v>
      </c>
      <c r="B178" s="6" t="str">
        <f>IF(Table1[[#This Row],[Area]]="","",CONCATENATE(TEXT(Table1[[#This Row],[rpt_mth]],"yyyy"), " ",TEXT(Table1[[#This Row],[rpt_mth]],"mmmm")))</f>
        <v>2019 February</v>
      </c>
      <c r="C178" s="9">
        <f>IF(Table1[[#This Row],[Area]]="","",Table1[[#This Row],[cleu_gross_adds]]/1000)</f>
        <v>0</v>
      </c>
      <c r="D178" s="9">
        <f>IF(Table1[[#This Row],[Area]]="","",Table1[[#This Row],[cleu_deacts]]/1000)</f>
        <v>0</v>
      </c>
      <c r="E178" s="10">
        <f>IF(Table1[[#This Row],[Area]]="","",Table1[[#This Row],[cleu_subs]]/1000)</f>
        <v>0</v>
      </c>
      <c r="F178" s="10">
        <f>IF(Table1[[#This Row],[Area]]="","",Table1[[#This Row],[Adds]]-Table1[[#This Row],[Deacts]])</f>
        <v>0</v>
      </c>
      <c r="G178" s="10" t="str">
        <f>IF(Table1[[#This Row],[Area]]="","",IF(Table1[[#This Row],[VZ2_SEGMT_DESC]]="Small &amp; Medium Unassigned", "Small &amp; Medium",Table1[[#This Row],[VZ2_SEGMT_DESC]]))</f>
        <v>Public Sector SLED</v>
      </c>
      <c r="H178" s="10" t="str">
        <f>IF(Table1[[#This Row],[VZ2_AREA_DESC]]="undefined","",IF(Table1[[#This Row],[VZ2_AREA_DESC]]="Headquarte","HQ",Table1[[#This Row],[VZ2_AREA_DESC]]))</f>
        <v>HQ</v>
      </c>
      <c r="I178" s="2">
        <v>43497</v>
      </c>
      <c r="J178" s="3" t="s">
        <v>19</v>
      </c>
      <c r="K178" s="3" t="s">
        <v>7</v>
      </c>
      <c r="L178" s="3" t="s">
        <v>17</v>
      </c>
      <c r="M178" s="3">
        <v>0</v>
      </c>
      <c r="N178" s="3">
        <v>0</v>
      </c>
      <c r="O178" s="3">
        <v>0</v>
      </c>
    </row>
    <row r="179" spans="1:15" x14ac:dyDescent="0.25">
      <c r="A179" s="6" t="str">
        <f>IF(Table1[[#This Row],[Area]]="","",CONCATENATE(YEAR(I179)," ","Q",ROUNDUP(MONTH(I179)/3,0)))</f>
        <v>2020 Q2</v>
      </c>
      <c r="B179" s="6" t="str">
        <f>IF(Table1[[#This Row],[Area]]="","",CONCATENATE(TEXT(Table1[[#This Row],[rpt_mth]],"yyyy"), " ",TEXT(Table1[[#This Row],[rpt_mth]],"mmmm")))</f>
        <v>2020 June</v>
      </c>
      <c r="C179" s="9">
        <f>IF(Table1[[#This Row],[Area]]="","",Table1[[#This Row],[cleu_gross_adds]]/1000)</f>
        <v>4.0000000000000001E-3</v>
      </c>
      <c r="D179" s="9">
        <f>IF(Table1[[#This Row],[Area]]="","",Table1[[#This Row],[cleu_deacts]]/1000)</f>
        <v>5.0999999999999997E-2</v>
      </c>
      <c r="E179" s="10">
        <f>IF(Table1[[#This Row],[Area]]="","",Table1[[#This Row],[cleu_subs]]/1000)</f>
        <v>22.120999999999999</v>
      </c>
      <c r="F179" s="10">
        <f>IF(Table1[[#This Row],[Area]]="","",Table1[[#This Row],[Adds]]-Table1[[#This Row],[Deacts]])</f>
        <v>-4.7E-2</v>
      </c>
      <c r="G179" s="10" t="str">
        <f>IF(Table1[[#This Row],[Area]]="","",IF(Table1[[#This Row],[VZ2_SEGMT_DESC]]="Small &amp; Medium Unassigned", "Small &amp; Medium",Table1[[#This Row],[VZ2_SEGMT_DESC]]))</f>
        <v>Large Enterprise Segment</v>
      </c>
      <c r="H179" s="10" t="str">
        <f>IF(Table1[[#This Row],[VZ2_AREA_DESC]]="undefined","",IF(Table1[[#This Row],[VZ2_AREA_DESC]]="Headquarte","HQ",Table1[[#This Row],[VZ2_AREA_DESC]]))</f>
        <v>West</v>
      </c>
      <c r="I179" s="2">
        <v>43983</v>
      </c>
      <c r="J179" s="3" t="s">
        <v>6</v>
      </c>
      <c r="K179" s="3" t="s">
        <v>10</v>
      </c>
      <c r="L179" s="3" t="s">
        <v>15</v>
      </c>
      <c r="M179" s="3">
        <v>4</v>
      </c>
      <c r="N179" s="3">
        <v>51</v>
      </c>
      <c r="O179" s="3">
        <v>22121</v>
      </c>
    </row>
    <row r="180" spans="1:15" x14ac:dyDescent="0.25">
      <c r="A180" s="6" t="str">
        <f>IF(Table1[[#This Row],[Area]]="","",CONCATENATE(YEAR(I180)," ","Q",ROUNDUP(MONTH(I180)/3,0)))</f>
        <v/>
      </c>
      <c r="B180" s="6" t="str">
        <f>IF(Table1[[#This Row],[Area]]="","",CONCATENATE(TEXT(Table1[[#This Row],[rpt_mth]],"yyyy"), " ",TEXT(Table1[[#This Row],[rpt_mth]],"mmmm")))</f>
        <v/>
      </c>
      <c r="C180" s="9" t="str">
        <f>IF(Table1[[#This Row],[Area]]="","",Table1[[#This Row],[cleu_gross_adds]]/1000)</f>
        <v/>
      </c>
      <c r="D180" s="9" t="str">
        <f>IF(Table1[[#This Row],[Area]]="","",Table1[[#This Row],[cleu_deacts]]/1000)</f>
        <v/>
      </c>
      <c r="E180" s="10" t="str">
        <f>IF(Table1[[#This Row],[Area]]="","",Table1[[#This Row],[cleu_subs]]/1000)</f>
        <v/>
      </c>
      <c r="F180" s="10" t="str">
        <f>IF(Table1[[#This Row],[Area]]="","",Table1[[#This Row],[Adds]]-Table1[[#This Row],[Deacts]])</f>
        <v/>
      </c>
      <c r="G180" s="10" t="str">
        <f>IF(Table1[[#This Row],[Area]]="","",IF(Table1[[#This Row],[VZ2_SEGMT_DESC]]="Small &amp; Medium Unassigned", "Small &amp; Medium",Table1[[#This Row],[VZ2_SEGMT_DESC]]))</f>
        <v/>
      </c>
      <c r="H180" s="10" t="str">
        <f>IF(Table1[[#This Row],[VZ2_AREA_DESC]]="undefined","",IF(Table1[[#This Row],[VZ2_AREA_DESC]]="Headquarte","HQ",Table1[[#This Row],[VZ2_AREA_DESC]]))</f>
        <v/>
      </c>
      <c r="I180" s="2">
        <v>43678</v>
      </c>
      <c r="J180" s="3" t="s">
        <v>6</v>
      </c>
      <c r="K180" s="3" t="s">
        <v>12</v>
      </c>
      <c r="L180" s="3" t="s">
        <v>13</v>
      </c>
      <c r="M180" s="3">
        <v>0</v>
      </c>
      <c r="N180" s="3">
        <v>0</v>
      </c>
      <c r="O180" s="3">
        <v>0</v>
      </c>
    </row>
    <row r="181" spans="1:15" x14ac:dyDescent="0.25">
      <c r="A181" s="6" t="str">
        <f>IF(Table1[[#This Row],[Area]]="","",CONCATENATE(YEAR(I181)," ","Q",ROUNDUP(MONTH(I181)/3,0)))</f>
        <v>2020 Q1</v>
      </c>
      <c r="B181" s="6" t="str">
        <f>IF(Table1[[#This Row],[Area]]="","",CONCATENATE(TEXT(Table1[[#This Row],[rpt_mth]],"yyyy"), " ",TEXT(Table1[[#This Row],[rpt_mth]],"mmmm")))</f>
        <v>2020 February</v>
      </c>
      <c r="C181" s="9">
        <f>IF(Table1[[#This Row],[Area]]="","",Table1[[#This Row],[cleu_gross_adds]]/1000)</f>
        <v>1E-3</v>
      </c>
      <c r="D181" s="9">
        <f>IF(Table1[[#This Row],[Area]]="","",Table1[[#This Row],[cleu_deacts]]/1000)</f>
        <v>1.2E-2</v>
      </c>
      <c r="E181" s="10">
        <f>IF(Table1[[#This Row],[Area]]="","",Table1[[#This Row],[cleu_subs]]/1000)</f>
        <v>1.7170000000000001</v>
      </c>
      <c r="F181" s="10">
        <f>IF(Table1[[#This Row],[Area]]="","",Table1[[#This Row],[Adds]]-Table1[[#This Row],[Deacts]])</f>
        <v>-1.0999999999999999E-2</v>
      </c>
      <c r="G181" s="10" t="str">
        <f>IF(Table1[[#This Row],[Area]]="","",IF(Table1[[#This Row],[VZ2_SEGMT_DESC]]="Small &amp; Medium Unassigned", "Small &amp; Medium",Table1[[#This Row],[VZ2_SEGMT_DESC]]))</f>
        <v>Public Sector Fed</v>
      </c>
      <c r="H181" s="10" t="str">
        <f>IF(Table1[[#This Row],[VZ2_AREA_DESC]]="undefined","",IF(Table1[[#This Row],[VZ2_AREA_DESC]]="Headquarte","HQ",Table1[[#This Row],[VZ2_AREA_DESC]]))</f>
        <v>West</v>
      </c>
      <c r="I181" s="2">
        <v>43862</v>
      </c>
      <c r="J181" s="3" t="s">
        <v>16</v>
      </c>
      <c r="K181" s="3" t="s">
        <v>7</v>
      </c>
      <c r="L181" s="3" t="s">
        <v>15</v>
      </c>
      <c r="M181" s="3">
        <v>1</v>
      </c>
      <c r="N181" s="3">
        <v>12</v>
      </c>
      <c r="O181" s="3">
        <v>1717</v>
      </c>
    </row>
    <row r="182" spans="1:15" x14ac:dyDescent="0.25">
      <c r="A182" s="6" t="str">
        <f>IF(Table1[[#This Row],[Area]]="","",CONCATENATE(YEAR(I182)," ","Q",ROUNDUP(MONTH(I182)/3,0)))</f>
        <v>2019 Q4</v>
      </c>
      <c r="B182" s="6" t="str">
        <f>IF(Table1[[#This Row],[Area]]="","",CONCATENATE(TEXT(Table1[[#This Row],[rpt_mth]],"yyyy"), " ",TEXT(Table1[[#This Row],[rpt_mth]],"mmmm")))</f>
        <v>2019 December</v>
      </c>
      <c r="C182" s="9">
        <f>IF(Table1[[#This Row],[Area]]="","",Table1[[#This Row],[cleu_gross_adds]]/1000)</f>
        <v>22.050999999999998</v>
      </c>
      <c r="D182" s="9">
        <f>IF(Table1[[#This Row],[Area]]="","",Table1[[#This Row],[cleu_deacts]]/1000)</f>
        <v>17.387</v>
      </c>
      <c r="E182" s="10">
        <f>IF(Table1[[#This Row],[Area]]="","",Table1[[#This Row],[cleu_subs]]/1000)</f>
        <v>1362.845</v>
      </c>
      <c r="F182" s="10">
        <f>IF(Table1[[#This Row],[Area]]="","",Table1[[#This Row],[Adds]]-Table1[[#This Row],[Deacts]])</f>
        <v>4.6639999999999979</v>
      </c>
      <c r="G182" s="10" t="str">
        <f>IF(Table1[[#This Row],[Area]]="","",IF(Table1[[#This Row],[VZ2_SEGMT_DESC]]="Small &amp; Medium Unassigned", "Small &amp; Medium",Table1[[#This Row],[VZ2_SEGMT_DESC]]))</f>
        <v>Large Enterprise Segment</v>
      </c>
      <c r="H182" s="10" t="str">
        <f>IF(Table1[[#This Row],[VZ2_AREA_DESC]]="undefined","",IF(Table1[[#This Row],[VZ2_AREA_DESC]]="Headquarte","HQ",Table1[[#This Row],[VZ2_AREA_DESC]]))</f>
        <v>West</v>
      </c>
      <c r="I182" s="2">
        <v>43800</v>
      </c>
      <c r="J182" s="3" t="s">
        <v>6</v>
      </c>
      <c r="K182" s="3" t="s">
        <v>12</v>
      </c>
      <c r="L182" s="3" t="s">
        <v>15</v>
      </c>
      <c r="M182" s="3">
        <v>22051</v>
      </c>
      <c r="N182" s="3">
        <v>17387</v>
      </c>
      <c r="O182" s="3">
        <v>1362845</v>
      </c>
    </row>
    <row r="183" spans="1:15" x14ac:dyDescent="0.25">
      <c r="A183" s="6" t="str">
        <f>IF(Table1[[#This Row],[Area]]="","",CONCATENATE(YEAR(I183)," ","Q",ROUNDUP(MONTH(I183)/3,0)))</f>
        <v>2020 Q2</v>
      </c>
      <c r="B183" s="6" t="str">
        <f>IF(Table1[[#This Row],[Area]]="","",CONCATENATE(TEXT(Table1[[#This Row],[rpt_mth]],"yyyy"), " ",TEXT(Table1[[#This Row],[rpt_mth]],"mmmm")))</f>
        <v>2020 May</v>
      </c>
      <c r="C183" s="9">
        <f>IF(Table1[[#This Row],[Area]]="","",Table1[[#This Row],[cleu_gross_adds]]/1000)</f>
        <v>4.1000000000000002E-2</v>
      </c>
      <c r="D183" s="9">
        <f>IF(Table1[[#This Row],[Area]]="","",Table1[[#This Row],[cleu_deacts]]/1000)</f>
        <v>0.122</v>
      </c>
      <c r="E183" s="10">
        <f>IF(Table1[[#This Row],[Area]]="","",Table1[[#This Row],[cleu_subs]]/1000)</f>
        <v>26.305</v>
      </c>
      <c r="F183" s="10">
        <f>IF(Table1[[#This Row],[Area]]="","",Table1[[#This Row],[Adds]]-Table1[[#This Row],[Deacts]])</f>
        <v>-8.0999999999999989E-2</v>
      </c>
      <c r="G183" s="10" t="str">
        <f>IF(Table1[[#This Row],[Area]]="","",IF(Table1[[#This Row],[VZ2_SEGMT_DESC]]="Small &amp; Medium Unassigned", "Small &amp; Medium",Table1[[#This Row],[VZ2_SEGMT_DESC]]))</f>
        <v>Public Sector SLED</v>
      </c>
      <c r="H183" s="10" t="str">
        <f>IF(Table1[[#This Row],[VZ2_AREA_DESC]]="undefined","",IF(Table1[[#This Row],[VZ2_AREA_DESC]]="Headquarte","HQ",Table1[[#This Row],[VZ2_AREA_DESC]]))</f>
        <v>East</v>
      </c>
      <c r="I183" s="2">
        <v>43952</v>
      </c>
      <c r="J183" s="3" t="s">
        <v>19</v>
      </c>
      <c r="K183" s="3" t="s">
        <v>10</v>
      </c>
      <c r="L183" s="3" t="s">
        <v>11</v>
      </c>
      <c r="M183" s="3">
        <v>41</v>
      </c>
      <c r="N183" s="3">
        <v>122</v>
      </c>
      <c r="O183" s="3">
        <v>26305</v>
      </c>
    </row>
    <row r="184" spans="1:15" x14ac:dyDescent="0.25">
      <c r="A184" s="6" t="str">
        <f>IF(Table1[[#This Row],[Area]]="","",CONCATENATE(YEAR(I184)," ","Q",ROUNDUP(MONTH(I184)/3,0)))</f>
        <v>2019 Q3</v>
      </c>
      <c r="B184" s="6" t="str">
        <f>IF(Table1[[#This Row],[Area]]="","",CONCATENATE(TEXT(Table1[[#This Row],[rpt_mth]],"yyyy"), " ",TEXT(Table1[[#This Row],[rpt_mth]],"mmmm")))</f>
        <v>2019 September</v>
      </c>
      <c r="C184" s="9">
        <f>IF(Table1[[#This Row],[Area]]="","",Table1[[#This Row],[cleu_gross_adds]]/1000)</f>
        <v>24.649000000000001</v>
      </c>
      <c r="D184" s="9">
        <f>IF(Table1[[#This Row],[Area]]="","",Table1[[#This Row],[cleu_deacts]]/1000)</f>
        <v>19.573</v>
      </c>
      <c r="E184" s="10">
        <f>IF(Table1[[#This Row],[Area]]="","",Table1[[#This Row],[cleu_subs]]/1000)</f>
        <v>1333.431</v>
      </c>
      <c r="F184" s="10">
        <f>IF(Table1[[#This Row],[Area]]="","",Table1[[#This Row],[Adds]]-Table1[[#This Row],[Deacts]])</f>
        <v>5.0760000000000005</v>
      </c>
      <c r="G184" s="10" t="str">
        <f>IF(Table1[[#This Row],[Area]]="","",IF(Table1[[#This Row],[VZ2_SEGMT_DESC]]="Small &amp; Medium Unassigned", "Small &amp; Medium",Table1[[#This Row],[VZ2_SEGMT_DESC]]))</f>
        <v>Large Enterprise Segment</v>
      </c>
      <c r="H184" s="10" t="str">
        <f>IF(Table1[[#This Row],[VZ2_AREA_DESC]]="undefined","",IF(Table1[[#This Row],[VZ2_AREA_DESC]]="Headquarte","HQ",Table1[[#This Row],[VZ2_AREA_DESC]]))</f>
        <v>West</v>
      </c>
      <c r="I184" s="2">
        <v>43709</v>
      </c>
      <c r="J184" s="3" t="s">
        <v>6</v>
      </c>
      <c r="K184" s="3" t="s">
        <v>12</v>
      </c>
      <c r="L184" s="3" t="s">
        <v>15</v>
      </c>
      <c r="M184" s="3">
        <v>24649</v>
      </c>
      <c r="N184" s="3">
        <v>19573</v>
      </c>
      <c r="O184" s="3">
        <v>1333431</v>
      </c>
    </row>
    <row r="185" spans="1:15" x14ac:dyDescent="0.25">
      <c r="A185" s="6" t="str">
        <f>IF(Table1[[#This Row],[Area]]="","",CONCATENATE(YEAR(I185)," ","Q",ROUNDUP(MONTH(I185)/3,0)))</f>
        <v>2019 Q4</v>
      </c>
      <c r="B185" s="6" t="str">
        <f>IF(Table1[[#This Row],[Area]]="","",CONCATENATE(TEXT(Table1[[#This Row],[rpt_mth]],"yyyy"), " ",TEXT(Table1[[#This Row],[rpt_mth]],"mmmm")))</f>
        <v>2019 October</v>
      </c>
      <c r="C185" s="9">
        <f>IF(Table1[[#This Row],[Area]]="","",Table1[[#This Row],[cleu_gross_adds]]/1000)</f>
        <v>35.402999999999999</v>
      </c>
      <c r="D185" s="9">
        <f>IF(Table1[[#This Row],[Area]]="","",Table1[[#This Row],[cleu_deacts]]/1000)</f>
        <v>21.645</v>
      </c>
      <c r="E185" s="10">
        <f>IF(Table1[[#This Row],[Area]]="","",Table1[[#This Row],[cleu_subs]]/1000)</f>
        <v>1348.297</v>
      </c>
      <c r="F185" s="10">
        <f>IF(Table1[[#This Row],[Area]]="","",Table1[[#This Row],[Adds]]-Table1[[#This Row],[Deacts]])</f>
        <v>13.757999999999999</v>
      </c>
      <c r="G185" s="10" t="str">
        <f>IF(Table1[[#This Row],[Area]]="","",IF(Table1[[#This Row],[VZ2_SEGMT_DESC]]="Small &amp; Medium Unassigned", "Small &amp; Medium",Table1[[#This Row],[VZ2_SEGMT_DESC]]))</f>
        <v>Large Enterprise Segment</v>
      </c>
      <c r="H185" s="10" t="str">
        <f>IF(Table1[[#This Row],[VZ2_AREA_DESC]]="undefined","",IF(Table1[[#This Row],[VZ2_AREA_DESC]]="Headquarte","HQ",Table1[[#This Row],[VZ2_AREA_DESC]]))</f>
        <v>West</v>
      </c>
      <c r="I185" s="2">
        <v>43739</v>
      </c>
      <c r="J185" s="3" t="s">
        <v>6</v>
      </c>
      <c r="K185" s="3" t="s">
        <v>12</v>
      </c>
      <c r="L185" s="3" t="s">
        <v>15</v>
      </c>
      <c r="M185" s="3">
        <v>35403</v>
      </c>
      <c r="N185" s="3">
        <v>21645</v>
      </c>
      <c r="O185" s="3">
        <v>1348297</v>
      </c>
    </row>
    <row r="186" spans="1:15" x14ac:dyDescent="0.25">
      <c r="A186" s="6" t="str">
        <f>IF(Table1[[#This Row],[Area]]="","",CONCATENATE(YEAR(I186)," ","Q",ROUNDUP(MONTH(I186)/3,0)))</f>
        <v>2019 Q2</v>
      </c>
      <c r="B186" s="6" t="str">
        <f>IF(Table1[[#This Row],[Area]]="","",CONCATENATE(TEXT(Table1[[#This Row],[rpt_mth]],"yyyy"), " ",TEXT(Table1[[#This Row],[rpt_mth]],"mmmm")))</f>
        <v>2019 May</v>
      </c>
      <c r="C186" s="9">
        <f>IF(Table1[[#This Row],[Area]]="","",Table1[[#This Row],[cleu_gross_adds]]/1000)</f>
        <v>0</v>
      </c>
      <c r="D186" s="9">
        <f>IF(Table1[[#This Row],[Area]]="","",Table1[[#This Row],[cleu_deacts]]/1000)</f>
        <v>1.2999999999999999E-2</v>
      </c>
      <c r="E186" s="10">
        <f>IF(Table1[[#This Row],[Area]]="","",Table1[[#This Row],[cleu_subs]]/1000)</f>
        <v>0.78300000000000003</v>
      </c>
      <c r="F186" s="10">
        <f>IF(Table1[[#This Row],[Area]]="","",Table1[[#This Row],[Adds]]-Table1[[#This Row],[Deacts]])</f>
        <v>-1.2999999999999999E-2</v>
      </c>
      <c r="G186" s="10" t="str">
        <f>IF(Table1[[#This Row],[Area]]="","",IF(Table1[[#This Row],[VZ2_SEGMT_DESC]]="Small &amp; Medium Unassigned", "Small &amp; Medium",Table1[[#This Row],[VZ2_SEGMT_DESC]]))</f>
        <v>Public Sector Fed</v>
      </c>
      <c r="H186" s="10" t="str">
        <f>IF(Table1[[#This Row],[VZ2_AREA_DESC]]="undefined","",IF(Table1[[#This Row],[VZ2_AREA_DESC]]="Headquarte","HQ",Table1[[#This Row],[VZ2_AREA_DESC]]))</f>
        <v>East</v>
      </c>
      <c r="I186" s="2">
        <v>43586</v>
      </c>
      <c r="J186" s="3" t="s">
        <v>16</v>
      </c>
      <c r="K186" s="3" t="s">
        <v>14</v>
      </c>
      <c r="L186" s="3" t="s">
        <v>11</v>
      </c>
      <c r="M186" s="3">
        <v>0</v>
      </c>
      <c r="N186" s="3">
        <v>13</v>
      </c>
      <c r="O186" s="3">
        <v>783</v>
      </c>
    </row>
    <row r="187" spans="1:15" x14ac:dyDescent="0.25">
      <c r="A187" s="6" t="str">
        <f>IF(Table1[[#This Row],[Area]]="","",CONCATENATE(YEAR(I187)," ","Q",ROUNDUP(MONTH(I187)/3,0)))</f>
        <v>2019 Q3</v>
      </c>
      <c r="B187" s="6" t="str">
        <f>IF(Table1[[#This Row],[Area]]="","",CONCATENATE(TEXT(Table1[[#This Row],[rpt_mth]],"yyyy"), " ",TEXT(Table1[[#This Row],[rpt_mth]],"mmmm")))</f>
        <v>2019 July</v>
      </c>
      <c r="C187" s="9">
        <f>IF(Table1[[#This Row],[Area]]="","",Table1[[#This Row],[cleu_gross_adds]]/1000)</f>
        <v>0</v>
      </c>
      <c r="D187" s="9">
        <f>IF(Table1[[#This Row],[Area]]="","",Table1[[#This Row],[cleu_deacts]]/1000)</f>
        <v>0</v>
      </c>
      <c r="E187" s="10">
        <f>IF(Table1[[#This Row],[Area]]="","",Table1[[#This Row],[cleu_subs]]/1000)</f>
        <v>0</v>
      </c>
      <c r="F187" s="10">
        <f>IF(Table1[[#This Row],[Area]]="","",Table1[[#This Row],[Adds]]-Table1[[#This Row],[Deacts]])</f>
        <v>0</v>
      </c>
      <c r="G187" s="10" t="str">
        <f>IF(Table1[[#This Row],[Area]]="","",IF(Table1[[#This Row],[VZ2_SEGMT_DESC]]="Small &amp; Medium Unassigned", "Small &amp; Medium",Table1[[#This Row],[VZ2_SEGMT_DESC]]))</f>
        <v>Small &amp; Medium</v>
      </c>
      <c r="H187" s="10" t="str">
        <f>IF(Table1[[#This Row],[VZ2_AREA_DESC]]="undefined","",IF(Table1[[#This Row],[VZ2_AREA_DESC]]="Headquarte","HQ",Table1[[#This Row],[VZ2_AREA_DESC]]))</f>
        <v>HQ</v>
      </c>
      <c r="I187" s="2">
        <v>43647</v>
      </c>
      <c r="J187" s="3" t="s">
        <v>18</v>
      </c>
      <c r="K187" s="3" t="s">
        <v>10</v>
      </c>
      <c r="L187" s="3" t="s">
        <v>17</v>
      </c>
      <c r="M187" s="3">
        <v>0</v>
      </c>
      <c r="N187" s="3">
        <v>0</v>
      </c>
      <c r="O187" s="3">
        <v>0</v>
      </c>
    </row>
    <row r="188" spans="1:15" x14ac:dyDescent="0.25">
      <c r="A188" s="6" t="str">
        <f>IF(Table1[[#This Row],[Area]]="","",CONCATENATE(YEAR(I188)," ","Q",ROUNDUP(MONTH(I188)/3,0)))</f>
        <v/>
      </c>
      <c r="B188" s="6" t="str">
        <f>IF(Table1[[#This Row],[Area]]="","",CONCATENATE(TEXT(Table1[[#This Row],[rpt_mth]],"yyyy"), " ",TEXT(Table1[[#This Row],[rpt_mth]],"mmmm")))</f>
        <v/>
      </c>
      <c r="C188" s="9" t="str">
        <f>IF(Table1[[#This Row],[Area]]="","",Table1[[#This Row],[cleu_gross_adds]]/1000)</f>
        <v/>
      </c>
      <c r="D188" s="9" t="str">
        <f>IF(Table1[[#This Row],[Area]]="","",Table1[[#This Row],[cleu_deacts]]/1000)</f>
        <v/>
      </c>
      <c r="E188" s="10" t="str">
        <f>IF(Table1[[#This Row],[Area]]="","",Table1[[#This Row],[cleu_subs]]/1000)</f>
        <v/>
      </c>
      <c r="F188" s="10" t="str">
        <f>IF(Table1[[#This Row],[Area]]="","",Table1[[#This Row],[Adds]]-Table1[[#This Row],[Deacts]])</f>
        <v/>
      </c>
      <c r="G188" s="10" t="str">
        <f>IF(Table1[[#This Row],[Area]]="","",IF(Table1[[#This Row],[VZ2_SEGMT_DESC]]="Small &amp; Medium Unassigned", "Small &amp; Medium",Table1[[#This Row],[VZ2_SEGMT_DESC]]))</f>
        <v/>
      </c>
      <c r="H188" s="10" t="str">
        <f>IF(Table1[[#This Row],[VZ2_AREA_DESC]]="undefined","",IF(Table1[[#This Row],[VZ2_AREA_DESC]]="Headquarte","HQ",Table1[[#This Row],[VZ2_AREA_DESC]]))</f>
        <v/>
      </c>
      <c r="I188" s="2">
        <v>43647</v>
      </c>
      <c r="J188" s="3" t="s">
        <v>6</v>
      </c>
      <c r="K188" s="3" t="s">
        <v>12</v>
      </c>
      <c r="L188" s="3" t="s">
        <v>13</v>
      </c>
      <c r="M188" s="3">
        <v>0</v>
      </c>
      <c r="N188" s="3">
        <v>0</v>
      </c>
      <c r="O188" s="3">
        <v>0</v>
      </c>
    </row>
    <row r="189" spans="1:15" x14ac:dyDescent="0.25">
      <c r="A189" s="6" t="str">
        <f>IF(Table1[[#This Row],[Area]]="","",CONCATENATE(YEAR(I189)," ","Q",ROUNDUP(MONTH(I189)/3,0)))</f>
        <v>2019 Q1</v>
      </c>
      <c r="B189" s="6" t="str">
        <f>IF(Table1[[#This Row],[Area]]="","",CONCATENATE(TEXT(Table1[[#This Row],[rpt_mth]],"yyyy"), " ",TEXT(Table1[[#This Row],[rpt_mth]],"mmmm")))</f>
        <v>2019 March</v>
      </c>
      <c r="C189" s="9">
        <f>IF(Table1[[#This Row],[Area]]="","",Table1[[#This Row],[cleu_gross_adds]]/1000)</f>
        <v>0.25700000000000001</v>
      </c>
      <c r="D189" s="9">
        <f>IF(Table1[[#This Row],[Area]]="","",Table1[[#This Row],[cleu_deacts]]/1000)</f>
        <v>0.377</v>
      </c>
      <c r="E189" s="10">
        <f>IF(Table1[[#This Row],[Area]]="","",Table1[[#This Row],[cleu_subs]]/1000)</f>
        <v>25.414000000000001</v>
      </c>
      <c r="F189" s="10">
        <f>IF(Table1[[#This Row],[Area]]="","",Table1[[#This Row],[Adds]]-Table1[[#This Row],[Deacts]])</f>
        <v>-0.12</v>
      </c>
      <c r="G189" s="10" t="str">
        <f>IF(Table1[[#This Row],[Area]]="","",IF(Table1[[#This Row],[VZ2_SEGMT_DESC]]="Small &amp; Medium Unassigned", "Small &amp; Medium",Table1[[#This Row],[VZ2_SEGMT_DESC]]))</f>
        <v>Large Enterprise Segment</v>
      </c>
      <c r="H189" s="10" t="str">
        <f>IF(Table1[[#This Row],[VZ2_AREA_DESC]]="undefined","",IF(Table1[[#This Row],[VZ2_AREA_DESC]]="Headquarte","HQ",Table1[[#This Row],[VZ2_AREA_DESC]]))</f>
        <v>West</v>
      </c>
      <c r="I189" s="2">
        <v>43525</v>
      </c>
      <c r="J189" s="3" t="s">
        <v>6</v>
      </c>
      <c r="K189" s="3" t="s">
        <v>10</v>
      </c>
      <c r="L189" s="3" t="s">
        <v>15</v>
      </c>
      <c r="M189" s="3">
        <v>257</v>
      </c>
      <c r="N189" s="3">
        <v>377</v>
      </c>
      <c r="O189" s="3">
        <v>25414</v>
      </c>
    </row>
    <row r="190" spans="1:15" x14ac:dyDescent="0.25">
      <c r="A190" s="6" t="str">
        <f>IF(Table1[[#This Row],[Area]]="","",CONCATENATE(YEAR(I190)," ","Q",ROUNDUP(MONTH(I190)/3,0)))</f>
        <v>2020 Q1</v>
      </c>
      <c r="B190" s="6" t="str">
        <f>IF(Table1[[#This Row],[Area]]="","",CONCATENATE(TEXT(Table1[[#This Row],[rpt_mth]],"yyyy"), " ",TEXT(Table1[[#This Row],[rpt_mth]],"mmmm")))</f>
        <v>2020 January</v>
      </c>
      <c r="C190" s="9">
        <f>IF(Table1[[#This Row],[Area]]="","",Table1[[#This Row],[cleu_gross_adds]]/1000)</f>
        <v>1E-3</v>
      </c>
      <c r="D190" s="9">
        <f>IF(Table1[[#This Row],[Area]]="","",Table1[[#This Row],[cleu_deacts]]/1000)</f>
        <v>2.3E-2</v>
      </c>
      <c r="E190" s="10">
        <f>IF(Table1[[#This Row],[Area]]="","",Table1[[#This Row],[cleu_subs]]/1000)</f>
        <v>1.744</v>
      </c>
      <c r="F190" s="10">
        <f>IF(Table1[[#This Row],[Area]]="","",Table1[[#This Row],[Adds]]-Table1[[#This Row],[Deacts]])</f>
        <v>-2.1999999999999999E-2</v>
      </c>
      <c r="G190" s="10" t="str">
        <f>IF(Table1[[#This Row],[Area]]="","",IF(Table1[[#This Row],[VZ2_SEGMT_DESC]]="Small &amp; Medium Unassigned", "Small &amp; Medium",Table1[[#This Row],[VZ2_SEGMT_DESC]]))</f>
        <v>Public Sector Fed</v>
      </c>
      <c r="H190" s="10" t="str">
        <f>IF(Table1[[#This Row],[VZ2_AREA_DESC]]="undefined","",IF(Table1[[#This Row],[VZ2_AREA_DESC]]="Headquarte","HQ",Table1[[#This Row],[VZ2_AREA_DESC]]))</f>
        <v>West</v>
      </c>
      <c r="I190" s="2">
        <v>43831</v>
      </c>
      <c r="J190" s="3" t="s">
        <v>16</v>
      </c>
      <c r="K190" s="3" t="s">
        <v>7</v>
      </c>
      <c r="L190" s="3" t="s">
        <v>15</v>
      </c>
      <c r="M190" s="3">
        <v>1</v>
      </c>
      <c r="N190" s="3">
        <v>23</v>
      </c>
      <c r="O190" s="3">
        <v>1744</v>
      </c>
    </row>
    <row r="191" spans="1:15" x14ac:dyDescent="0.25">
      <c r="A191" s="6" t="str">
        <f>IF(Table1[[#This Row],[Area]]="","",CONCATENATE(YEAR(I191)," ","Q",ROUNDUP(MONTH(I191)/3,0)))</f>
        <v>2019 Q3</v>
      </c>
      <c r="B191" s="6" t="str">
        <f>IF(Table1[[#This Row],[Area]]="","",CONCATENATE(TEXT(Table1[[#This Row],[rpt_mth]],"yyyy"), " ",TEXT(Table1[[#This Row],[rpt_mth]],"mmmm")))</f>
        <v>2019 September</v>
      </c>
      <c r="C191" s="9">
        <f>IF(Table1[[#This Row],[Area]]="","",Table1[[#This Row],[cleu_gross_adds]]/1000)</f>
        <v>0.13400000000000001</v>
      </c>
      <c r="D191" s="9">
        <f>IF(Table1[[#This Row],[Area]]="","",Table1[[#This Row],[cleu_deacts]]/1000)</f>
        <v>0.63900000000000001</v>
      </c>
      <c r="E191" s="10">
        <f>IF(Table1[[#This Row],[Area]]="","",Table1[[#This Row],[cleu_subs]]/1000)</f>
        <v>49.061</v>
      </c>
      <c r="F191" s="10">
        <f>IF(Table1[[#This Row],[Area]]="","",Table1[[#This Row],[Adds]]-Table1[[#This Row],[Deacts]])</f>
        <v>-0.505</v>
      </c>
      <c r="G191" s="10" t="str">
        <f>IF(Table1[[#This Row],[Area]]="","",IF(Table1[[#This Row],[VZ2_SEGMT_DESC]]="Small &amp; Medium Unassigned", "Small &amp; Medium",Table1[[#This Row],[VZ2_SEGMT_DESC]]))</f>
        <v>Large Enterprise Segment</v>
      </c>
      <c r="H191" s="10" t="str">
        <f>IF(Table1[[#This Row],[VZ2_AREA_DESC]]="undefined","",IF(Table1[[#This Row],[VZ2_AREA_DESC]]="Headquarte","HQ",Table1[[#This Row],[VZ2_AREA_DESC]]))</f>
        <v>East</v>
      </c>
      <c r="I191" s="2">
        <v>43709</v>
      </c>
      <c r="J191" s="3" t="s">
        <v>6</v>
      </c>
      <c r="K191" s="3" t="s">
        <v>7</v>
      </c>
      <c r="L191" s="3" t="s">
        <v>11</v>
      </c>
      <c r="M191" s="3">
        <v>134</v>
      </c>
      <c r="N191" s="3">
        <v>639</v>
      </c>
      <c r="O191" s="3">
        <v>49061</v>
      </c>
    </row>
    <row r="192" spans="1:15" x14ac:dyDescent="0.25">
      <c r="A192" s="6" t="str">
        <f>IF(Table1[[#This Row],[Area]]="","",CONCATENATE(YEAR(I192)," ","Q",ROUNDUP(MONTH(I192)/3,0)))</f>
        <v>2019 Q1</v>
      </c>
      <c r="B192" s="6" t="str">
        <f>IF(Table1[[#This Row],[Area]]="","",CONCATENATE(TEXT(Table1[[#This Row],[rpt_mth]],"yyyy"), " ",TEXT(Table1[[#This Row],[rpt_mth]],"mmmm")))</f>
        <v>2019 February</v>
      </c>
      <c r="C192" s="9">
        <f>IF(Table1[[#This Row],[Area]]="","",Table1[[#This Row],[cleu_gross_adds]]/1000)</f>
        <v>2.1999999999999999E-2</v>
      </c>
      <c r="D192" s="9">
        <f>IF(Table1[[#This Row],[Area]]="","",Table1[[#This Row],[cleu_deacts]]/1000)</f>
        <v>0</v>
      </c>
      <c r="E192" s="10">
        <f>IF(Table1[[#This Row],[Area]]="","",Table1[[#This Row],[cleu_subs]]/1000)</f>
        <v>3.5999999999999997E-2</v>
      </c>
      <c r="F192" s="10">
        <f>IF(Table1[[#This Row],[Area]]="","",Table1[[#This Row],[Adds]]-Table1[[#This Row],[Deacts]])</f>
        <v>2.1999999999999999E-2</v>
      </c>
      <c r="G192" s="10" t="str">
        <f>IF(Table1[[#This Row],[Area]]="","",IF(Table1[[#This Row],[VZ2_SEGMT_DESC]]="Small &amp; Medium Unassigned", "Small &amp; Medium",Table1[[#This Row],[VZ2_SEGMT_DESC]]))</f>
        <v>Small &amp; Medium</v>
      </c>
      <c r="H192" s="10" t="str">
        <f>IF(Table1[[#This Row],[VZ2_AREA_DESC]]="undefined","",IF(Table1[[#This Row],[VZ2_AREA_DESC]]="Headquarte","HQ",Table1[[#This Row],[VZ2_AREA_DESC]]))</f>
        <v>South</v>
      </c>
      <c r="I192" s="2">
        <v>43497</v>
      </c>
      <c r="J192" s="3" t="s">
        <v>9</v>
      </c>
      <c r="K192" s="3" t="s">
        <v>7</v>
      </c>
      <c r="L192" s="3" t="s">
        <v>8</v>
      </c>
      <c r="M192" s="3">
        <v>22</v>
      </c>
      <c r="N192" s="3">
        <v>0</v>
      </c>
      <c r="O192" s="3">
        <v>36</v>
      </c>
    </row>
    <row r="193" spans="1:15" x14ac:dyDescent="0.25">
      <c r="A193" s="6" t="str">
        <f>IF(Table1[[#This Row],[Area]]="","",CONCATENATE(YEAR(I193)," ","Q",ROUNDUP(MONTH(I193)/3,0)))</f>
        <v>2019 Q1</v>
      </c>
      <c r="B193" s="6" t="str">
        <f>IF(Table1[[#This Row],[Area]]="","",CONCATENATE(TEXT(Table1[[#This Row],[rpt_mth]],"yyyy"), " ",TEXT(Table1[[#This Row],[rpt_mth]],"mmmm")))</f>
        <v>2019 January</v>
      </c>
      <c r="C193" s="9">
        <f>IF(Table1[[#This Row],[Area]]="","",Table1[[#This Row],[cleu_gross_adds]]/1000)</f>
        <v>0</v>
      </c>
      <c r="D193" s="9">
        <f>IF(Table1[[#This Row],[Area]]="","",Table1[[#This Row],[cleu_deacts]]/1000)</f>
        <v>0</v>
      </c>
      <c r="E193" s="10">
        <f>IF(Table1[[#This Row],[Area]]="","",Table1[[#This Row],[cleu_subs]]/1000)</f>
        <v>1E-3</v>
      </c>
      <c r="F193" s="10">
        <f>IF(Table1[[#This Row],[Area]]="","",Table1[[#This Row],[Adds]]-Table1[[#This Row],[Deacts]])</f>
        <v>0</v>
      </c>
      <c r="G193" s="10" t="str">
        <f>IF(Table1[[#This Row],[Area]]="","",IF(Table1[[#This Row],[VZ2_SEGMT_DESC]]="Small &amp; Medium Unassigned", "Small &amp; Medium",Table1[[#This Row],[VZ2_SEGMT_DESC]]))</f>
        <v>Small &amp; Medium</v>
      </c>
      <c r="H193" s="10" t="str">
        <f>IF(Table1[[#This Row],[VZ2_AREA_DESC]]="undefined","",IF(Table1[[#This Row],[VZ2_AREA_DESC]]="Headquarte","HQ",Table1[[#This Row],[VZ2_AREA_DESC]]))</f>
        <v>East</v>
      </c>
      <c r="I193" s="2">
        <v>43466</v>
      </c>
      <c r="J193" s="3" t="s">
        <v>9</v>
      </c>
      <c r="K193" s="3" t="s">
        <v>7</v>
      </c>
      <c r="L193" s="3" t="s">
        <v>11</v>
      </c>
      <c r="M193" s="3">
        <v>0</v>
      </c>
      <c r="N193" s="3">
        <v>0</v>
      </c>
      <c r="O193" s="3">
        <v>1</v>
      </c>
    </row>
    <row r="194" spans="1:15" x14ac:dyDescent="0.25">
      <c r="A194" s="6" t="str">
        <f>IF(Table1[[#This Row],[Area]]="","",CONCATENATE(YEAR(I194)," ","Q",ROUNDUP(MONTH(I194)/3,0)))</f>
        <v>2019 Q4</v>
      </c>
      <c r="B194" s="6" t="str">
        <f>IF(Table1[[#This Row],[Area]]="","",CONCATENATE(TEXT(Table1[[#This Row],[rpt_mth]],"yyyy"), " ",TEXT(Table1[[#This Row],[rpt_mth]],"mmmm")))</f>
        <v>2019 October</v>
      </c>
      <c r="C194" s="9">
        <f>IF(Table1[[#This Row],[Area]]="","",Table1[[#This Row],[cleu_gross_adds]]/1000)</f>
        <v>0.28799999999999998</v>
      </c>
      <c r="D194" s="9">
        <f>IF(Table1[[#This Row],[Area]]="","",Table1[[#This Row],[cleu_deacts]]/1000)</f>
        <v>4.0000000000000001E-3</v>
      </c>
      <c r="E194" s="10">
        <f>IF(Table1[[#This Row],[Area]]="","",Table1[[#This Row],[cleu_subs]]/1000)</f>
        <v>0.48399999999999999</v>
      </c>
      <c r="F194" s="10">
        <f>IF(Table1[[#This Row],[Area]]="","",Table1[[#This Row],[Adds]]-Table1[[#This Row],[Deacts]])</f>
        <v>0.28399999999999997</v>
      </c>
      <c r="G194" s="10" t="str">
        <f>IF(Table1[[#This Row],[Area]]="","",IF(Table1[[#This Row],[VZ2_SEGMT_DESC]]="Small &amp; Medium Unassigned", "Small &amp; Medium",Table1[[#This Row],[VZ2_SEGMT_DESC]]))</f>
        <v>Small &amp; Medium</v>
      </c>
      <c r="H194" s="10" t="str">
        <f>IF(Table1[[#This Row],[VZ2_AREA_DESC]]="undefined","",IF(Table1[[#This Row],[VZ2_AREA_DESC]]="Headquarte","HQ",Table1[[#This Row],[VZ2_AREA_DESC]]))</f>
        <v>East</v>
      </c>
      <c r="I194" s="2">
        <v>43739</v>
      </c>
      <c r="J194" s="3" t="s">
        <v>9</v>
      </c>
      <c r="K194" s="3" t="s">
        <v>10</v>
      </c>
      <c r="L194" s="3" t="s">
        <v>11</v>
      </c>
      <c r="M194" s="3">
        <v>288</v>
      </c>
      <c r="N194" s="3">
        <v>4</v>
      </c>
      <c r="O194" s="3">
        <v>484</v>
      </c>
    </row>
    <row r="195" spans="1:15" x14ac:dyDescent="0.25">
      <c r="A195" s="6" t="str">
        <f>IF(Table1[[#This Row],[Area]]="","",CONCATENATE(YEAR(I195)," ","Q",ROUNDUP(MONTH(I195)/3,0)))</f>
        <v>2019 Q3</v>
      </c>
      <c r="B195" s="6" t="str">
        <f>IF(Table1[[#This Row],[Area]]="","",CONCATENATE(TEXT(Table1[[#This Row],[rpt_mth]],"yyyy"), " ",TEXT(Table1[[#This Row],[rpt_mth]],"mmmm")))</f>
        <v>2019 September</v>
      </c>
      <c r="C195" s="9">
        <f>IF(Table1[[#This Row],[Area]]="","",Table1[[#This Row],[cleu_gross_adds]]/1000)</f>
        <v>1E-3</v>
      </c>
      <c r="D195" s="9">
        <f>IF(Table1[[#This Row],[Area]]="","",Table1[[#This Row],[cleu_deacts]]/1000)</f>
        <v>1.6E-2</v>
      </c>
      <c r="E195" s="10">
        <f>IF(Table1[[#This Row],[Area]]="","",Table1[[#This Row],[cleu_subs]]/1000)</f>
        <v>2.3490000000000002</v>
      </c>
      <c r="F195" s="10">
        <f>IF(Table1[[#This Row],[Area]]="","",Table1[[#This Row],[Adds]]-Table1[[#This Row],[Deacts]])</f>
        <v>-1.4999999999999999E-2</v>
      </c>
      <c r="G195" s="10" t="str">
        <f>IF(Table1[[#This Row],[Area]]="","",IF(Table1[[#This Row],[VZ2_SEGMT_DESC]]="Small &amp; Medium Unassigned", "Small &amp; Medium",Table1[[#This Row],[VZ2_SEGMT_DESC]]))</f>
        <v>Public Sector Fed</v>
      </c>
      <c r="H195" s="10" t="str">
        <f>IF(Table1[[#This Row],[VZ2_AREA_DESC]]="undefined","",IF(Table1[[#This Row],[VZ2_AREA_DESC]]="Headquarte","HQ",Table1[[#This Row],[VZ2_AREA_DESC]]))</f>
        <v>East</v>
      </c>
      <c r="I195" s="2">
        <v>43709</v>
      </c>
      <c r="J195" s="3" t="s">
        <v>16</v>
      </c>
      <c r="K195" s="3" t="s">
        <v>7</v>
      </c>
      <c r="L195" s="3" t="s">
        <v>11</v>
      </c>
      <c r="M195" s="3">
        <v>1</v>
      </c>
      <c r="N195" s="3">
        <v>16</v>
      </c>
      <c r="O195" s="3">
        <v>2349</v>
      </c>
    </row>
    <row r="196" spans="1:15" x14ac:dyDescent="0.25">
      <c r="A196" s="6" t="str">
        <f>IF(Table1[[#This Row],[Area]]="","",CONCATENATE(YEAR(I196)," ","Q",ROUNDUP(MONTH(I196)/3,0)))</f>
        <v/>
      </c>
      <c r="B196" s="6" t="str">
        <f>IF(Table1[[#This Row],[Area]]="","",CONCATENATE(TEXT(Table1[[#This Row],[rpt_mth]],"yyyy"), " ",TEXT(Table1[[#This Row],[rpt_mth]],"mmmm")))</f>
        <v/>
      </c>
      <c r="C196" s="9" t="str">
        <f>IF(Table1[[#This Row],[Area]]="","",Table1[[#This Row],[cleu_gross_adds]]/1000)</f>
        <v/>
      </c>
      <c r="D196" s="9" t="str">
        <f>IF(Table1[[#This Row],[Area]]="","",Table1[[#This Row],[cleu_deacts]]/1000)</f>
        <v/>
      </c>
      <c r="E196" s="10" t="str">
        <f>IF(Table1[[#This Row],[Area]]="","",Table1[[#This Row],[cleu_subs]]/1000)</f>
        <v/>
      </c>
      <c r="F196" s="10" t="str">
        <f>IF(Table1[[#This Row],[Area]]="","",Table1[[#This Row],[Adds]]-Table1[[#This Row],[Deacts]])</f>
        <v/>
      </c>
      <c r="G196" s="10" t="str">
        <f>IF(Table1[[#This Row],[Area]]="","",IF(Table1[[#This Row],[VZ2_SEGMT_DESC]]="Small &amp; Medium Unassigned", "Small &amp; Medium",Table1[[#This Row],[VZ2_SEGMT_DESC]]))</f>
        <v/>
      </c>
      <c r="H196" s="10" t="str">
        <f>IF(Table1[[#This Row],[VZ2_AREA_DESC]]="undefined","",IF(Table1[[#This Row],[VZ2_AREA_DESC]]="Headquarte","HQ",Table1[[#This Row],[VZ2_AREA_DESC]]))</f>
        <v/>
      </c>
      <c r="I196" s="2">
        <v>43586</v>
      </c>
      <c r="J196" s="3" t="s">
        <v>6</v>
      </c>
      <c r="K196" s="3" t="s">
        <v>12</v>
      </c>
      <c r="L196" s="3" t="s">
        <v>13</v>
      </c>
      <c r="M196" s="3">
        <v>0</v>
      </c>
      <c r="N196" s="3">
        <v>0</v>
      </c>
      <c r="O196" s="3">
        <v>0</v>
      </c>
    </row>
    <row r="197" spans="1:15" x14ac:dyDescent="0.25">
      <c r="A197" s="6" t="str">
        <f>IF(Table1[[#This Row],[Area]]="","",CONCATENATE(YEAR(I197)," ","Q",ROUNDUP(MONTH(I197)/3,0)))</f>
        <v>2019 Q3</v>
      </c>
      <c r="B197" s="6" t="str">
        <f>IF(Table1[[#This Row],[Area]]="","",CONCATENATE(TEXT(Table1[[#This Row],[rpt_mth]],"yyyy"), " ",TEXT(Table1[[#This Row],[rpt_mth]],"mmmm")))</f>
        <v>2019 August</v>
      </c>
      <c r="C197" s="9">
        <f>IF(Table1[[#This Row],[Area]]="","",Table1[[#This Row],[cleu_gross_adds]]/1000)</f>
        <v>26.242999999999999</v>
      </c>
      <c r="D197" s="9">
        <f>IF(Table1[[#This Row],[Area]]="","",Table1[[#This Row],[cleu_deacts]]/1000)</f>
        <v>18.137</v>
      </c>
      <c r="E197" s="10">
        <f>IF(Table1[[#This Row],[Area]]="","",Table1[[#This Row],[cleu_subs]]/1000)</f>
        <v>1329.2850000000001</v>
      </c>
      <c r="F197" s="10">
        <f>IF(Table1[[#This Row],[Area]]="","",Table1[[#This Row],[Adds]]-Table1[[#This Row],[Deacts]])</f>
        <v>8.1059999999999981</v>
      </c>
      <c r="G197" s="10" t="str">
        <f>IF(Table1[[#This Row],[Area]]="","",IF(Table1[[#This Row],[VZ2_SEGMT_DESC]]="Small &amp; Medium Unassigned", "Small &amp; Medium",Table1[[#This Row],[VZ2_SEGMT_DESC]]))</f>
        <v>Large Enterprise Segment</v>
      </c>
      <c r="H197" s="10" t="str">
        <f>IF(Table1[[#This Row],[VZ2_AREA_DESC]]="undefined","",IF(Table1[[#This Row],[VZ2_AREA_DESC]]="Headquarte","HQ",Table1[[#This Row],[VZ2_AREA_DESC]]))</f>
        <v>West</v>
      </c>
      <c r="I197" s="2">
        <v>43678</v>
      </c>
      <c r="J197" s="3" t="s">
        <v>6</v>
      </c>
      <c r="K197" s="3" t="s">
        <v>12</v>
      </c>
      <c r="L197" s="3" t="s">
        <v>15</v>
      </c>
      <c r="M197" s="3">
        <v>26243</v>
      </c>
      <c r="N197" s="3">
        <v>18137</v>
      </c>
      <c r="O197" s="3">
        <v>1329285</v>
      </c>
    </row>
    <row r="198" spans="1:15" x14ac:dyDescent="0.25">
      <c r="A198" s="6" t="str">
        <f>IF(Table1[[#This Row],[Area]]="","",CONCATENATE(YEAR(I198)," ","Q",ROUNDUP(MONTH(I198)/3,0)))</f>
        <v>2019 Q3</v>
      </c>
      <c r="B198" s="6" t="str">
        <f>IF(Table1[[#This Row],[Area]]="","",CONCATENATE(TEXT(Table1[[#This Row],[rpt_mth]],"yyyy"), " ",TEXT(Table1[[#This Row],[rpt_mth]],"mmmm")))</f>
        <v>2019 July</v>
      </c>
      <c r="C198" s="9">
        <f>IF(Table1[[#This Row],[Area]]="","",Table1[[#This Row],[cleu_gross_adds]]/1000)</f>
        <v>0.502</v>
      </c>
      <c r="D198" s="9">
        <f>IF(Table1[[#This Row],[Area]]="","",Table1[[#This Row],[cleu_deacts]]/1000)</f>
        <v>0.27100000000000002</v>
      </c>
      <c r="E198" s="10">
        <f>IF(Table1[[#This Row],[Area]]="","",Table1[[#This Row],[cleu_subs]]/1000)</f>
        <v>33.621000000000002</v>
      </c>
      <c r="F198" s="10">
        <f>IF(Table1[[#This Row],[Area]]="","",Table1[[#This Row],[Adds]]-Table1[[#This Row],[Deacts]])</f>
        <v>0.23099999999999998</v>
      </c>
      <c r="G198" s="10" t="str">
        <f>IF(Table1[[#This Row],[Area]]="","",IF(Table1[[#This Row],[VZ2_SEGMT_DESC]]="Small &amp; Medium Unassigned", "Small &amp; Medium",Table1[[#This Row],[VZ2_SEGMT_DESC]]))</f>
        <v>Large Enterprise Segment</v>
      </c>
      <c r="H198" s="10" t="str">
        <f>IF(Table1[[#This Row],[VZ2_AREA_DESC]]="undefined","",IF(Table1[[#This Row],[VZ2_AREA_DESC]]="Headquarte","HQ",Table1[[#This Row],[VZ2_AREA_DESC]]))</f>
        <v>South</v>
      </c>
      <c r="I198" s="2">
        <v>43647</v>
      </c>
      <c r="J198" s="3" t="s">
        <v>6</v>
      </c>
      <c r="K198" s="3" t="s">
        <v>14</v>
      </c>
      <c r="L198" s="3" t="s">
        <v>8</v>
      </c>
      <c r="M198" s="3">
        <v>502</v>
      </c>
      <c r="N198" s="3">
        <v>271</v>
      </c>
      <c r="O198" s="3">
        <v>33621</v>
      </c>
    </row>
    <row r="199" spans="1:15" x14ac:dyDescent="0.25">
      <c r="A199" s="6" t="str">
        <f>IF(Table1[[#This Row],[Area]]="","",CONCATENATE(YEAR(I199)," ","Q",ROUNDUP(MONTH(I199)/3,0)))</f>
        <v>2019 Q3</v>
      </c>
      <c r="B199" s="6" t="str">
        <f>IF(Table1[[#This Row],[Area]]="","",CONCATENATE(TEXT(Table1[[#This Row],[rpt_mth]],"yyyy"), " ",TEXT(Table1[[#This Row],[rpt_mth]],"mmmm")))</f>
        <v>2019 September</v>
      </c>
      <c r="C199" s="9">
        <f>IF(Table1[[#This Row],[Area]]="","",Table1[[#This Row],[cleu_gross_adds]]/1000)</f>
        <v>0.53300000000000003</v>
      </c>
      <c r="D199" s="9">
        <f>IF(Table1[[#This Row],[Area]]="","",Table1[[#This Row],[cleu_deacts]]/1000)</f>
        <v>0.217</v>
      </c>
      <c r="E199" s="10">
        <f>IF(Table1[[#This Row],[Area]]="","",Table1[[#This Row],[cleu_subs]]/1000)</f>
        <v>34.201999999999998</v>
      </c>
      <c r="F199" s="10">
        <f>IF(Table1[[#This Row],[Area]]="","",Table1[[#This Row],[Adds]]-Table1[[#This Row],[Deacts]])</f>
        <v>0.31600000000000006</v>
      </c>
      <c r="G199" s="10" t="str">
        <f>IF(Table1[[#This Row],[Area]]="","",IF(Table1[[#This Row],[VZ2_SEGMT_DESC]]="Small &amp; Medium Unassigned", "Small &amp; Medium",Table1[[#This Row],[VZ2_SEGMT_DESC]]))</f>
        <v>Large Enterprise Segment</v>
      </c>
      <c r="H199" s="10" t="str">
        <f>IF(Table1[[#This Row],[VZ2_AREA_DESC]]="undefined","",IF(Table1[[#This Row],[VZ2_AREA_DESC]]="Headquarte","HQ",Table1[[#This Row],[VZ2_AREA_DESC]]))</f>
        <v>South</v>
      </c>
      <c r="I199" s="2">
        <v>43709</v>
      </c>
      <c r="J199" s="3" t="s">
        <v>6</v>
      </c>
      <c r="K199" s="3" t="s">
        <v>14</v>
      </c>
      <c r="L199" s="3" t="s">
        <v>8</v>
      </c>
      <c r="M199" s="3">
        <v>533</v>
      </c>
      <c r="N199" s="3">
        <v>217</v>
      </c>
      <c r="O199" s="3">
        <v>34202</v>
      </c>
    </row>
    <row r="200" spans="1:15" x14ac:dyDescent="0.25">
      <c r="A200" s="6" t="str">
        <f>IF(Table1[[#This Row],[Area]]="","",CONCATENATE(YEAR(I200)," ","Q",ROUNDUP(MONTH(I200)/3,0)))</f>
        <v>2019 Q2</v>
      </c>
      <c r="B200" s="6" t="str">
        <f>IF(Table1[[#This Row],[Area]]="","",CONCATENATE(TEXT(Table1[[#This Row],[rpt_mth]],"yyyy"), " ",TEXT(Table1[[#This Row],[rpt_mth]],"mmmm")))</f>
        <v>2019 April</v>
      </c>
      <c r="C200" s="9">
        <f>IF(Table1[[#This Row],[Area]]="","",Table1[[#This Row],[cleu_gross_adds]]/1000)</f>
        <v>0.14000000000000001</v>
      </c>
      <c r="D200" s="9">
        <f>IF(Table1[[#This Row],[Area]]="","",Table1[[#This Row],[cleu_deacts]]/1000)</f>
        <v>0.01</v>
      </c>
      <c r="E200" s="10">
        <f>IF(Table1[[#This Row],[Area]]="","",Table1[[#This Row],[cleu_subs]]/1000)</f>
        <v>1.468</v>
      </c>
      <c r="F200" s="10">
        <f>IF(Table1[[#This Row],[Area]]="","",Table1[[#This Row],[Adds]]-Table1[[#This Row],[Deacts]])</f>
        <v>0.13</v>
      </c>
      <c r="G200" s="10" t="str">
        <f>IF(Table1[[#This Row],[Area]]="","",IF(Table1[[#This Row],[VZ2_SEGMT_DESC]]="Small &amp; Medium Unassigned", "Small &amp; Medium",Table1[[#This Row],[VZ2_SEGMT_DESC]]))</f>
        <v>Small &amp; Medium</v>
      </c>
      <c r="H200" s="10" t="str">
        <f>IF(Table1[[#This Row],[VZ2_AREA_DESC]]="undefined","",IF(Table1[[#This Row],[VZ2_AREA_DESC]]="Headquarte","HQ",Table1[[#This Row],[VZ2_AREA_DESC]]))</f>
        <v>East</v>
      </c>
      <c r="I200" s="2">
        <v>43556</v>
      </c>
      <c r="J200" s="3" t="s">
        <v>9</v>
      </c>
      <c r="K200" s="3" t="s">
        <v>14</v>
      </c>
      <c r="L200" s="3" t="s">
        <v>11</v>
      </c>
      <c r="M200" s="3">
        <v>140</v>
      </c>
      <c r="N200" s="3">
        <v>10</v>
      </c>
      <c r="O200" s="3">
        <v>1468</v>
      </c>
    </row>
    <row r="201" spans="1:15" x14ac:dyDescent="0.25">
      <c r="A201" s="6" t="str">
        <f>IF(Table1[[#This Row],[Area]]="","",CONCATENATE(YEAR(I201)," ","Q",ROUNDUP(MONTH(I201)/3,0)))</f>
        <v>2019 Q4</v>
      </c>
      <c r="B201" s="6" t="str">
        <f>IF(Table1[[#This Row],[Area]]="","",CONCATENATE(TEXT(Table1[[#This Row],[rpt_mth]],"yyyy"), " ",TEXT(Table1[[#This Row],[rpt_mth]],"mmmm")))</f>
        <v>2019 November</v>
      </c>
      <c r="C201" s="9">
        <f>IF(Table1[[#This Row],[Area]]="","",Table1[[#This Row],[cleu_gross_adds]]/1000)</f>
        <v>32.237000000000002</v>
      </c>
      <c r="D201" s="9">
        <f>IF(Table1[[#This Row],[Area]]="","",Table1[[#This Row],[cleu_deacts]]/1000)</f>
        <v>17.056999999999999</v>
      </c>
      <c r="E201" s="10">
        <f>IF(Table1[[#This Row],[Area]]="","",Table1[[#This Row],[cleu_subs]]/1000)</f>
        <v>1344.0609999999999</v>
      </c>
      <c r="F201" s="10">
        <f>IF(Table1[[#This Row],[Area]]="","",Table1[[#This Row],[Adds]]-Table1[[#This Row],[Deacts]])</f>
        <v>15.180000000000003</v>
      </c>
      <c r="G201" s="10" t="str">
        <f>IF(Table1[[#This Row],[Area]]="","",IF(Table1[[#This Row],[VZ2_SEGMT_DESC]]="Small &amp; Medium Unassigned", "Small &amp; Medium",Table1[[#This Row],[VZ2_SEGMT_DESC]]))</f>
        <v>Small &amp; Medium</v>
      </c>
      <c r="H201" s="10" t="str">
        <f>IF(Table1[[#This Row],[VZ2_AREA_DESC]]="undefined","",IF(Table1[[#This Row],[VZ2_AREA_DESC]]="Headquarte","HQ",Table1[[#This Row],[VZ2_AREA_DESC]]))</f>
        <v>South</v>
      </c>
      <c r="I201" s="2">
        <v>43770</v>
      </c>
      <c r="J201" s="3" t="s">
        <v>18</v>
      </c>
      <c r="K201" s="3" t="s">
        <v>10</v>
      </c>
      <c r="L201" s="3" t="s">
        <v>8</v>
      </c>
      <c r="M201" s="3">
        <v>32237</v>
      </c>
      <c r="N201" s="3">
        <v>17057</v>
      </c>
      <c r="O201" s="3">
        <v>1344061</v>
      </c>
    </row>
    <row r="202" spans="1:15" x14ac:dyDescent="0.25">
      <c r="A202" s="6" t="str">
        <f>IF(Table1[[#This Row],[Area]]="","",CONCATENATE(YEAR(I202)," ","Q",ROUNDUP(MONTH(I202)/3,0)))</f>
        <v>2019 Q4</v>
      </c>
      <c r="B202" s="6" t="str">
        <f>IF(Table1[[#This Row],[Area]]="","",CONCATENATE(TEXT(Table1[[#This Row],[rpt_mth]],"yyyy"), " ",TEXT(Table1[[#This Row],[rpt_mth]],"mmmm")))</f>
        <v>2019 October</v>
      </c>
      <c r="C202" s="9">
        <f>IF(Table1[[#This Row],[Area]]="","",Table1[[#This Row],[cleu_gross_adds]]/1000)</f>
        <v>8.5999999999999993E-2</v>
      </c>
      <c r="D202" s="9">
        <f>IF(Table1[[#This Row],[Area]]="","",Table1[[#This Row],[cleu_deacts]]/1000)</f>
        <v>1E-3</v>
      </c>
      <c r="E202" s="10">
        <f>IF(Table1[[#This Row],[Area]]="","",Table1[[#This Row],[cleu_subs]]/1000)</f>
        <v>0.151</v>
      </c>
      <c r="F202" s="10">
        <f>IF(Table1[[#This Row],[Area]]="","",Table1[[#This Row],[Adds]]-Table1[[#This Row],[Deacts]])</f>
        <v>8.4999999999999992E-2</v>
      </c>
      <c r="G202" s="10" t="str">
        <f>IF(Table1[[#This Row],[Area]]="","",IF(Table1[[#This Row],[VZ2_SEGMT_DESC]]="Small &amp; Medium Unassigned", "Small &amp; Medium",Table1[[#This Row],[VZ2_SEGMT_DESC]]))</f>
        <v>Small &amp; Medium</v>
      </c>
      <c r="H202" s="10" t="str">
        <f>IF(Table1[[#This Row],[VZ2_AREA_DESC]]="undefined","",IF(Table1[[#This Row],[VZ2_AREA_DESC]]="Headquarte","HQ",Table1[[#This Row],[VZ2_AREA_DESC]]))</f>
        <v>West</v>
      </c>
      <c r="I202" s="2">
        <v>43739</v>
      </c>
      <c r="J202" s="3" t="s">
        <v>9</v>
      </c>
      <c r="K202" s="3" t="s">
        <v>14</v>
      </c>
      <c r="L202" s="3" t="s">
        <v>15</v>
      </c>
      <c r="M202" s="3">
        <v>86</v>
      </c>
      <c r="N202" s="3">
        <v>1</v>
      </c>
      <c r="O202" s="3">
        <v>151</v>
      </c>
    </row>
    <row r="203" spans="1:15" x14ac:dyDescent="0.25">
      <c r="A203" s="6" t="str">
        <f>IF(Table1[[#This Row],[Area]]="","",CONCATENATE(YEAR(I203)," ","Q",ROUNDUP(MONTH(I203)/3,0)))</f>
        <v>2020 Q2</v>
      </c>
      <c r="B203" s="6" t="str">
        <f>IF(Table1[[#This Row],[Area]]="","",CONCATENATE(TEXT(Table1[[#This Row],[rpt_mth]],"yyyy"), " ",TEXT(Table1[[#This Row],[rpt_mth]],"mmmm")))</f>
        <v>2020 June</v>
      </c>
      <c r="C203" s="9">
        <f>IF(Table1[[#This Row],[Area]]="","",Table1[[#This Row],[cleu_gross_adds]]/1000)</f>
        <v>2.8490000000000002</v>
      </c>
      <c r="D203" s="9">
        <f>IF(Table1[[#This Row],[Area]]="","",Table1[[#This Row],[cleu_deacts]]/1000)</f>
        <v>1.369</v>
      </c>
      <c r="E203" s="10">
        <f>IF(Table1[[#This Row],[Area]]="","",Table1[[#This Row],[cleu_subs]]/1000)</f>
        <v>734.39700000000005</v>
      </c>
      <c r="F203" s="10">
        <f>IF(Table1[[#This Row],[Area]]="","",Table1[[#This Row],[Adds]]-Table1[[#This Row],[Deacts]])</f>
        <v>1.4800000000000002</v>
      </c>
      <c r="G203" s="10" t="str">
        <f>IF(Table1[[#This Row],[Area]]="","",IF(Table1[[#This Row],[VZ2_SEGMT_DESC]]="Small &amp; Medium Unassigned", "Small &amp; Medium",Table1[[#This Row],[VZ2_SEGMT_DESC]]))</f>
        <v>Small &amp; Medium</v>
      </c>
      <c r="H203" s="10" t="str">
        <f>IF(Table1[[#This Row],[VZ2_AREA_DESC]]="undefined","",IF(Table1[[#This Row],[VZ2_AREA_DESC]]="Headquarte","HQ",Table1[[#This Row],[VZ2_AREA_DESC]]))</f>
        <v>East</v>
      </c>
      <c r="I203" s="2">
        <v>43983</v>
      </c>
      <c r="J203" s="3" t="s">
        <v>18</v>
      </c>
      <c r="K203" s="3" t="s">
        <v>14</v>
      </c>
      <c r="L203" s="3" t="s">
        <v>11</v>
      </c>
      <c r="M203" s="3">
        <v>2849</v>
      </c>
      <c r="N203" s="3">
        <v>1369</v>
      </c>
      <c r="O203" s="3">
        <v>734397</v>
      </c>
    </row>
    <row r="204" spans="1:15" x14ac:dyDescent="0.25">
      <c r="A204" s="6" t="str">
        <f>IF(Table1[[#This Row],[Area]]="","",CONCATENATE(YEAR(I204)," ","Q",ROUNDUP(MONTH(I204)/3,0)))</f>
        <v>2019 Q4</v>
      </c>
      <c r="B204" s="6" t="str">
        <f>IF(Table1[[#This Row],[Area]]="","",CONCATENATE(TEXT(Table1[[#This Row],[rpt_mth]],"yyyy"), " ",TEXT(Table1[[#This Row],[rpt_mth]],"mmmm")))</f>
        <v>2019 November</v>
      </c>
      <c r="C204" s="9">
        <f>IF(Table1[[#This Row],[Area]]="","",Table1[[#This Row],[cleu_gross_adds]]/1000)</f>
        <v>0.59799999999999998</v>
      </c>
      <c r="D204" s="9">
        <f>IF(Table1[[#This Row],[Area]]="","",Table1[[#This Row],[cleu_deacts]]/1000)</f>
        <v>0.219</v>
      </c>
      <c r="E204" s="10">
        <f>IF(Table1[[#This Row],[Area]]="","",Table1[[#This Row],[cleu_subs]]/1000)</f>
        <v>34.637999999999998</v>
      </c>
      <c r="F204" s="10">
        <f>IF(Table1[[#This Row],[Area]]="","",Table1[[#This Row],[Adds]]-Table1[[#This Row],[Deacts]])</f>
        <v>0.379</v>
      </c>
      <c r="G204" s="10" t="str">
        <f>IF(Table1[[#This Row],[Area]]="","",IF(Table1[[#This Row],[VZ2_SEGMT_DESC]]="Small &amp; Medium Unassigned", "Small &amp; Medium",Table1[[#This Row],[VZ2_SEGMT_DESC]]))</f>
        <v>Large Enterprise Segment</v>
      </c>
      <c r="H204" s="10" t="str">
        <f>IF(Table1[[#This Row],[VZ2_AREA_DESC]]="undefined","",IF(Table1[[#This Row],[VZ2_AREA_DESC]]="Headquarte","HQ",Table1[[#This Row],[VZ2_AREA_DESC]]))</f>
        <v>South</v>
      </c>
      <c r="I204" s="2">
        <v>43770</v>
      </c>
      <c r="J204" s="3" t="s">
        <v>6</v>
      </c>
      <c r="K204" s="3" t="s">
        <v>14</v>
      </c>
      <c r="L204" s="3" t="s">
        <v>8</v>
      </c>
      <c r="M204" s="3">
        <v>598</v>
      </c>
      <c r="N204" s="3">
        <v>219</v>
      </c>
      <c r="O204" s="3">
        <v>34638</v>
      </c>
    </row>
    <row r="205" spans="1:15" x14ac:dyDescent="0.25">
      <c r="A205" s="6" t="str">
        <f>IF(Table1[[#This Row],[Area]]="","",CONCATENATE(YEAR(I205)," ","Q",ROUNDUP(MONTH(I205)/3,0)))</f>
        <v>2020 Q1</v>
      </c>
      <c r="B205" s="6" t="str">
        <f>IF(Table1[[#This Row],[Area]]="","",CONCATENATE(TEXT(Table1[[#This Row],[rpt_mth]],"yyyy"), " ",TEXT(Table1[[#This Row],[rpt_mth]],"mmmm")))</f>
        <v>2020 January</v>
      </c>
      <c r="C205" s="9">
        <f>IF(Table1[[#This Row],[Area]]="","",Table1[[#This Row],[cleu_gross_adds]]/1000)</f>
        <v>2.1999999999999999E-2</v>
      </c>
      <c r="D205" s="9">
        <f>IF(Table1[[#This Row],[Area]]="","",Table1[[#This Row],[cleu_deacts]]/1000)</f>
        <v>6.0999999999999999E-2</v>
      </c>
      <c r="E205" s="10">
        <f>IF(Table1[[#This Row],[Area]]="","",Table1[[#This Row],[cleu_subs]]/1000)</f>
        <v>7.8250000000000002</v>
      </c>
      <c r="F205" s="10">
        <f>IF(Table1[[#This Row],[Area]]="","",Table1[[#This Row],[Adds]]-Table1[[#This Row],[Deacts]])</f>
        <v>-3.9E-2</v>
      </c>
      <c r="G205" s="10" t="str">
        <f>IF(Table1[[#This Row],[Area]]="","",IF(Table1[[#This Row],[VZ2_SEGMT_DESC]]="Small &amp; Medium Unassigned", "Small &amp; Medium",Table1[[#This Row],[VZ2_SEGMT_DESC]]))</f>
        <v>Public Sector SLED</v>
      </c>
      <c r="H205" s="10" t="str">
        <f>IF(Table1[[#This Row],[VZ2_AREA_DESC]]="undefined","",IF(Table1[[#This Row],[VZ2_AREA_DESC]]="Headquarte","HQ",Table1[[#This Row],[VZ2_AREA_DESC]]))</f>
        <v>West</v>
      </c>
      <c r="I205" s="2">
        <v>43831</v>
      </c>
      <c r="J205" s="3" t="s">
        <v>19</v>
      </c>
      <c r="K205" s="3" t="s">
        <v>14</v>
      </c>
      <c r="L205" s="3" t="s">
        <v>15</v>
      </c>
      <c r="M205" s="3">
        <v>22</v>
      </c>
      <c r="N205" s="3">
        <v>61</v>
      </c>
      <c r="O205" s="3">
        <v>7825</v>
      </c>
    </row>
    <row r="206" spans="1:15" x14ac:dyDescent="0.25">
      <c r="A206" s="6" t="str">
        <f>IF(Table1[[#This Row],[Area]]="","",CONCATENATE(YEAR(I206)," ","Q",ROUNDUP(MONTH(I206)/3,0)))</f>
        <v>2020 Q2</v>
      </c>
      <c r="B206" s="6" t="str">
        <f>IF(Table1[[#This Row],[Area]]="","",CONCATENATE(TEXT(Table1[[#This Row],[rpt_mth]],"yyyy"), " ",TEXT(Table1[[#This Row],[rpt_mth]],"mmmm")))</f>
        <v>2020 June</v>
      </c>
      <c r="C206" s="9">
        <f>IF(Table1[[#This Row],[Area]]="","",Table1[[#This Row],[cleu_gross_adds]]/1000)</f>
        <v>0.63700000000000001</v>
      </c>
      <c r="D206" s="9">
        <f>IF(Table1[[#This Row],[Area]]="","",Table1[[#This Row],[cleu_deacts]]/1000)</f>
        <v>0.92</v>
      </c>
      <c r="E206" s="10">
        <f>IF(Table1[[#This Row],[Area]]="","",Table1[[#This Row],[cleu_subs]]/1000)</f>
        <v>213.33699999999999</v>
      </c>
      <c r="F206" s="10">
        <f>IF(Table1[[#This Row],[Area]]="","",Table1[[#This Row],[Adds]]-Table1[[#This Row],[Deacts]])</f>
        <v>-0.28300000000000003</v>
      </c>
      <c r="G206" s="10" t="str">
        <f>IF(Table1[[#This Row],[Area]]="","",IF(Table1[[#This Row],[VZ2_SEGMT_DESC]]="Small &amp; Medium Unassigned", "Small &amp; Medium",Table1[[#This Row],[VZ2_SEGMT_DESC]]))</f>
        <v>Public Sector Fed</v>
      </c>
      <c r="H206" s="10" t="str">
        <f>IF(Table1[[#This Row],[VZ2_AREA_DESC]]="undefined","",IF(Table1[[#This Row],[VZ2_AREA_DESC]]="Headquarte","HQ",Table1[[#This Row],[VZ2_AREA_DESC]]))</f>
        <v>South</v>
      </c>
      <c r="I206" s="2">
        <v>43983</v>
      </c>
      <c r="J206" s="3" t="s">
        <v>16</v>
      </c>
      <c r="K206" s="3" t="s">
        <v>12</v>
      </c>
      <c r="L206" s="3" t="s">
        <v>8</v>
      </c>
      <c r="M206" s="3">
        <v>637</v>
      </c>
      <c r="N206" s="3">
        <v>920</v>
      </c>
      <c r="O206" s="3">
        <v>213337</v>
      </c>
    </row>
    <row r="207" spans="1:15" x14ac:dyDescent="0.25">
      <c r="A207" s="6" t="str">
        <f>IF(Table1[[#This Row],[Area]]="","",CONCATENATE(YEAR(I207)," ","Q",ROUNDUP(MONTH(I207)/3,0)))</f>
        <v>2020 Q1</v>
      </c>
      <c r="B207" s="6" t="str">
        <f>IF(Table1[[#This Row],[Area]]="","",CONCATENATE(TEXT(Table1[[#This Row],[rpt_mth]],"yyyy"), " ",TEXT(Table1[[#This Row],[rpt_mth]],"mmmm")))</f>
        <v>2020 January</v>
      </c>
      <c r="C207" s="9">
        <f>IF(Table1[[#This Row],[Area]]="","",Table1[[#This Row],[cleu_gross_adds]]/1000)</f>
        <v>6.7000000000000004E-2</v>
      </c>
      <c r="D207" s="9">
        <f>IF(Table1[[#This Row],[Area]]="","",Table1[[#This Row],[cleu_deacts]]/1000)</f>
        <v>0.122</v>
      </c>
      <c r="E207" s="10">
        <f>IF(Table1[[#This Row],[Area]]="","",Table1[[#This Row],[cleu_subs]]/1000)</f>
        <v>13.177</v>
      </c>
      <c r="F207" s="10">
        <f>IF(Table1[[#This Row],[Area]]="","",Table1[[#This Row],[Adds]]-Table1[[#This Row],[Deacts]])</f>
        <v>-5.4999999999999993E-2</v>
      </c>
      <c r="G207" s="10" t="str">
        <f>IF(Table1[[#This Row],[Area]]="","",IF(Table1[[#This Row],[VZ2_SEGMT_DESC]]="Small &amp; Medium Unassigned", "Small &amp; Medium",Table1[[#This Row],[VZ2_SEGMT_DESC]]))</f>
        <v>Public Sector SLED</v>
      </c>
      <c r="H207" s="10" t="str">
        <f>IF(Table1[[#This Row],[VZ2_AREA_DESC]]="undefined","",IF(Table1[[#This Row],[VZ2_AREA_DESC]]="Headquarte","HQ",Table1[[#This Row],[VZ2_AREA_DESC]]))</f>
        <v>South</v>
      </c>
      <c r="I207" s="2">
        <v>43831</v>
      </c>
      <c r="J207" s="3" t="s">
        <v>19</v>
      </c>
      <c r="K207" s="3" t="s">
        <v>10</v>
      </c>
      <c r="L207" s="3" t="s">
        <v>8</v>
      </c>
      <c r="M207" s="3">
        <v>67</v>
      </c>
      <c r="N207" s="3">
        <v>122</v>
      </c>
      <c r="O207" s="3">
        <v>13177</v>
      </c>
    </row>
    <row r="208" spans="1:15" x14ac:dyDescent="0.25">
      <c r="A208" s="6" t="str">
        <f>IF(Table1[[#This Row],[Area]]="","",CONCATENATE(YEAR(I208)," ","Q",ROUNDUP(MONTH(I208)/3,0)))</f>
        <v>2019 Q3</v>
      </c>
      <c r="B208" s="6" t="str">
        <f>IF(Table1[[#This Row],[Area]]="","",CONCATENATE(TEXT(Table1[[#This Row],[rpt_mth]],"yyyy"), " ",TEXT(Table1[[#This Row],[rpt_mth]],"mmmm")))</f>
        <v>2019 August</v>
      </c>
      <c r="C208" s="9">
        <f>IF(Table1[[#This Row],[Area]]="","",Table1[[#This Row],[cleu_gross_adds]]/1000)</f>
        <v>1E-3</v>
      </c>
      <c r="D208" s="9">
        <f>IF(Table1[[#This Row],[Area]]="","",Table1[[#This Row],[cleu_deacts]]/1000)</f>
        <v>0.02</v>
      </c>
      <c r="E208" s="10">
        <f>IF(Table1[[#This Row],[Area]]="","",Table1[[#This Row],[cleu_subs]]/1000)</f>
        <v>2.3690000000000002</v>
      </c>
      <c r="F208" s="10">
        <f>IF(Table1[[#This Row],[Area]]="","",Table1[[#This Row],[Adds]]-Table1[[#This Row],[Deacts]])</f>
        <v>-1.9E-2</v>
      </c>
      <c r="G208" s="10" t="str">
        <f>IF(Table1[[#This Row],[Area]]="","",IF(Table1[[#This Row],[VZ2_SEGMT_DESC]]="Small &amp; Medium Unassigned", "Small &amp; Medium",Table1[[#This Row],[VZ2_SEGMT_DESC]]))</f>
        <v>Public Sector Fed</v>
      </c>
      <c r="H208" s="10" t="str">
        <f>IF(Table1[[#This Row],[VZ2_AREA_DESC]]="undefined","",IF(Table1[[#This Row],[VZ2_AREA_DESC]]="Headquarte","HQ",Table1[[#This Row],[VZ2_AREA_DESC]]))</f>
        <v>East</v>
      </c>
      <c r="I208" s="2">
        <v>43678</v>
      </c>
      <c r="J208" s="3" t="s">
        <v>16</v>
      </c>
      <c r="K208" s="3" t="s">
        <v>7</v>
      </c>
      <c r="L208" s="3" t="s">
        <v>11</v>
      </c>
      <c r="M208" s="3">
        <v>1</v>
      </c>
      <c r="N208" s="3">
        <v>20</v>
      </c>
      <c r="O208" s="3">
        <v>2369</v>
      </c>
    </row>
    <row r="209" spans="1:15" x14ac:dyDescent="0.25">
      <c r="A209" s="6" t="str">
        <f>IF(Table1[[#This Row],[Area]]="","",CONCATENATE(YEAR(I209)," ","Q",ROUNDUP(MONTH(I209)/3,0)))</f>
        <v>2019 Q4</v>
      </c>
      <c r="B209" s="6" t="str">
        <f>IF(Table1[[#This Row],[Area]]="","",CONCATENATE(TEXT(Table1[[#This Row],[rpt_mth]],"yyyy"), " ",TEXT(Table1[[#This Row],[rpt_mth]],"mmmm")))</f>
        <v>2019 October</v>
      </c>
      <c r="C209" s="9">
        <f>IF(Table1[[#This Row],[Area]]="","",Table1[[#This Row],[cleu_gross_adds]]/1000)</f>
        <v>12.661</v>
      </c>
      <c r="D209" s="9">
        <f>IF(Table1[[#This Row],[Area]]="","",Table1[[#This Row],[cleu_deacts]]/1000)</f>
        <v>6.7</v>
      </c>
      <c r="E209" s="10">
        <f>IF(Table1[[#This Row],[Area]]="","",Table1[[#This Row],[cleu_subs]]/1000)</f>
        <v>679.30899999999997</v>
      </c>
      <c r="F209" s="10">
        <f>IF(Table1[[#This Row],[Area]]="","",Table1[[#This Row],[Adds]]-Table1[[#This Row],[Deacts]])</f>
        <v>5.9609999999999994</v>
      </c>
      <c r="G209" s="10" t="str">
        <f>IF(Table1[[#This Row],[Area]]="","",IF(Table1[[#This Row],[VZ2_SEGMT_DESC]]="Small &amp; Medium Unassigned", "Small &amp; Medium",Table1[[#This Row],[VZ2_SEGMT_DESC]]))</f>
        <v>Small &amp; Medium</v>
      </c>
      <c r="H209" s="10" t="str">
        <f>IF(Table1[[#This Row],[VZ2_AREA_DESC]]="undefined","",IF(Table1[[#This Row],[VZ2_AREA_DESC]]="Headquarte","HQ",Table1[[#This Row],[VZ2_AREA_DESC]]))</f>
        <v>East</v>
      </c>
      <c r="I209" s="2">
        <v>43739</v>
      </c>
      <c r="J209" s="3" t="s">
        <v>18</v>
      </c>
      <c r="K209" s="3" t="s">
        <v>14</v>
      </c>
      <c r="L209" s="3" t="s">
        <v>11</v>
      </c>
      <c r="M209" s="3">
        <v>12661</v>
      </c>
      <c r="N209" s="3">
        <v>6700</v>
      </c>
      <c r="O209" s="3">
        <v>679309</v>
      </c>
    </row>
    <row r="210" spans="1:15" x14ac:dyDescent="0.25">
      <c r="A210" s="6" t="str">
        <f>IF(Table1[[#This Row],[Area]]="","",CONCATENATE(YEAR(I210)," ","Q",ROUNDUP(MONTH(I210)/3,0)))</f>
        <v>2019 Q4</v>
      </c>
      <c r="B210" s="6" t="str">
        <f>IF(Table1[[#This Row],[Area]]="","",CONCATENATE(TEXT(Table1[[#This Row],[rpt_mth]],"yyyy"), " ",TEXT(Table1[[#This Row],[rpt_mth]],"mmmm")))</f>
        <v>2019 December</v>
      </c>
      <c r="C210" s="9">
        <f>IF(Table1[[#This Row],[Area]]="","",Table1[[#This Row],[cleu_gross_adds]]/1000)</f>
        <v>16.029</v>
      </c>
      <c r="D210" s="9">
        <f>IF(Table1[[#This Row],[Area]]="","",Table1[[#This Row],[cleu_deacts]]/1000)</f>
        <v>7.149</v>
      </c>
      <c r="E210" s="10">
        <f>IF(Table1[[#This Row],[Area]]="","",Table1[[#This Row],[cleu_subs]]/1000)</f>
        <v>699.47500000000002</v>
      </c>
      <c r="F210" s="10">
        <f>IF(Table1[[#This Row],[Area]]="","",Table1[[#This Row],[Adds]]-Table1[[#This Row],[Deacts]])</f>
        <v>8.879999999999999</v>
      </c>
      <c r="G210" s="10" t="str">
        <f>IF(Table1[[#This Row],[Area]]="","",IF(Table1[[#This Row],[VZ2_SEGMT_DESC]]="Small &amp; Medium Unassigned", "Small &amp; Medium",Table1[[#This Row],[VZ2_SEGMT_DESC]]))</f>
        <v>Small &amp; Medium</v>
      </c>
      <c r="H210" s="10" t="str">
        <f>IF(Table1[[#This Row],[VZ2_AREA_DESC]]="undefined","",IF(Table1[[#This Row],[VZ2_AREA_DESC]]="Headquarte","HQ",Table1[[#This Row],[VZ2_AREA_DESC]]))</f>
        <v>East</v>
      </c>
      <c r="I210" s="2">
        <v>43800</v>
      </c>
      <c r="J210" s="3" t="s">
        <v>18</v>
      </c>
      <c r="K210" s="3" t="s">
        <v>14</v>
      </c>
      <c r="L210" s="3" t="s">
        <v>11</v>
      </c>
      <c r="M210" s="3">
        <v>16029</v>
      </c>
      <c r="N210" s="3">
        <v>7149</v>
      </c>
      <c r="O210" s="3">
        <v>699475</v>
      </c>
    </row>
    <row r="211" spans="1:15" x14ac:dyDescent="0.25">
      <c r="A211" s="6" t="str">
        <f>IF(Table1[[#This Row],[Area]]="","",CONCATENATE(YEAR(I211)," ","Q",ROUNDUP(MONTH(I211)/3,0)))</f>
        <v>2020 Q1</v>
      </c>
      <c r="B211" s="6" t="str">
        <f>IF(Table1[[#This Row],[Area]]="","",CONCATENATE(TEXT(Table1[[#This Row],[rpt_mth]],"yyyy"), " ",TEXT(Table1[[#This Row],[rpt_mth]],"mmmm")))</f>
        <v>2020 January</v>
      </c>
      <c r="C211" s="9">
        <f>IF(Table1[[#This Row],[Area]]="","",Table1[[#This Row],[cleu_gross_adds]]/1000)</f>
        <v>8.0000000000000002E-3</v>
      </c>
      <c r="D211" s="9">
        <f>IF(Table1[[#This Row],[Area]]="","",Table1[[#This Row],[cleu_deacts]]/1000)</f>
        <v>8.5999999999999993E-2</v>
      </c>
      <c r="E211" s="10">
        <f>IF(Table1[[#This Row],[Area]]="","",Table1[[#This Row],[cleu_subs]]/1000)</f>
        <v>9.1969999999999992</v>
      </c>
      <c r="F211" s="10">
        <f>IF(Table1[[#This Row],[Area]]="","",Table1[[#This Row],[Adds]]-Table1[[#This Row],[Deacts]])</f>
        <v>-7.7999999999999986E-2</v>
      </c>
      <c r="G211" s="10" t="str">
        <f>IF(Table1[[#This Row],[Area]]="","",IF(Table1[[#This Row],[VZ2_SEGMT_DESC]]="Small &amp; Medium Unassigned", "Small &amp; Medium",Table1[[#This Row],[VZ2_SEGMT_DESC]]))</f>
        <v>Public Sector SLED</v>
      </c>
      <c r="H211" s="10" t="str">
        <f>IF(Table1[[#This Row],[VZ2_AREA_DESC]]="undefined","",IF(Table1[[#This Row],[VZ2_AREA_DESC]]="Headquarte","HQ",Table1[[#This Row],[VZ2_AREA_DESC]]))</f>
        <v>South</v>
      </c>
      <c r="I211" s="2">
        <v>43831</v>
      </c>
      <c r="J211" s="3" t="s">
        <v>19</v>
      </c>
      <c r="K211" s="3" t="s">
        <v>7</v>
      </c>
      <c r="L211" s="3" t="s">
        <v>8</v>
      </c>
      <c r="M211" s="3">
        <v>8</v>
      </c>
      <c r="N211" s="3">
        <v>86</v>
      </c>
      <c r="O211" s="3">
        <v>9197</v>
      </c>
    </row>
    <row r="212" spans="1:15" x14ac:dyDescent="0.25">
      <c r="A212" s="6" t="str">
        <f>IF(Table1[[#This Row],[Area]]="","",CONCATENATE(YEAR(I212)," ","Q",ROUNDUP(MONTH(I212)/3,0)))</f>
        <v>2019 Q1</v>
      </c>
      <c r="B212" s="6" t="str">
        <f>IF(Table1[[#This Row],[Area]]="","",CONCATENATE(TEXT(Table1[[#This Row],[rpt_mth]],"yyyy"), " ",TEXT(Table1[[#This Row],[rpt_mth]],"mmmm")))</f>
        <v>2019 March</v>
      </c>
      <c r="C212" s="9">
        <f>IF(Table1[[#This Row],[Area]]="","",Table1[[#This Row],[cleu_gross_adds]]/1000)</f>
        <v>1E-3</v>
      </c>
      <c r="D212" s="9">
        <f>IF(Table1[[#This Row],[Area]]="","",Table1[[#This Row],[cleu_deacts]]/1000)</f>
        <v>5.0999999999999997E-2</v>
      </c>
      <c r="E212" s="10">
        <f>IF(Table1[[#This Row],[Area]]="","",Table1[[#This Row],[cleu_subs]]/1000)</f>
        <v>8.25</v>
      </c>
      <c r="F212" s="10">
        <f>IF(Table1[[#This Row],[Area]]="","",Table1[[#This Row],[Adds]]-Table1[[#This Row],[Deacts]])</f>
        <v>-4.9999999999999996E-2</v>
      </c>
      <c r="G212" s="10" t="str">
        <f>IF(Table1[[#This Row],[Area]]="","",IF(Table1[[#This Row],[VZ2_SEGMT_DESC]]="Small &amp; Medium Unassigned", "Small &amp; Medium",Table1[[#This Row],[VZ2_SEGMT_DESC]]))</f>
        <v>Public Sector SLED</v>
      </c>
      <c r="H212" s="10" t="str">
        <f>IF(Table1[[#This Row],[VZ2_AREA_DESC]]="undefined","",IF(Table1[[#This Row],[VZ2_AREA_DESC]]="Headquarte","HQ",Table1[[#This Row],[VZ2_AREA_DESC]]))</f>
        <v>West</v>
      </c>
      <c r="I212" s="2">
        <v>43525</v>
      </c>
      <c r="J212" s="3" t="s">
        <v>19</v>
      </c>
      <c r="K212" s="3" t="s">
        <v>14</v>
      </c>
      <c r="L212" s="3" t="s">
        <v>15</v>
      </c>
      <c r="M212" s="3">
        <v>1</v>
      </c>
      <c r="N212" s="3">
        <v>51</v>
      </c>
      <c r="O212" s="3">
        <v>8250</v>
      </c>
    </row>
    <row r="213" spans="1:15" x14ac:dyDescent="0.25">
      <c r="A213" s="6" t="str">
        <f>IF(Table1[[#This Row],[Area]]="","",CONCATENATE(YEAR(I213)," ","Q",ROUNDUP(MONTH(I213)/3,0)))</f>
        <v>2019 Q2</v>
      </c>
      <c r="B213" s="6" t="str">
        <f>IF(Table1[[#This Row],[Area]]="","",CONCATENATE(TEXT(Table1[[#This Row],[rpt_mth]],"yyyy"), " ",TEXT(Table1[[#This Row],[rpt_mth]],"mmmm")))</f>
        <v>2019 April</v>
      </c>
      <c r="C213" s="9">
        <f>IF(Table1[[#This Row],[Area]]="","",Table1[[#This Row],[cleu_gross_adds]]/1000)</f>
        <v>8.2000000000000003E-2</v>
      </c>
      <c r="D213" s="9">
        <f>IF(Table1[[#This Row],[Area]]="","",Table1[[#This Row],[cleu_deacts]]/1000)</f>
        <v>0.77900000000000003</v>
      </c>
      <c r="E213" s="10">
        <f>IF(Table1[[#This Row],[Area]]="","",Table1[[#This Row],[cleu_subs]]/1000)</f>
        <v>28.212</v>
      </c>
      <c r="F213" s="10">
        <f>IF(Table1[[#This Row],[Area]]="","",Table1[[#This Row],[Adds]]-Table1[[#This Row],[Deacts]])</f>
        <v>-0.69700000000000006</v>
      </c>
      <c r="G213" s="10" t="str">
        <f>IF(Table1[[#This Row],[Area]]="","",IF(Table1[[#This Row],[VZ2_SEGMT_DESC]]="Small &amp; Medium Unassigned", "Small &amp; Medium",Table1[[#This Row],[VZ2_SEGMT_DESC]]))</f>
        <v>Large Enterprise Segment</v>
      </c>
      <c r="H213" s="10" t="str">
        <f>IF(Table1[[#This Row],[VZ2_AREA_DESC]]="undefined","",IF(Table1[[#This Row],[VZ2_AREA_DESC]]="Headquarte","HQ",Table1[[#This Row],[VZ2_AREA_DESC]]))</f>
        <v>South</v>
      </c>
      <c r="I213" s="2">
        <v>43556</v>
      </c>
      <c r="J213" s="3" t="s">
        <v>6</v>
      </c>
      <c r="K213" s="3" t="s">
        <v>7</v>
      </c>
      <c r="L213" s="3" t="s">
        <v>8</v>
      </c>
      <c r="M213" s="3">
        <v>82</v>
      </c>
      <c r="N213" s="3">
        <v>779</v>
      </c>
      <c r="O213" s="3">
        <v>28212</v>
      </c>
    </row>
    <row r="214" spans="1:15" x14ac:dyDescent="0.25">
      <c r="A214" s="6" t="str">
        <f>IF(Table1[[#This Row],[Area]]="","",CONCATENATE(YEAR(I214)," ","Q",ROUNDUP(MONTH(I214)/3,0)))</f>
        <v>2020 Q1</v>
      </c>
      <c r="B214" s="6" t="str">
        <f>IF(Table1[[#This Row],[Area]]="","",CONCATENATE(TEXT(Table1[[#This Row],[rpt_mth]],"yyyy"), " ",TEXT(Table1[[#This Row],[rpt_mth]],"mmmm")))</f>
        <v>2020 March</v>
      </c>
      <c r="C214" s="9">
        <f>IF(Table1[[#This Row],[Area]]="","",Table1[[#This Row],[cleu_gross_adds]]/1000)</f>
        <v>0</v>
      </c>
      <c r="D214" s="9">
        <f>IF(Table1[[#This Row],[Area]]="","",Table1[[#This Row],[cleu_deacts]]/1000)</f>
        <v>0</v>
      </c>
      <c r="E214" s="10">
        <f>IF(Table1[[#This Row],[Area]]="","",Table1[[#This Row],[cleu_subs]]/1000)</f>
        <v>0</v>
      </c>
      <c r="F214" s="10">
        <f>IF(Table1[[#This Row],[Area]]="","",Table1[[#This Row],[Adds]]-Table1[[#This Row],[Deacts]])</f>
        <v>0</v>
      </c>
      <c r="G214" s="10" t="str">
        <f>IF(Table1[[#This Row],[Area]]="","",IF(Table1[[#This Row],[VZ2_SEGMT_DESC]]="Small &amp; Medium Unassigned", "Small &amp; Medium",Table1[[#This Row],[VZ2_SEGMT_DESC]]))</f>
        <v>Small &amp; Medium</v>
      </c>
      <c r="H214" s="10" t="str">
        <f>IF(Table1[[#This Row],[VZ2_AREA_DESC]]="undefined","",IF(Table1[[#This Row],[VZ2_AREA_DESC]]="Headquarte","HQ",Table1[[#This Row],[VZ2_AREA_DESC]]))</f>
        <v>South</v>
      </c>
      <c r="I214" s="2">
        <v>43891</v>
      </c>
      <c r="J214" s="3" t="s">
        <v>9</v>
      </c>
      <c r="K214" s="3" t="s">
        <v>7</v>
      </c>
      <c r="L214" s="3" t="s">
        <v>8</v>
      </c>
      <c r="M214" s="3">
        <v>0</v>
      </c>
      <c r="N214" s="3">
        <v>0</v>
      </c>
      <c r="O214" s="3">
        <v>0</v>
      </c>
    </row>
    <row r="215" spans="1:15" x14ac:dyDescent="0.25">
      <c r="A215" s="6" t="str">
        <f>IF(Table1[[#This Row],[Area]]="","",CONCATENATE(YEAR(I215)," ","Q",ROUNDUP(MONTH(I215)/3,0)))</f>
        <v>2019 Q2</v>
      </c>
      <c r="B215" s="6" t="str">
        <f>IF(Table1[[#This Row],[Area]]="","",CONCATENATE(TEXT(Table1[[#This Row],[rpt_mth]],"yyyy"), " ",TEXT(Table1[[#This Row],[rpt_mth]],"mmmm")))</f>
        <v>2019 June</v>
      </c>
      <c r="C215" s="9">
        <f>IF(Table1[[#This Row],[Area]]="","",Table1[[#This Row],[cleu_gross_adds]]/1000)</f>
        <v>0.13100000000000001</v>
      </c>
      <c r="D215" s="9">
        <f>IF(Table1[[#This Row],[Area]]="","",Table1[[#This Row],[cleu_deacts]]/1000)</f>
        <v>0</v>
      </c>
      <c r="E215" s="10">
        <f>IF(Table1[[#This Row],[Area]]="","",Table1[[#This Row],[cleu_subs]]/1000)</f>
        <v>0.20300000000000001</v>
      </c>
      <c r="F215" s="10">
        <f>IF(Table1[[#This Row],[Area]]="","",Table1[[#This Row],[Adds]]-Table1[[#This Row],[Deacts]])</f>
        <v>0.13100000000000001</v>
      </c>
      <c r="G215" s="10" t="str">
        <f>IF(Table1[[#This Row],[Area]]="","",IF(Table1[[#This Row],[VZ2_SEGMT_DESC]]="Small &amp; Medium Unassigned", "Small &amp; Medium",Table1[[#This Row],[VZ2_SEGMT_DESC]]))</f>
        <v>Small &amp; Medium</v>
      </c>
      <c r="H215" s="10" t="str">
        <f>IF(Table1[[#This Row],[VZ2_AREA_DESC]]="undefined","",IF(Table1[[#This Row],[VZ2_AREA_DESC]]="Headquarte","HQ",Table1[[#This Row],[VZ2_AREA_DESC]]))</f>
        <v>East</v>
      </c>
      <c r="I215" s="2">
        <v>43617</v>
      </c>
      <c r="J215" s="3" t="s">
        <v>9</v>
      </c>
      <c r="K215" s="3" t="s">
        <v>10</v>
      </c>
      <c r="L215" s="3" t="s">
        <v>11</v>
      </c>
      <c r="M215" s="3">
        <v>131</v>
      </c>
      <c r="N215" s="3">
        <v>0</v>
      </c>
      <c r="O215" s="3">
        <v>203</v>
      </c>
    </row>
    <row r="216" spans="1:15" x14ac:dyDescent="0.25">
      <c r="A216" s="6" t="str">
        <f>IF(Table1[[#This Row],[Area]]="","",CONCATENATE(YEAR(I216)," ","Q",ROUNDUP(MONTH(I216)/3,0)))</f>
        <v>2019 Q2</v>
      </c>
      <c r="B216" s="6" t="str">
        <f>IF(Table1[[#This Row],[Area]]="","",CONCATENATE(TEXT(Table1[[#This Row],[rpt_mth]],"yyyy"), " ",TEXT(Table1[[#This Row],[rpt_mth]],"mmmm")))</f>
        <v>2019 April</v>
      </c>
      <c r="C216" s="9">
        <f>IF(Table1[[#This Row],[Area]]="","",Table1[[#This Row],[cleu_gross_adds]]/1000)</f>
        <v>8.0920000000000005</v>
      </c>
      <c r="D216" s="9">
        <f>IF(Table1[[#This Row],[Area]]="","",Table1[[#This Row],[cleu_deacts]]/1000)</f>
        <v>5.085</v>
      </c>
      <c r="E216" s="10">
        <f>IF(Table1[[#This Row],[Area]]="","",Table1[[#This Row],[cleu_subs]]/1000)</f>
        <v>636.32100000000003</v>
      </c>
      <c r="F216" s="10">
        <f>IF(Table1[[#This Row],[Area]]="","",Table1[[#This Row],[Adds]]-Table1[[#This Row],[Deacts]])</f>
        <v>3.0070000000000006</v>
      </c>
      <c r="G216" s="10" t="str">
        <f>IF(Table1[[#This Row],[Area]]="","",IF(Table1[[#This Row],[VZ2_SEGMT_DESC]]="Small &amp; Medium Unassigned", "Small &amp; Medium",Table1[[#This Row],[VZ2_SEGMT_DESC]]))</f>
        <v>Small &amp; Medium</v>
      </c>
      <c r="H216" s="10" t="str">
        <f>IF(Table1[[#This Row],[VZ2_AREA_DESC]]="undefined","",IF(Table1[[#This Row],[VZ2_AREA_DESC]]="Headquarte","HQ",Table1[[#This Row],[VZ2_AREA_DESC]]))</f>
        <v>East</v>
      </c>
      <c r="I216" s="2">
        <v>43556</v>
      </c>
      <c r="J216" s="3" t="s">
        <v>18</v>
      </c>
      <c r="K216" s="3" t="s">
        <v>14</v>
      </c>
      <c r="L216" s="3" t="s">
        <v>11</v>
      </c>
      <c r="M216" s="3">
        <v>8092</v>
      </c>
      <c r="N216" s="3">
        <v>5085</v>
      </c>
      <c r="O216" s="3">
        <v>636321</v>
      </c>
    </row>
    <row r="217" spans="1:15" x14ac:dyDescent="0.25">
      <c r="A217" s="6" t="str">
        <f>IF(Table1[[#This Row],[Area]]="","",CONCATENATE(YEAR(I217)," ","Q",ROUNDUP(MONTH(I217)/3,0)))</f>
        <v>2019 Q1</v>
      </c>
      <c r="B217" s="6" t="str">
        <f>IF(Table1[[#This Row],[Area]]="","",CONCATENATE(TEXT(Table1[[#This Row],[rpt_mth]],"yyyy"), " ",TEXT(Table1[[#This Row],[rpt_mth]],"mmmm")))</f>
        <v>2019 February</v>
      </c>
      <c r="C217" s="9">
        <f>IF(Table1[[#This Row],[Area]]="","",Table1[[#This Row],[cleu_gross_adds]]/1000)</f>
        <v>2E-3</v>
      </c>
      <c r="D217" s="9">
        <f>IF(Table1[[#This Row],[Area]]="","",Table1[[#This Row],[cleu_deacts]]/1000)</f>
        <v>0.30399999999999999</v>
      </c>
      <c r="E217" s="10">
        <f>IF(Table1[[#This Row],[Area]]="","",Table1[[#This Row],[cleu_subs]]/1000)</f>
        <v>28.873000000000001</v>
      </c>
      <c r="F217" s="10">
        <f>IF(Table1[[#This Row],[Area]]="","",Table1[[#This Row],[Adds]]-Table1[[#This Row],[Deacts]])</f>
        <v>-0.30199999999999999</v>
      </c>
      <c r="G217" s="10" t="str">
        <f>IF(Table1[[#This Row],[Area]]="","",IF(Table1[[#This Row],[VZ2_SEGMT_DESC]]="Small &amp; Medium Unassigned", "Small &amp; Medium",Table1[[#This Row],[VZ2_SEGMT_DESC]]))</f>
        <v>Public Sector SLED</v>
      </c>
      <c r="H217" s="10" t="str">
        <f>IF(Table1[[#This Row],[VZ2_AREA_DESC]]="undefined","",IF(Table1[[#This Row],[VZ2_AREA_DESC]]="Headquarte","HQ",Table1[[#This Row],[VZ2_AREA_DESC]]))</f>
        <v>East</v>
      </c>
      <c r="I217" s="2">
        <v>43497</v>
      </c>
      <c r="J217" s="3" t="s">
        <v>19</v>
      </c>
      <c r="K217" s="3" t="s">
        <v>10</v>
      </c>
      <c r="L217" s="3" t="s">
        <v>11</v>
      </c>
      <c r="M217" s="3">
        <v>2</v>
      </c>
      <c r="N217" s="3">
        <v>304</v>
      </c>
      <c r="O217" s="3">
        <v>28873</v>
      </c>
    </row>
    <row r="218" spans="1:15" x14ac:dyDescent="0.25">
      <c r="A218" s="6" t="str">
        <f>IF(Table1[[#This Row],[Area]]="","",CONCATENATE(YEAR(I218)," ","Q",ROUNDUP(MONTH(I218)/3,0)))</f>
        <v/>
      </c>
      <c r="B218" s="6" t="str">
        <f>IF(Table1[[#This Row],[Area]]="","",CONCATENATE(TEXT(Table1[[#This Row],[rpt_mth]],"yyyy"), " ",TEXT(Table1[[#This Row],[rpt_mth]],"mmmm")))</f>
        <v/>
      </c>
      <c r="C218" s="9" t="str">
        <f>IF(Table1[[#This Row],[Area]]="","",Table1[[#This Row],[cleu_gross_adds]]/1000)</f>
        <v/>
      </c>
      <c r="D218" s="9" t="str">
        <f>IF(Table1[[#This Row],[Area]]="","",Table1[[#This Row],[cleu_deacts]]/1000)</f>
        <v/>
      </c>
      <c r="E218" s="10" t="str">
        <f>IF(Table1[[#This Row],[Area]]="","",Table1[[#This Row],[cleu_subs]]/1000)</f>
        <v/>
      </c>
      <c r="F218" s="10" t="str">
        <f>IF(Table1[[#This Row],[Area]]="","",Table1[[#This Row],[Adds]]-Table1[[#This Row],[Deacts]])</f>
        <v/>
      </c>
      <c r="G218" s="10" t="str">
        <f>IF(Table1[[#This Row],[Area]]="","",IF(Table1[[#This Row],[VZ2_SEGMT_DESC]]="Small &amp; Medium Unassigned", "Small &amp; Medium",Table1[[#This Row],[VZ2_SEGMT_DESC]]))</f>
        <v/>
      </c>
      <c r="H218" s="10" t="str">
        <f>IF(Table1[[#This Row],[VZ2_AREA_DESC]]="undefined","",IF(Table1[[#This Row],[VZ2_AREA_DESC]]="Headquarte","HQ",Table1[[#This Row],[VZ2_AREA_DESC]]))</f>
        <v/>
      </c>
      <c r="I218" s="2">
        <v>43891</v>
      </c>
      <c r="J218" s="3" t="s">
        <v>19</v>
      </c>
      <c r="K218" s="3" t="s">
        <v>7</v>
      </c>
      <c r="L218" s="3" t="s">
        <v>13</v>
      </c>
      <c r="M218" s="3">
        <v>0</v>
      </c>
      <c r="N218" s="3">
        <v>0</v>
      </c>
      <c r="O218" s="3">
        <v>0</v>
      </c>
    </row>
    <row r="219" spans="1:15" x14ac:dyDescent="0.25">
      <c r="A219" s="6" t="str">
        <f>IF(Table1[[#This Row],[Area]]="","",CONCATENATE(YEAR(I219)," ","Q",ROUNDUP(MONTH(I219)/3,0)))</f>
        <v/>
      </c>
      <c r="B219" s="6" t="str">
        <f>IF(Table1[[#This Row],[Area]]="","",CONCATENATE(TEXT(Table1[[#This Row],[rpt_mth]],"yyyy"), " ",TEXT(Table1[[#This Row],[rpt_mth]],"mmmm")))</f>
        <v/>
      </c>
      <c r="C219" s="9" t="str">
        <f>IF(Table1[[#This Row],[Area]]="","",Table1[[#This Row],[cleu_gross_adds]]/1000)</f>
        <v/>
      </c>
      <c r="D219" s="9" t="str">
        <f>IF(Table1[[#This Row],[Area]]="","",Table1[[#This Row],[cleu_deacts]]/1000)</f>
        <v/>
      </c>
      <c r="E219" s="10" t="str">
        <f>IF(Table1[[#This Row],[Area]]="","",Table1[[#This Row],[cleu_subs]]/1000)</f>
        <v/>
      </c>
      <c r="F219" s="10" t="str">
        <f>IF(Table1[[#This Row],[Area]]="","",Table1[[#This Row],[Adds]]-Table1[[#This Row],[Deacts]])</f>
        <v/>
      </c>
      <c r="G219" s="10" t="str">
        <f>IF(Table1[[#This Row],[Area]]="","",IF(Table1[[#This Row],[VZ2_SEGMT_DESC]]="Small &amp; Medium Unassigned", "Small &amp; Medium",Table1[[#This Row],[VZ2_SEGMT_DESC]]))</f>
        <v/>
      </c>
      <c r="H219" s="10" t="str">
        <f>IF(Table1[[#This Row],[VZ2_AREA_DESC]]="undefined","",IF(Table1[[#This Row],[VZ2_AREA_DESC]]="Headquarte","HQ",Table1[[#This Row],[VZ2_AREA_DESC]]))</f>
        <v/>
      </c>
      <c r="I219" s="2">
        <v>43525</v>
      </c>
      <c r="J219" s="3" t="s">
        <v>16</v>
      </c>
      <c r="K219" s="3" t="s">
        <v>12</v>
      </c>
      <c r="L219" s="3" t="s">
        <v>13</v>
      </c>
      <c r="M219" s="3">
        <v>0</v>
      </c>
      <c r="N219" s="3">
        <v>0</v>
      </c>
      <c r="O219" s="3">
        <v>0</v>
      </c>
    </row>
    <row r="220" spans="1:15" x14ac:dyDescent="0.25">
      <c r="A220" s="6" t="str">
        <f>IF(Table1[[#This Row],[Area]]="","",CONCATENATE(YEAR(I220)," ","Q",ROUNDUP(MONTH(I220)/3,0)))</f>
        <v>2019 Q3</v>
      </c>
      <c r="B220" s="6" t="str">
        <f>IF(Table1[[#This Row],[Area]]="","",CONCATENATE(TEXT(Table1[[#This Row],[rpt_mth]],"yyyy"), " ",TEXT(Table1[[#This Row],[rpt_mth]],"mmmm")))</f>
        <v>2019 July</v>
      </c>
      <c r="C220" s="9">
        <f>IF(Table1[[#This Row],[Area]]="","",Table1[[#This Row],[cleu_gross_adds]]/1000)</f>
        <v>0</v>
      </c>
      <c r="D220" s="9">
        <f>IF(Table1[[#This Row],[Area]]="","",Table1[[#This Row],[cleu_deacts]]/1000)</f>
        <v>0</v>
      </c>
      <c r="E220" s="10">
        <f>IF(Table1[[#This Row],[Area]]="","",Table1[[#This Row],[cleu_subs]]/1000)</f>
        <v>1E-3</v>
      </c>
      <c r="F220" s="10">
        <f>IF(Table1[[#This Row],[Area]]="","",Table1[[#This Row],[Adds]]-Table1[[#This Row],[Deacts]])</f>
        <v>0</v>
      </c>
      <c r="G220" s="10" t="str">
        <f>IF(Table1[[#This Row],[Area]]="","",IF(Table1[[#This Row],[VZ2_SEGMT_DESC]]="Small &amp; Medium Unassigned", "Small &amp; Medium",Table1[[#This Row],[VZ2_SEGMT_DESC]]))</f>
        <v>Large Enterprise Segment</v>
      </c>
      <c r="H220" s="10" t="str">
        <f>IF(Table1[[#This Row],[VZ2_AREA_DESC]]="undefined","",IF(Table1[[#This Row],[VZ2_AREA_DESC]]="Headquarte","HQ",Table1[[#This Row],[VZ2_AREA_DESC]]))</f>
        <v>HQ</v>
      </c>
      <c r="I220" s="2">
        <v>43647</v>
      </c>
      <c r="J220" s="3" t="s">
        <v>6</v>
      </c>
      <c r="K220" s="3" t="s">
        <v>12</v>
      </c>
      <c r="L220" s="3" t="s">
        <v>17</v>
      </c>
      <c r="M220" s="3">
        <v>0</v>
      </c>
      <c r="N220" s="3">
        <v>0</v>
      </c>
      <c r="O220" s="3">
        <v>1</v>
      </c>
    </row>
    <row r="221" spans="1:15" x14ac:dyDescent="0.25">
      <c r="A221" s="6" t="str">
        <f>IF(Table1[[#This Row],[Area]]="","",CONCATENATE(YEAR(I221)," ","Q",ROUNDUP(MONTH(I221)/3,0)))</f>
        <v>2019 Q4</v>
      </c>
      <c r="B221" s="6" t="str">
        <f>IF(Table1[[#This Row],[Area]]="","",CONCATENATE(TEXT(Table1[[#This Row],[rpt_mth]],"yyyy"), " ",TEXT(Table1[[#This Row],[rpt_mth]],"mmmm")))</f>
        <v>2019 December</v>
      </c>
      <c r="C221" s="9">
        <f>IF(Table1[[#This Row],[Area]]="","",Table1[[#This Row],[cleu_gross_adds]]/1000)</f>
        <v>0.01</v>
      </c>
      <c r="D221" s="9">
        <f>IF(Table1[[#This Row],[Area]]="","",Table1[[#This Row],[cleu_deacts]]/1000)</f>
        <v>0</v>
      </c>
      <c r="E221" s="10">
        <f>IF(Table1[[#This Row],[Area]]="","",Table1[[#This Row],[cleu_subs]]/1000)</f>
        <v>1.6E-2</v>
      </c>
      <c r="F221" s="10">
        <f>IF(Table1[[#This Row],[Area]]="","",Table1[[#This Row],[Adds]]-Table1[[#This Row],[Deacts]])</f>
        <v>0.01</v>
      </c>
      <c r="G221" s="10" t="str">
        <f>IF(Table1[[#This Row],[Area]]="","",IF(Table1[[#This Row],[VZ2_SEGMT_DESC]]="Small &amp; Medium Unassigned", "Small &amp; Medium",Table1[[#This Row],[VZ2_SEGMT_DESC]]))</f>
        <v>Small &amp; Medium</v>
      </c>
      <c r="H221" s="10" t="str">
        <f>IF(Table1[[#This Row],[VZ2_AREA_DESC]]="undefined","",IF(Table1[[#This Row],[VZ2_AREA_DESC]]="Headquarte","HQ",Table1[[#This Row],[VZ2_AREA_DESC]]))</f>
        <v>South</v>
      </c>
      <c r="I221" s="2">
        <v>43800</v>
      </c>
      <c r="J221" s="3" t="s">
        <v>9</v>
      </c>
      <c r="K221" s="3" t="s">
        <v>10</v>
      </c>
      <c r="L221" s="3" t="s">
        <v>8</v>
      </c>
      <c r="M221" s="3">
        <v>10</v>
      </c>
      <c r="N221" s="3">
        <v>0</v>
      </c>
      <c r="O221" s="3">
        <v>16</v>
      </c>
    </row>
    <row r="222" spans="1:15" x14ac:dyDescent="0.25">
      <c r="A222" s="6" t="str">
        <f>IF(Table1[[#This Row],[Area]]="","",CONCATENATE(YEAR(I222)," ","Q",ROUNDUP(MONTH(I222)/3,0)))</f>
        <v>2019 Q1</v>
      </c>
      <c r="B222" s="6" t="str">
        <f>IF(Table1[[#This Row],[Area]]="","",CONCATENATE(TEXT(Table1[[#This Row],[rpt_mth]],"yyyy"), " ",TEXT(Table1[[#This Row],[rpt_mth]],"mmmm")))</f>
        <v>2019 January</v>
      </c>
      <c r="C222" s="9">
        <f>IF(Table1[[#This Row],[Area]]="","",Table1[[#This Row],[cleu_gross_adds]]/1000)</f>
        <v>0</v>
      </c>
      <c r="D222" s="9">
        <f>IF(Table1[[#This Row],[Area]]="","",Table1[[#This Row],[cleu_deacts]]/1000)</f>
        <v>3.0000000000000001E-3</v>
      </c>
      <c r="E222" s="10">
        <f>IF(Table1[[#This Row],[Area]]="","",Table1[[#This Row],[cleu_subs]]/1000)</f>
        <v>0.20799999999999999</v>
      </c>
      <c r="F222" s="10">
        <f>IF(Table1[[#This Row],[Area]]="","",Table1[[#This Row],[Adds]]-Table1[[#This Row],[Deacts]])</f>
        <v>-3.0000000000000001E-3</v>
      </c>
      <c r="G222" s="10" t="str">
        <f>IF(Table1[[#This Row],[Area]]="","",IF(Table1[[#This Row],[VZ2_SEGMT_DESC]]="Small &amp; Medium Unassigned", "Small &amp; Medium",Table1[[#This Row],[VZ2_SEGMT_DESC]]))</f>
        <v>Public Sector Fed</v>
      </c>
      <c r="H222" s="10" t="str">
        <f>IF(Table1[[#This Row],[VZ2_AREA_DESC]]="undefined","",IF(Table1[[#This Row],[VZ2_AREA_DESC]]="Headquarte","HQ",Table1[[#This Row],[VZ2_AREA_DESC]]))</f>
        <v>South</v>
      </c>
      <c r="I222" s="2">
        <v>43466</v>
      </c>
      <c r="J222" s="3" t="s">
        <v>16</v>
      </c>
      <c r="K222" s="3" t="s">
        <v>14</v>
      </c>
      <c r="L222" s="3" t="s">
        <v>8</v>
      </c>
      <c r="M222" s="3">
        <v>0</v>
      </c>
      <c r="N222" s="3">
        <v>3</v>
      </c>
      <c r="O222" s="3">
        <v>208</v>
      </c>
    </row>
    <row r="223" spans="1:15" x14ac:dyDescent="0.25">
      <c r="A223" s="6" t="str">
        <f>IF(Table1[[#This Row],[Area]]="","",CONCATENATE(YEAR(I223)," ","Q",ROUNDUP(MONTH(I223)/3,0)))</f>
        <v>2019 Q1</v>
      </c>
      <c r="B223" s="6" t="str">
        <f>IF(Table1[[#This Row],[Area]]="","",CONCATENATE(TEXT(Table1[[#This Row],[rpt_mth]],"yyyy"), " ",TEXT(Table1[[#This Row],[rpt_mth]],"mmmm")))</f>
        <v>2019 January</v>
      </c>
      <c r="C223" s="9">
        <f>IF(Table1[[#This Row],[Area]]="","",Table1[[#This Row],[cleu_gross_adds]]/1000)</f>
        <v>0</v>
      </c>
      <c r="D223" s="9">
        <f>IF(Table1[[#This Row],[Area]]="","",Table1[[#This Row],[cleu_deacts]]/1000)</f>
        <v>0</v>
      </c>
      <c r="E223" s="10">
        <f>IF(Table1[[#This Row],[Area]]="","",Table1[[#This Row],[cleu_subs]]/1000)</f>
        <v>0</v>
      </c>
      <c r="F223" s="10">
        <f>IF(Table1[[#This Row],[Area]]="","",Table1[[#This Row],[Adds]]-Table1[[#This Row],[Deacts]])</f>
        <v>0</v>
      </c>
      <c r="G223" s="10" t="str">
        <f>IF(Table1[[#This Row],[Area]]="","",IF(Table1[[#This Row],[VZ2_SEGMT_DESC]]="Small &amp; Medium Unassigned", "Small &amp; Medium",Table1[[#This Row],[VZ2_SEGMT_DESC]]))</f>
        <v>Public Sector Fed</v>
      </c>
      <c r="H223" s="10" t="str">
        <f>IF(Table1[[#This Row],[VZ2_AREA_DESC]]="undefined","",IF(Table1[[#This Row],[VZ2_AREA_DESC]]="Headquarte","HQ",Table1[[#This Row],[VZ2_AREA_DESC]]))</f>
        <v>HQ</v>
      </c>
      <c r="I223" s="2">
        <v>43466</v>
      </c>
      <c r="J223" s="3" t="s">
        <v>16</v>
      </c>
      <c r="K223" s="3" t="s">
        <v>12</v>
      </c>
      <c r="L223" s="3" t="s">
        <v>17</v>
      </c>
      <c r="M223" s="3">
        <v>0</v>
      </c>
      <c r="N223" s="3">
        <v>0</v>
      </c>
      <c r="O223" s="3">
        <v>0</v>
      </c>
    </row>
    <row r="224" spans="1:15" x14ac:dyDescent="0.25">
      <c r="A224" s="6" t="str">
        <f>IF(Table1[[#This Row],[Area]]="","",CONCATENATE(YEAR(I224)," ","Q",ROUNDUP(MONTH(I224)/3,0)))</f>
        <v>2019 Q4</v>
      </c>
      <c r="B224" s="6" t="str">
        <f>IF(Table1[[#This Row],[Area]]="","",CONCATENATE(TEXT(Table1[[#This Row],[rpt_mth]],"yyyy"), " ",TEXT(Table1[[#This Row],[rpt_mth]],"mmmm")))</f>
        <v>2019 December</v>
      </c>
      <c r="C224" s="9">
        <f>IF(Table1[[#This Row],[Area]]="","",Table1[[#This Row],[cleu_gross_adds]]/1000)</f>
        <v>0.32100000000000001</v>
      </c>
      <c r="D224" s="9">
        <f>IF(Table1[[#This Row],[Area]]="","",Table1[[#This Row],[cleu_deacts]]/1000)</f>
        <v>0.48799999999999999</v>
      </c>
      <c r="E224" s="10">
        <f>IF(Table1[[#This Row],[Area]]="","",Table1[[#This Row],[cleu_subs]]/1000)</f>
        <v>32.061</v>
      </c>
      <c r="F224" s="10">
        <f>IF(Table1[[#This Row],[Area]]="","",Table1[[#This Row],[Adds]]-Table1[[#This Row],[Deacts]])</f>
        <v>-0.16699999999999998</v>
      </c>
      <c r="G224" s="10" t="str">
        <f>IF(Table1[[#This Row],[Area]]="","",IF(Table1[[#This Row],[VZ2_SEGMT_DESC]]="Small &amp; Medium Unassigned", "Small &amp; Medium",Table1[[#This Row],[VZ2_SEGMT_DESC]]))</f>
        <v>Large Enterprise Segment</v>
      </c>
      <c r="H224" s="10" t="str">
        <f>IF(Table1[[#This Row],[VZ2_AREA_DESC]]="undefined","",IF(Table1[[#This Row],[VZ2_AREA_DESC]]="Headquarte","HQ",Table1[[#This Row],[VZ2_AREA_DESC]]))</f>
        <v>South</v>
      </c>
      <c r="I224" s="2">
        <v>43800</v>
      </c>
      <c r="J224" s="3" t="s">
        <v>6</v>
      </c>
      <c r="K224" s="3" t="s">
        <v>10</v>
      </c>
      <c r="L224" s="3" t="s">
        <v>8</v>
      </c>
      <c r="M224" s="3">
        <v>321</v>
      </c>
      <c r="N224" s="3">
        <v>488</v>
      </c>
      <c r="O224" s="3">
        <v>32061</v>
      </c>
    </row>
    <row r="225" spans="1:15" x14ac:dyDescent="0.25">
      <c r="A225" s="6" t="str">
        <f>IF(Table1[[#This Row],[Area]]="","",CONCATENATE(YEAR(I225)," ","Q",ROUNDUP(MONTH(I225)/3,0)))</f>
        <v/>
      </c>
      <c r="B225" s="6" t="str">
        <f>IF(Table1[[#This Row],[Area]]="","",CONCATENATE(TEXT(Table1[[#This Row],[rpt_mth]],"yyyy"), " ",TEXT(Table1[[#This Row],[rpt_mth]],"mmmm")))</f>
        <v/>
      </c>
      <c r="C225" s="9" t="str">
        <f>IF(Table1[[#This Row],[Area]]="","",Table1[[#This Row],[cleu_gross_adds]]/1000)</f>
        <v/>
      </c>
      <c r="D225" s="9" t="str">
        <f>IF(Table1[[#This Row],[Area]]="","",Table1[[#This Row],[cleu_deacts]]/1000)</f>
        <v/>
      </c>
      <c r="E225" s="10" t="str">
        <f>IF(Table1[[#This Row],[Area]]="","",Table1[[#This Row],[cleu_subs]]/1000)</f>
        <v/>
      </c>
      <c r="F225" s="10" t="str">
        <f>IF(Table1[[#This Row],[Area]]="","",Table1[[#This Row],[Adds]]-Table1[[#This Row],[Deacts]])</f>
        <v/>
      </c>
      <c r="G225" s="10" t="str">
        <f>IF(Table1[[#This Row],[Area]]="","",IF(Table1[[#This Row],[VZ2_SEGMT_DESC]]="Small &amp; Medium Unassigned", "Small &amp; Medium",Table1[[#This Row],[VZ2_SEGMT_DESC]]))</f>
        <v/>
      </c>
      <c r="H225" s="10" t="str">
        <f>IF(Table1[[#This Row],[VZ2_AREA_DESC]]="undefined","",IF(Table1[[#This Row],[VZ2_AREA_DESC]]="Headquarte","HQ",Table1[[#This Row],[VZ2_AREA_DESC]]))</f>
        <v/>
      </c>
      <c r="I225" s="2">
        <v>43952</v>
      </c>
      <c r="J225" s="3" t="s">
        <v>19</v>
      </c>
      <c r="K225" s="3" t="s">
        <v>7</v>
      </c>
      <c r="L225" s="3" t="s">
        <v>13</v>
      </c>
      <c r="M225" s="3">
        <v>0</v>
      </c>
      <c r="N225" s="3">
        <v>0</v>
      </c>
      <c r="O225" s="3">
        <v>0</v>
      </c>
    </row>
    <row r="226" spans="1:15" x14ac:dyDescent="0.25">
      <c r="A226" s="6" t="str">
        <f>IF(Table1[[#This Row],[Area]]="","",CONCATENATE(YEAR(I226)," ","Q",ROUNDUP(MONTH(I226)/3,0)))</f>
        <v>2020 Q1</v>
      </c>
      <c r="B226" s="6" t="str">
        <f>IF(Table1[[#This Row],[Area]]="","",CONCATENATE(TEXT(Table1[[#This Row],[rpt_mth]],"yyyy"), " ",TEXT(Table1[[#This Row],[rpt_mth]],"mmmm")))</f>
        <v>2020 March</v>
      </c>
      <c r="C226" s="9">
        <f>IF(Table1[[#This Row],[Area]]="","",Table1[[#This Row],[cleu_gross_adds]]/1000)</f>
        <v>0.156</v>
      </c>
      <c r="D226" s="9">
        <f>IF(Table1[[#This Row],[Area]]="","",Table1[[#This Row],[cleu_deacts]]/1000)</f>
        <v>4.2000000000000003E-2</v>
      </c>
      <c r="E226" s="10">
        <f>IF(Table1[[#This Row],[Area]]="","",Table1[[#This Row],[cleu_subs]]/1000)</f>
        <v>7.8959999999999999</v>
      </c>
      <c r="F226" s="10">
        <f>IF(Table1[[#This Row],[Area]]="","",Table1[[#This Row],[Adds]]-Table1[[#This Row],[Deacts]])</f>
        <v>0.11399999999999999</v>
      </c>
      <c r="G226" s="10" t="str">
        <f>IF(Table1[[#This Row],[Area]]="","",IF(Table1[[#This Row],[VZ2_SEGMT_DESC]]="Small &amp; Medium Unassigned", "Small &amp; Medium",Table1[[#This Row],[VZ2_SEGMT_DESC]]))</f>
        <v>Public Sector SLED</v>
      </c>
      <c r="H226" s="10" t="str">
        <f>IF(Table1[[#This Row],[VZ2_AREA_DESC]]="undefined","",IF(Table1[[#This Row],[VZ2_AREA_DESC]]="Headquarte","HQ",Table1[[#This Row],[VZ2_AREA_DESC]]))</f>
        <v>West</v>
      </c>
      <c r="I226" s="2">
        <v>43891</v>
      </c>
      <c r="J226" s="3" t="s">
        <v>19</v>
      </c>
      <c r="K226" s="3" t="s">
        <v>14</v>
      </c>
      <c r="L226" s="3" t="s">
        <v>15</v>
      </c>
      <c r="M226" s="3">
        <v>156</v>
      </c>
      <c r="N226" s="3">
        <v>42</v>
      </c>
      <c r="O226" s="3">
        <v>7896</v>
      </c>
    </row>
    <row r="227" spans="1:15" x14ac:dyDescent="0.25">
      <c r="A227" s="6" t="str">
        <f>IF(Table1[[#This Row],[Area]]="","",CONCATENATE(YEAR(I227)," ","Q",ROUNDUP(MONTH(I227)/3,0)))</f>
        <v/>
      </c>
      <c r="B227" s="6" t="str">
        <f>IF(Table1[[#This Row],[Area]]="","",CONCATENATE(TEXT(Table1[[#This Row],[rpt_mth]],"yyyy"), " ",TEXT(Table1[[#This Row],[rpt_mth]],"mmmm")))</f>
        <v/>
      </c>
      <c r="C227" s="9" t="str">
        <f>IF(Table1[[#This Row],[Area]]="","",Table1[[#This Row],[cleu_gross_adds]]/1000)</f>
        <v/>
      </c>
      <c r="D227" s="9" t="str">
        <f>IF(Table1[[#This Row],[Area]]="","",Table1[[#This Row],[cleu_deacts]]/1000)</f>
        <v/>
      </c>
      <c r="E227" s="10" t="str">
        <f>IF(Table1[[#This Row],[Area]]="","",Table1[[#This Row],[cleu_subs]]/1000)</f>
        <v/>
      </c>
      <c r="F227" s="10" t="str">
        <f>IF(Table1[[#This Row],[Area]]="","",Table1[[#This Row],[Adds]]-Table1[[#This Row],[Deacts]])</f>
        <v/>
      </c>
      <c r="G227" s="10" t="str">
        <f>IF(Table1[[#This Row],[Area]]="","",IF(Table1[[#This Row],[VZ2_SEGMT_DESC]]="Small &amp; Medium Unassigned", "Small &amp; Medium",Table1[[#This Row],[VZ2_SEGMT_DESC]]))</f>
        <v/>
      </c>
      <c r="H227" s="10" t="str">
        <f>IF(Table1[[#This Row],[VZ2_AREA_DESC]]="undefined","",IF(Table1[[#This Row],[VZ2_AREA_DESC]]="Headquarte","HQ",Table1[[#This Row],[VZ2_AREA_DESC]]))</f>
        <v/>
      </c>
      <c r="I227" s="2">
        <v>43678</v>
      </c>
      <c r="J227" s="3" t="s">
        <v>16</v>
      </c>
      <c r="K227" s="3" t="s">
        <v>12</v>
      </c>
      <c r="L227" s="3" t="s">
        <v>13</v>
      </c>
      <c r="M227" s="3">
        <v>0</v>
      </c>
      <c r="N227" s="3">
        <v>0</v>
      </c>
      <c r="O227" s="3">
        <v>0</v>
      </c>
    </row>
    <row r="228" spans="1:15" x14ac:dyDescent="0.25">
      <c r="A228" s="6" t="str">
        <f>IF(Table1[[#This Row],[Area]]="","",CONCATENATE(YEAR(I228)," ","Q",ROUNDUP(MONTH(I228)/3,0)))</f>
        <v>2019 Q4</v>
      </c>
      <c r="B228" s="6" t="str">
        <f>IF(Table1[[#This Row],[Area]]="","",CONCATENATE(TEXT(Table1[[#This Row],[rpt_mth]],"yyyy"), " ",TEXT(Table1[[#This Row],[rpt_mth]],"mmmm")))</f>
        <v>2019 November</v>
      </c>
      <c r="C228" s="9">
        <f>IF(Table1[[#This Row],[Area]]="","",Table1[[#This Row],[cleu_gross_adds]]/1000)</f>
        <v>0.32500000000000001</v>
      </c>
      <c r="D228" s="9">
        <f>IF(Table1[[#This Row],[Area]]="","",Table1[[#This Row],[cleu_deacts]]/1000)</f>
        <v>0.40500000000000003</v>
      </c>
      <c r="E228" s="10">
        <f>IF(Table1[[#This Row],[Area]]="","",Table1[[#This Row],[cleu_subs]]/1000)</f>
        <v>32.335000000000001</v>
      </c>
      <c r="F228" s="10">
        <f>IF(Table1[[#This Row],[Area]]="","",Table1[[#This Row],[Adds]]-Table1[[#This Row],[Deacts]])</f>
        <v>-8.0000000000000016E-2</v>
      </c>
      <c r="G228" s="10" t="str">
        <f>IF(Table1[[#This Row],[Area]]="","",IF(Table1[[#This Row],[VZ2_SEGMT_DESC]]="Small &amp; Medium Unassigned", "Small &amp; Medium",Table1[[#This Row],[VZ2_SEGMT_DESC]]))</f>
        <v>Large Enterprise Segment</v>
      </c>
      <c r="H228" s="10" t="str">
        <f>IF(Table1[[#This Row],[VZ2_AREA_DESC]]="undefined","",IF(Table1[[#This Row],[VZ2_AREA_DESC]]="Headquarte","HQ",Table1[[#This Row],[VZ2_AREA_DESC]]))</f>
        <v>South</v>
      </c>
      <c r="I228" s="2">
        <v>43770</v>
      </c>
      <c r="J228" s="3" t="s">
        <v>6</v>
      </c>
      <c r="K228" s="3" t="s">
        <v>10</v>
      </c>
      <c r="L228" s="3" t="s">
        <v>8</v>
      </c>
      <c r="M228" s="3">
        <v>325</v>
      </c>
      <c r="N228" s="3">
        <v>405</v>
      </c>
      <c r="O228" s="3">
        <v>32335</v>
      </c>
    </row>
    <row r="229" spans="1:15" x14ac:dyDescent="0.25">
      <c r="A229" s="6" t="str">
        <f>IF(Table1[[#This Row],[Area]]="","",CONCATENATE(YEAR(I229)," ","Q",ROUNDUP(MONTH(I229)/3,0)))</f>
        <v>2020 Q1</v>
      </c>
      <c r="B229" s="6" t="str">
        <f>IF(Table1[[#This Row],[Area]]="","",CONCATENATE(TEXT(Table1[[#This Row],[rpt_mth]],"yyyy"), " ",TEXT(Table1[[#This Row],[rpt_mth]],"mmmm")))</f>
        <v>2020 February</v>
      </c>
      <c r="C229" s="9">
        <f>IF(Table1[[#This Row],[Area]]="","",Table1[[#This Row],[cleu_gross_adds]]/1000)</f>
        <v>8.2000000000000003E-2</v>
      </c>
      <c r="D229" s="9">
        <f>IF(Table1[[#This Row],[Area]]="","",Table1[[#This Row],[cleu_deacts]]/1000)</f>
        <v>0.217</v>
      </c>
      <c r="E229" s="10">
        <f>IF(Table1[[#This Row],[Area]]="","",Table1[[#This Row],[cleu_subs]]/1000)</f>
        <v>20.172000000000001</v>
      </c>
      <c r="F229" s="10">
        <f>IF(Table1[[#This Row],[Area]]="","",Table1[[#This Row],[Adds]]-Table1[[#This Row],[Deacts]])</f>
        <v>-0.13500000000000001</v>
      </c>
      <c r="G229" s="10" t="str">
        <f>IF(Table1[[#This Row],[Area]]="","",IF(Table1[[#This Row],[VZ2_SEGMT_DESC]]="Small &amp; Medium Unassigned", "Small &amp; Medium",Table1[[#This Row],[VZ2_SEGMT_DESC]]))</f>
        <v>Large Enterprise Segment</v>
      </c>
      <c r="H229" s="10" t="str">
        <f>IF(Table1[[#This Row],[VZ2_AREA_DESC]]="undefined","",IF(Table1[[#This Row],[VZ2_AREA_DESC]]="Headquarte","HQ",Table1[[#This Row],[VZ2_AREA_DESC]]))</f>
        <v>West</v>
      </c>
      <c r="I229" s="2">
        <v>43862</v>
      </c>
      <c r="J229" s="3" t="s">
        <v>6</v>
      </c>
      <c r="K229" s="3" t="s">
        <v>7</v>
      </c>
      <c r="L229" s="3" t="s">
        <v>15</v>
      </c>
      <c r="M229" s="3">
        <v>82</v>
      </c>
      <c r="N229" s="3">
        <v>217</v>
      </c>
      <c r="O229" s="3">
        <v>20172</v>
      </c>
    </row>
    <row r="230" spans="1:15" x14ac:dyDescent="0.25">
      <c r="A230" s="6" t="str">
        <f>IF(Table1[[#This Row],[Area]]="","",CONCATENATE(YEAR(I230)," ","Q",ROUNDUP(MONTH(I230)/3,0)))</f>
        <v>2019 Q3</v>
      </c>
      <c r="B230" s="6" t="str">
        <f>IF(Table1[[#This Row],[Area]]="","",CONCATENATE(TEXT(Table1[[#This Row],[rpt_mth]],"yyyy"), " ",TEXT(Table1[[#This Row],[rpt_mth]],"mmmm")))</f>
        <v>2019 September</v>
      </c>
      <c r="C230" s="9">
        <f>IF(Table1[[#This Row],[Area]]="","",Table1[[#This Row],[cleu_gross_adds]]/1000)</f>
        <v>2.9000000000000001E-2</v>
      </c>
      <c r="D230" s="9">
        <f>IF(Table1[[#This Row],[Area]]="","",Table1[[#This Row],[cleu_deacts]]/1000)</f>
        <v>0</v>
      </c>
      <c r="E230" s="10">
        <f>IF(Table1[[#This Row],[Area]]="","",Table1[[#This Row],[cleu_subs]]/1000)</f>
        <v>5.6000000000000001E-2</v>
      </c>
      <c r="F230" s="10">
        <f>IF(Table1[[#This Row],[Area]]="","",Table1[[#This Row],[Adds]]-Table1[[#This Row],[Deacts]])</f>
        <v>2.9000000000000001E-2</v>
      </c>
      <c r="G230" s="10" t="str">
        <f>IF(Table1[[#This Row],[Area]]="","",IF(Table1[[#This Row],[VZ2_SEGMT_DESC]]="Small &amp; Medium Unassigned", "Small &amp; Medium",Table1[[#This Row],[VZ2_SEGMT_DESC]]))</f>
        <v>Small &amp; Medium</v>
      </c>
      <c r="H230" s="10" t="str">
        <f>IF(Table1[[#This Row],[VZ2_AREA_DESC]]="undefined","",IF(Table1[[#This Row],[VZ2_AREA_DESC]]="Headquarte","HQ",Table1[[#This Row],[VZ2_AREA_DESC]]))</f>
        <v>East</v>
      </c>
      <c r="I230" s="2">
        <v>43709</v>
      </c>
      <c r="J230" s="3" t="s">
        <v>9</v>
      </c>
      <c r="K230" s="3" t="s">
        <v>10</v>
      </c>
      <c r="L230" s="3" t="s">
        <v>11</v>
      </c>
      <c r="M230" s="3">
        <v>29</v>
      </c>
      <c r="N230" s="3">
        <v>0</v>
      </c>
      <c r="O230" s="3">
        <v>56</v>
      </c>
    </row>
    <row r="231" spans="1:15" x14ac:dyDescent="0.25">
      <c r="A231" s="6" t="str">
        <f>IF(Table1[[#This Row],[Area]]="","",CONCATENATE(YEAR(I231)," ","Q",ROUNDUP(MONTH(I231)/3,0)))</f>
        <v/>
      </c>
      <c r="B231" s="6" t="str">
        <f>IF(Table1[[#This Row],[Area]]="","",CONCATENATE(TEXT(Table1[[#This Row],[rpt_mth]],"yyyy"), " ",TEXT(Table1[[#This Row],[rpt_mth]],"mmmm")))</f>
        <v/>
      </c>
      <c r="C231" s="9" t="str">
        <f>IF(Table1[[#This Row],[Area]]="","",Table1[[#This Row],[cleu_gross_adds]]/1000)</f>
        <v/>
      </c>
      <c r="D231" s="9" t="str">
        <f>IF(Table1[[#This Row],[Area]]="","",Table1[[#This Row],[cleu_deacts]]/1000)</f>
        <v/>
      </c>
      <c r="E231" s="10" t="str">
        <f>IF(Table1[[#This Row],[Area]]="","",Table1[[#This Row],[cleu_subs]]/1000)</f>
        <v/>
      </c>
      <c r="F231" s="10" t="str">
        <f>IF(Table1[[#This Row],[Area]]="","",Table1[[#This Row],[Adds]]-Table1[[#This Row],[Deacts]])</f>
        <v/>
      </c>
      <c r="G231" s="10" t="str">
        <f>IF(Table1[[#This Row],[Area]]="","",IF(Table1[[#This Row],[VZ2_SEGMT_DESC]]="Small &amp; Medium Unassigned", "Small &amp; Medium",Table1[[#This Row],[VZ2_SEGMT_DESC]]))</f>
        <v/>
      </c>
      <c r="H231" s="10" t="str">
        <f>IF(Table1[[#This Row],[VZ2_AREA_DESC]]="undefined","",IF(Table1[[#This Row],[VZ2_AREA_DESC]]="Headquarte","HQ",Table1[[#This Row],[VZ2_AREA_DESC]]))</f>
        <v/>
      </c>
      <c r="I231" s="2">
        <v>43556</v>
      </c>
      <c r="J231" s="3" t="s">
        <v>6</v>
      </c>
      <c r="K231" s="3" t="s">
        <v>12</v>
      </c>
      <c r="L231" s="3" t="s">
        <v>13</v>
      </c>
      <c r="M231" s="3">
        <v>0</v>
      </c>
      <c r="N231" s="3">
        <v>0</v>
      </c>
      <c r="O231" s="3">
        <v>0</v>
      </c>
    </row>
    <row r="232" spans="1:15" x14ac:dyDescent="0.25">
      <c r="A232" s="6" t="str">
        <f>IF(Table1[[#This Row],[Area]]="","",CONCATENATE(YEAR(I232)," ","Q",ROUNDUP(MONTH(I232)/3,0)))</f>
        <v>2019 Q4</v>
      </c>
      <c r="B232" s="6" t="str">
        <f>IF(Table1[[#This Row],[Area]]="","",CONCATENATE(TEXT(Table1[[#This Row],[rpt_mth]],"yyyy"), " ",TEXT(Table1[[#This Row],[rpt_mth]],"mmmm")))</f>
        <v>2019 November</v>
      </c>
      <c r="C232" s="9">
        <f>IF(Table1[[#This Row],[Area]]="","",Table1[[#This Row],[cleu_gross_adds]]/1000)</f>
        <v>0</v>
      </c>
      <c r="D232" s="9">
        <f>IF(Table1[[#This Row],[Area]]="","",Table1[[#This Row],[cleu_deacts]]/1000)</f>
        <v>1.0999999999999999E-2</v>
      </c>
      <c r="E232" s="10">
        <f>IF(Table1[[#This Row],[Area]]="","",Table1[[#This Row],[cleu_subs]]/1000)</f>
        <v>0.7</v>
      </c>
      <c r="F232" s="10">
        <f>IF(Table1[[#This Row],[Area]]="","",Table1[[#This Row],[Adds]]-Table1[[#This Row],[Deacts]])</f>
        <v>-1.0999999999999999E-2</v>
      </c>
      <c r="G232" s="10" t="str">
        <f>IF(Table1[[#This Row],[Area]]="","",IF(Table1[[#This Row],[VZ2_SEGMT_DESC]]="Small &amp; Medium Unassigned", "Small &amp; Medium",Table1[[#This Row],[VZ2_SEGMT_DESC]]))</f>
        <v>Public Sector Fed</v>
      </c>
      <c r="H232" s="10" t="str">
        <f>IF(Table1[[#This Row],[VZ2_AREA_DESC]]="undefined","",IF(Table1[[#This Row],[VZ2_AREA_DESC]]="Headquarte","HQ",Table1[[#This Row],[VZ2_AREA_DESC]]))</f>
        <v>East</v>
      </c>
      <c r="I232" s="2">
        <v>43770</v>
      </c>
      <c r="J232" s="3" t="s">
        <v>16</v>
      </c>
      <c r="K232" s="3" t="s">
        <v>14</v>
      </c>
      <c r="L232" s="3" t="s">
        <v>11</v>
      </c>
      <c r="M232" s="3">
        <v>0</v>
      </c>
      <c r="N232" s="3">
        <v>11</v>
      </c>
      <c r="O232" s="3">
        <v>700</v>
      </c>
    </row>
    <row r="233" spans="1:15" x14ac:dyDescent="0.25">
      <c r="A233" s="6" t="str">
        <f>IF(Table1[[#This Row],[Area]]="","",CONCATENATE(YEAR(I233)," ","Q",ROUNDUP(MONTH(I233)/3,0)))</f>
        <v>2020 Q1</v>
      </c>
      <c r="B233" s="6" t="str">
        <f>IF(Table1[[#This Row],[Area]]="","",CONCATENATE(TEXT(Table1[[#This Row],[rpt_mth]],"yyyy"), " ",TEXT(Table1[[#This Row],[rpt_mth]],"mmmm")))</f>
        <v>2020 January</v>
      </c>
      <c r="C233" s="9">
        <f>IF(Table1[[#This Row],[Area]]="","",Table1[[#This Row],[cleu_gross_adds]]/1000)</f>
        <v>0</v>
      </c>
      <c r="D233" s="9">
        <f>IF(Table1[[#This Row],[Area]]="","",Table1[[#This Row],[cleu_deacts]]/1000)</f>
        <v>0</v>
      </c>
      <c r="E233" s="10">
        <f>IF(Table1[[#This Row],[Area]]="","",Table1[[#This Row],[cleu_subs]]/1000)</f>
        <v>0</v>
      </c>
      <c r="F233" s="10">
        <f>IF(Table1[[#This Row],[Area]]="","",Table1[[#This Row],[Adds]]-Table1[[#This Row],[Deacts]])</f>
        <v>0</v>
      </c>
      <c r="G233" s="10" t="str">
        <f>IF(Table1[[#This Row],[Area]]="","",IF(Table1[[#This Row],[VZ2_SEGMT_DESC]]="Small &amp; Medium Unassigned", "Small &amp; Medium",Table1[[#This Row],[VZ2_SEGMT_DESC]]))</f>
        <v>Small &amp; Medium</v>
      </c>
      <c r="H233" s="10" t="str">
        <f>IF(Table1[[#This Row],[VZ2_AREA_DESC]]="undefined","",IF(Table1[[#This Row],[VZ2_AREA_DESC]]="Headquarte","HQ",Table1[[#This Row],[VZ2_AREA_DESC]]))</f>
        <v>East</v>
      </c>
      <c r="I233" s="2">
        <v>43831</v>
      </c>
      <c r="J233" s="3" t="s">
        <v>9</v>
      </c>
      <c r="K233" s="3" t="s">
        <v>14</v>
      </c>
      <c r="L233" s="3" t="s">
        <v>11</v>
      </c>
      <c r="M233" s="3">
        <v>0</v>
      </c>
      <c r="N233" s="3">
        <v>0</v>
      </c>
      <c r="O233" s="3">
        <v>0</v>
      </c>
    </row>
    <row r="234" spans="1:15" x14ac:dyDescent="0.25">
      <c r="A234" s="6" t="str">
        <f>IF(Table1[[#This Row],[Area]]="","",CONCATENATE(YEAR(I234)," ","Q",ROUNDUP(MONTH(I234)/3,0)))</f>
        <v>2019 Q2</v>
      </c>
      <c r="B234" s="6" t="str">
        <f>IF(Table1[[#This Row],[Area]]="","",CONCATENATE(TEXT(Table1[[#This Row],[rpt_mth]],"yyyy"), " ",TEXT(Table1[[#This Row],[rpt_mth]],"mmmm")))</f>
        <v>2019 May</v>
      </c>
      <c r="C234" s="9">
        <f>IF(Table1[[#This Row],[Area]]="","",Table1[[#This Row],[cleu_gross_adds]]/1000)</f>
        <v>1.6E-2</v>
      </c>
      <c r="D234" s="9">
        <f>IF(Table1[[#This Row],[Area]]="","",Table1[[#This Row],[cleu_deacts]]/1000)</f>
        <v>1E-3</v>
      </c>
      <c r="E234" s="10">
        <f>IF(Table1[[#This Row],[Area]]="","",Table1[[#This Row],[cleu_subs]]/1000)</f>
        <v>0.17199999999999999</v>
      </c>
      <c r="F234" s="10">
        <f>IF(Table1[[#This Row],[Area]]="","",Table1[[#This Row],[Adds]]-Table1[[#This Row],[Deacts]])</f>
        <v>1.4999999999999999E-2</v>
      </c>
      <c r="G234" s="10" t="str">
        <f>IF(Table1[[#This Row],[Area]]="","",IF(Table1[[#This Row],[VZ2_SEGMT_DESC]]="Small &amp; Medium Unassigned", "Small &amp; Medium",Table1[[#This Row],[VZ2_SEGMT_DESC]]))</f>
        <v>Small &amp; Medium</v>
      </c>
      <c r="H234" s="10" t="str">
        <f>IF(Table1[[#This Row],[VZ2_AREA_DESC]]="undefined","",IF(Table1[[#This Row],[VZ2_AREA_DESC]]="Headquarte","HQ",Table1[[#This Row],[VZ2_AREA_DESC]]))</f>
        <v>East</v>
      </c>
      <c r="I234" s="2">
        <v>43586</v>
      </c>
      <c r="J234" s="3" t="s">
        <v>9</v>
      </c>
      <c r="K234" s="3" t="s">
        <v>7</v>
      </c>
      <c r="L234" s="3" t="s">
        <v>11</v>
      </c>
      <c r="M234" s="3">
        <v>16</v>
      </c>
      <c r="N234" s="3">
        <v>1</v>
      </c>
      <c r="O234" s="3">
        <v>172</v>
      </c>
    </row>
    <row r="235" spans="1:15" x14ac:dyDescent="0.25">
      <c r="A235" s="6" t="str">
        <f>IF(Table1[[#This Row],[Area]]="","",CONCATENATE(YEAR(I235)," ","Q",ROUNDUP(MONTH(I235)/3,0)))</f>
        <v>2019 Q2</v>
      </c>
      <c r="B235" s="6" t="str">
        <f>IF(Table1[[#This Row],[Area]]="","",CONCATENATE(TEXT(Table1[[#This Row],[rpt_mth]],"yyyy"), " ",TEXT(Table1[[#This Row],[rpt_mth]],"mmmm")))</f>
        <v>2019 May</v>
      </c>
      <c r="C235" s="9">
        <f>IF(Table1[[#This Row],[Area]]="","",Table1[[#This Row],[cleu_gross_adds]]/1000)</f>
        <v>3.0190000000000001</v>
      </c>
      <c r="D235" s="9">
        <f>IF(Table1[[#This Row],[Area]]="","",Table1[[#This Row],[cleu_deacts]]/1000)</f>
        <v>1.847</v>
      </c>
      <c r="E235" s="10">
        <f>IF(Table1[[#This Row],[Area]]="","",Table1[[#This Row],[cleu_subs]]/1000)</f>
        <v>219.72399999999999</v>
      </c>
      <c r="F235" s="10">
        <f>IF(Table1[[#This Row],[Area]]="","",Table1[[#This Row],[Adds]]-Table1[[#This Row],[Deacts]])</f>
        <v>1.1720000000000002</v>
      </c>
      <c r="G235" s="10" t="str">
        <f>IF(Table1[[#This Row],[Area]]="","",IF(Table1[[#This Row],[VZ2_SEGMT_DESC]]="Small &amp; Medium Unassigned", "Small &amp; Medium",Table1[[#This Row],[VZ2_SEGMT_DESC]]))</f>
        <v>Public Sector Fed</v>
      </c>
      <c r="H235" s="10" t="str">
        <f>IF(Table1[[#This Row],[VZ2_AREA_DESC]]="undefined","",IF(Table1[[#This Row],[VZ2_AREA_DESC]]="Headquarte","HQ",Table1[[#This Row],[VZ2_AREA_DESC]]))</f>
        <v>West</v>
      </c>
      <c r="I235" s="2">
        <v>43586</v>
      </c>
      <c r="J235" s="3" t="s">
        <v>16</v>
      </c>
      <c r="K235" s="3" t="s">
        <v>12</v>
      </c>
      <c r="L235" s="3" t="s">
        <v>15</v>
      </c>
      <c r="M235" s="3">
        <v>3019</v>
      </c>
      <c r="N235" s="3">
        <v>1847</v>
      </c>
      <c r="O235" s="3">
        <v>219724</v>
      </c>
    </row>
    <row r="236" spans="1:15" x14ac:dyDescent="0.25">
      <c r="A236" s="6" t="str">
        <f>IF(Table1[[#This Row],[Area]]="","",CONCATENATE(YEAR(I236)," ","Q",ROUNDUP(MONTH(I236)/3,0)))</f>
        <v>2020 Q1</v>
      </c>
      <c r="B236" s="6" t="str">
        <f>IF(Table1[[#This Row],[Area]]="","",CONCATENATE(TEXT(Table1[[#This Row],[rpt_mth]],"yyyy"), " ",TEXT(Table1[[#This Row],[rpt_mth]],"mmmm")))</f>
        <v>2020 February</v>
      </c>
      <c r="C236" s="9">
        <f>IF(Table1[[#This Row],[Area]]="","",Table1[[#This Row],[cleu_gross_adds]]/1000)</f>
        <v>26.148</v>
      </c>
      <c r="D236" s="9">
        <f>IF(Table1[[#This Row],[Area]]="","",Table1[[#This Row],[cleu_deacts]]/1000)</f>
        <v>19.956</v>
      </c>
      <c r="E236" s="10">
        <f>IF(Table1[[#This Row],[Area]]="","",Table1[[#This Row],[cleu_subs]]/1000)</f>
        <v>1801.5340000000001</v>
      </c>
      <c r="F236" s="10">
        <f>IF(Table1[[#This Row],[Area]]="","",Table1[[#This Row],[Adds]]-Table1[[#This Row],[Deacts]])</f>
        <v>6.1920000000000002</v>
      </c>
      <c r="G236" s="10" t="str">
        <f>IF(Table1[[#This Row],[Area]]="","",IF(Table1[[#This Row],[VZ2_SEGMT_DESC]]="Small &amp; Medium Unassigned", "Small &amp; Medium",Table1[[#This Row],[VZ2_SEGMT_DESC]]))</f>
        <v>Public Sector SLED</v>
      </c>
      <c r="H236" s="10" t="str">
        <f>IF(Table1[[#This Row],[VZ2_AREA_DESC]]="undefined","",IF(Table1[[#This Row],[VZ2_AREA_DESC]]="Headquarte","HQ",Table1[[#This Row],[VZ2_AREA_DESC]]))</f>
        <v>East</v>
      </c>
      <c r="I236" s="2">
        <v>43862</v>
      </c>
      <c r="J236" s="3" t="s">
        <v>19</v>
      </c>
      <c r="K236" s="3" t="s">
        <v>12</v>
      </c>
      <c r="L236" s="3" t="s">
        <v>11</v>
      </c>
      <c r="M236" s="3">
        <v>26148</v>
      </c>
      <c r="N236" s="3">
        <v>19956</v>
      </c>
      <c r="O236" s="3">
        <v>1801534</v>
      </c>
    </row>
    <row r="237" spans="1:15" x14ac:dyDescent="0.25">
      <c r="A237" s="6" t="str">
        <f>IF(Table1[[#This Row],[Area]]="","",CONCATENATE(YEAR(I237)," ","Q",ROUNDUP(MONTH(I237)/3,0)))</f>
        <v>2019 Q4</v>
      </c>
      <c r="B237" s="6" t="str">
        <f>IF(Table1[[#This Row],[Area]]="","",CONCATENATE(TEXT(Table1[[#This Row],[rpt_mth]],"yyyy"), " ",TEXT(Table1[[#This Row],[rpt_mth]],"mmmm")))</f>
        <v>2019 December</v>
      </c>
      <c r="C237" s="9">
        <f>IF(Table1[[#This Row],[Area]]="","",Table1[[#This Row],[cleu_gross_adds]]/1000)</f>
        <v>35.848999999999997</v>
      </c>
      <c r="D237" s="9">
        <f>IF(Table1[[#This Row],[Area]]="","",Table1[[#This Row],[cleu_deacts]]/1000)</f>
        <v>21.202000000000002</v>
      </c>
      <c r="E237" s="10">
        <f>IF(Table1[[#This Row],[Area]]="","",Table1[[#This Row],[cleu_subs]]/1000)</f>
        <v>1359.9849999999999</v>
      </c>
      <c r="F237" s="10">
        <f>IF(Table1[[#This Row],[Area]]="","",Table1[[#This Row],[Adds]]-Table1[[#This Row],[Deacts]])</f>
        <v>14.646999999999995</v>
      </c>
      <c r="G237" s="10" t="str">
        <f>IF(Table1[[#This Row],[Area]]="","",IF(Table1[[#This Row],[VZ2_SEGMT_DESC]]="Small &amp; Medium Unassigned", "Small &amp; Medium",Table1[[#This Row],[VZ2_SEGMT_DESC]]))</f>
        <v>Small &amp; Medium</v>
      </c>
      <c r="H237" s="10" t="str">
        <f>IF(Table1[[#This Row],[VZ2_AREA_DESC]]="undefined","",IF(Table1[[#This Row],[VZ2_AREA_DESC]]="Headquarte","HQ",Table1[[#This Row],[VZ2_AREA_DESC]]))</f>
        <v>South</v>
      </c>
      <c r="I237" s="2">
        <v>43800</v>
      </c>
      <c r="J237" s="3" t="s">
        <v>18</v>
      </c>
      <c r="K237" s="3" t="s">
        <v>10</v>
      </c>
      <c r="L237" s="3" t="s">
        <v>8</v>
      </c>
      <c r="M237" s="3">
        <v>35849</v>
      </c>
      <c r="N237" s="3">
        <v>21202</v>
      </c>
      <c r="O237" s="3">
        <v>1359985</v>
      </c>
    </row>
    <row r="238" spans="1:15" x14ac:dyDescent="0.25">
      <c r="A238" s="6" t="str">
        <f>IF(Table1[[#This Row],[Area]]="","",CONCATENATE(YEAR(I238)," ","Q",ROUNDUP(MONTH(I238)/3,0)))</f>
        <v>2019 Q3</v>
      </c>
      <c r="B238" s="6" t="str">
        <f>IF(Table1[[#This Row],[Area]]="","",CONCATENATE(TEXT(Table1[[#This Row],[rpt_mth]],"yyyy"), " ",TEXT(Table1[[#This Row],[rpt_mth]],"mmmm")))</f>
        <v>2019 September</v>
      </c>
      <c r="C238" s="9">
        <f>IF(Table1[[#This Row],[Area]]="","",Table1[[#This Row],[cleu_gross_adds]]/1000)</f>
        <v>3.7629999999999999</v>
      </c>
      <c r="D238" s="9">
        <f>IF(Table1[[#This Row],[Area]]="","",Table1[[#This Row],[cleu_deacts]]/1000)</f>
        <v>1.7350000000000001</v>
      </c>
      <c r="E238" s="10">
        <f>IF(Table1[[#This Row],[Area]]="","",Table1[[#This Row],[cleu_subs]]/1000)</f>
        <v>224.03</v>
      </c>
      <c r="F238" s="10">
        <f>IF(Table1[[#This Row],[Area]]="","",Table1[[#This Row],[Adds]]-Table1[[#This Row],[Deacts]])</f>
        <v>2.0279999999999996</v>
      </c>
      <c r="G238" s="10" t="str">
        <f>IF(Table1[[#This Row],[Area]]="","",IF(Table1[[#This Row],[VZ2_SEGMT_DESC]]="Small &amp; Medium Unassigned", "Small &amp; Medium",Table1[[#This Row],[VZ2_SEGMT_DESC]]))</f>
        <v>Public Sector Fed</v>
      </c>
      <c r="H238" s="10" t="str">
        <f>IF(Table1[[#This Row],[VZ2_AREA_DESC]]="undefined","",IF(Table1[[#This Row],[VZ2_AREA_DESC]]="Headquarte","HQ",Table1[[#This Row],[VZ2_AREA_DESC]]))</f>
        <v>West</v>
      </c>
      <c r="I238" s="2">
        <v>43709</v>
      </c>
      <c r="J238" s="3" t="s">
        <v>16</v>
      </c>
      <c r="K238" s="3" t="s">
        <v>12</v>
      </c>
      <c r="L238" s="3" t="s">
        <v>15</v>
      </c>
      <c r="M238" s="3">
        <v>3763</v>
      </c>
      <c r="N238" s="3">
        <v>1735</v>
      </c>
      <c r="O238" s="3">
        <v>224030</v>
      </c>
    </row>
    <row r="239" spans="1:15" x14ac:dyDescent="0.25">
      <c r="A239" s="6" t="str">
        <f>IF(Table1[[#This Row],[Area]]="","",CONCATENATE(YEAR(I239)," ","Q",ROUNDUP(MONTH(I239)/3,0)))</f>
        <v>2019 Q3</v>
      </c>
      <c r="B239" s="6" t="str">
        <f>IF(Table1[[#This Row],[Area]]="","",CONCATENATE(TEXT(Table1[[#This Row],[rpt_mth]],"yyyy"), " ",TEXT(Table1[[#This Row],[rpt_mth]],"mmmm")))</f>
        <v>2019 July</v>
      </c>
      <c r="C239" s="9">
        <f>IF(Table1[[#This Row],[Area]]="","",Table1[[#This Row],[cleu_gross_adds]]/1000)</f>
        <v>25.756</v>
      </c>
      <c r="D239" s="9">
        <f>IF(Table1[[#This Row],[Area]]="","",Table1[[#This Row],[cleu_deacts]]/1000)</f>
        <v>17.692</v>
      </c>
      <c r="E239" s="10">
        <f>IF(Table1[[#This Row],[Area]]="","",Table1[[#This Row],[cleu_subs]]/1000)</f>
        <v>1321.441</v>
      </c>
      <c r="F239" s="10">
        <f>IF(Table1[[#This Row],[Area]]="","",Table1[[#This Row],[Adds]]-Table1[[#This Row],[Deacts]])</f>
        <v>8.0640000000000001</v>
      </c>
      <c r="G239" s="10" t="str">
        <f>IF(Table1[[#This Row],[Area]]="","",IF(Table1[[#This Row],[VZ2_SEGMT_DESC]]="Small &amp; Medium Unassigned", "Small &amp; Medium",Table1[[#This Row],[VZ2_SEGMT_DESC]]))</f>
        <v>Large Enterprise Segment</v>
      </c>
      <c r="H239" s="10" t="str">
        <f>IF(Table1[[#This Row],[VZ2_AREA_DESC]]="undefined","",IF(Table1[[#This Row],[VZ2_AREA_DESC]]="Headquarte","HQ",Table1[[#This Row],[VZ2_AREA_DESC]]))</f>
        <v>West</v>
      </c>
      <c r="I239" s="2">
        <v>43647</v>
      </c>
      <c r="J239" s="3" t="s">
        <v>6</v>
      </c>
      <c r="K239" s="3" t="s">
        <v>12</v>
      </c>
      <c r="L239" s="3" t="s">
        <v>15</v>
      </c>
      <c r="M239" s="3">
        <v>25756</v>
      </c>
      <c r="N239" s="3">
        <v>17692</v>
      </c>
      <c r="O239" s="3">
        <v>1321441</v>
      </c>
    </row>
    <row r="240" spans="1:15" x14ac:dyDescent="0.25">
      <c r="A240" s="6" t="str">
        <f>IF(Table1[[#This Row],[Area]]="","",CONCATENATE(YEAR(I240)," ","Q",ROUNDUP(MONTH(I240)/3,0)))</f>
        <v>2020 Q1</v>
      </c>
      <c r="B240" s="6" t="str">
        <f>IF(Table1[[#This Row],[Area]]="","",CONCATENATE(TEXT(Table1[[#This Row],[rpt_mth]],"yyyy"), " ",TEXT(Table1[[#This Row],[rpt_mth]],"mmmm")))</f>
        <v>2020 March</v>
      </c>
      <c r="C240" s="9">
        <f>IF(Table1[[#This Row],[Area]]="","",Table1[[#This Row],[cleu_gross_adds]]/1000)</f>
        <v>14.246</v>
      </c>
      <c r="D240" s="9">
        <f>IF(Table1[[#This Row],[Area]]="","",Table1[[#This Row],[cleu_deacts]]/1000)</f>
        <v>6.9889999999999999</v>
      </c>
      <c r="E240" s="10">
        <f>IF(Table1[[#This Row],[Area]]="","",Table1[[#This Row],[cleu_subs]]/1000)</f>
        <v>722.29899999999998</v>
      </c>
      <c r="F240" s="10">
        <f>IF(Table1[[#This Row],[Area]]="","",Table1[[#This Row],[Adds]]-Table1[[#This Row],[Deacts]])</f>
        <v>7.2570000000000006</v>
      </c>
      <c r="G240" s="10" t="str">
        <f>IF(Table1[[#This Row],[Area]]="","",IF(Table1[[#This Row],[VZ2_SEGMT_DESC]]="Small &amp; Medium Unassigned", "Small &amp; Medium",Table1[[#This Row],[VZ2_SEGMT_DESC]]))</f>
        <v>Small &amp; Medium</v>
      </c>
      <c r="H240" s="10" t="str">
        <f>IF(Table1[[#This Row],[VZ2_AREA_DESC]]="undefined","",IF(Table1[[#This Row],[VZ2_AREA_DESC]]="Headquarte","HQ",Table1[[#This Row],[VZ2_AREA_DESC]]))</f>
        <v>East</v>
      </c>
      <c r="I240" s="2">
        <v>43891</v>
      </c>
      <c r="J240" s="3" t="s">
        <v>18</v>
      </c>
      <c r="K240" s="3" t="s">
        <v>14</v>
      </c>
      <c r="L240" s="3" t="s">
        <v>11</v>
      </c>
      <c r="M240" s="3">
        <v>14246</v>
      </c>
      <c r="N240" s="3">
        <v>6989</v>
      </c>
      <c r="O240" s="3">
        <v>722299</v>
      </c>
    </row>
    <row r="241" spans="1:15" x14ac:dyDescent="0.25">
      <c r="A241" s="6" t="str">
        <f>IF(Table1[[#This Row],[Area]]="","",CONCATENATE(YEAR(I241)," ","Q",ROUNDUP(MONTH(I241)/3,0)))</f>
        <v>2019 Q3</v>
      </c>
      <c r="B241" s="6" t="str">
        <f>IF(Table1[[#This Row],[Area]]="","",CONCATENATE(TEXT(Table1[[#This Row],[rpt_mth]],"yyyy"), " ",TEXT(Table1[[#This Row],[rpt_mth]],"mmmm")))</f>
        <v>2019 July</v>
      </c>
      <c r="C241" s="9">
        <f>IF(Table1[[#This Row],[Area]]="","",Table1[[#This Row],[cleu_gross_adds]]/1000)</f>
        <v>1.7629999999999999</v>
      </c>
      <c r="D241" s="9">
        <f>IF(Table1[[#This Row],[Area]]="","",Table1[[#This Row],[cleu_deacts]]/1000)</f>
        <v>2.1760000000000002</v>
      </c>
      <c r="E241" s="10">
        <f>IF(Table1[[#This Row],[Area]]="","",Table1[[#This Row],[cleu_subs]]/1000)</f>
        <v>213.49199999999999</v>
      </c>
      <c r="F241" s="10">
        <f>IF(Table1[[#This Row],[Area]]="","",Table1[[#This Row],[Adds]]-Table1[[#This Row],[Deacts]])</f>
        <v>-0.41300000000000026</v>
      </c>
      <c r="G241" s="10" t="str">
        <f>IF(Table1[[#This Row],[Area]]="","",IF(Table1[[#This Row],[VZ2_SEGMT_DESC]]="Small &amp; Medium Unassigned", "Small &amp; Medium",Table1[[#This Row],[VZ2_SEGMT_DESC]]))</f>
        <v>Small &amp; Medium</v>
      </c>
      <c r="H241" s="10" t="str">
        <f>IF(Table1[[#This Row],[VZ2_AREA_DESC]]="undefined","",IF(Table1[[#This Row],[VZ2_AREA_DESC]]="Headquarte","HQ",Table1[[#This Row],[VZ2_AREA_DESC]]))</f>
        <v>South</v>
      </c>
      <c r="I241" s="2">
        <v>43647</v>
      </c>
      <c r="J241" s="3" t="s">
        <v>18</v>
      </c>
      <c r="K241" s="3" t="s">
        <v>7</v>
      </c>
      <c r="L241" s="3" t="s">
        <v>8</v>
      </c>
      <c r="M241" s="3">
        <v>1763</v>
      </c>
      <c r="N241" s="3">
        <v>2176</v>
      </c>
      <c r="O241" s="3">
        <v>213492</v>
      </c>
    </row>
    <row r="242" spans="1:15" x14ac:dyDescent="0.25">
      <c r="A242" s="6" t="str">
        <f>IF(Table1[[#This Row],[Area]]="","",CONCATENATE(YEAR(I242)," ","Q",ROUNDUP(MONTH(I242)/3,0)))</f>
        <v>2019 Q2</v>
      </c>
      <c r="B242" s="6" t="str">
        <f>IF(Table1[[#This Row],[Area]]="","",CONCATENATE(TEXT(Table1[[#This Row],[rpt_mth]],"yyyy"), " ",TEXT(Table1[[#This Row],[rpt_mth]],"mmmm")))</f>
        <v>2019 April</v>
      </c>
      <c r="C242" s="9">
        <f>IF(Table1[[#This Row],[Area]]="","",Table1[[#This Row],[cleu_gross_adds]]/1000)</f>
        <v>2E-3</v>
      </c>
      <c r="D242" s="9">
        <f>IF(Table1[[#This Row],[Area]]="","",Table1[[#This Row],[cleu_deacts]]/1000)</f>
        <v>0</v>
      </c>
      <c r="E242" s="10">
        <f>IF(Table1[[#This Row],[Area]]="","",Table1[[#This Row],[cleu_subs]]/1000)</f>
        <v>0.19500000000000001</v>
      </c>
      <c r="F242" s="10">
        <f>IF(Table1[[#This Row],[Area]]="","",Table1[[#This Row],[Adds]]-Table1[[#This Row],[Deacts]])</f>
        <v>2E-3</v>
      </c>
      <c r="G242" s="10" t="str">
        <f>IF(Table1[[#This Row],[Area]]="","",IF(Table1[[#This Row],[VZ2_SEGMT_DESC]]="Small &amp; Medium Unassigned", "Small &amp; Medium",Table1[[#This Row],[VZ2_SEGMT_DESC]]))</f>
        <v>Public Sector Fed</v>
      </c>
      <c r="H242" s="10" t="str">
        <f>IF(Table1[[#This Row],[VZ2_AREA_DESC]]="undefined","",IF(Table1[[#This Row],[VZ2_AREA_DESC]]="Headquarte","HQ",Table1[[#This Row],[VZ2_AREA_DESC]]))</f>
        <v>South</v>
      </c>
      <c r="I242" s="2">
        <v>43556</v>
      </c>
      <c r="J242" s="3" t="s">
        <v>16</v>
      </c>
      <c r="K242" s="3" t="s">
        <v>14</v>
      </c>
      <c r="L242" s="3" t="s">
        <v>8</v>
      </c>
      <c r="M242" s="3">
        <v>2</v>
      </c>
      <c r="N242" s="3">
        <v>0</v>
      </c>
      <c r="O242" s="3">
        <v>195</v>
      </c>
    </row>
    <row r="243" spans="1:15" x14ac:dyDescent="0.25">
      <c r="A243" s="6" t="str">
        <f>IF(Table1[[#This Row],[Area]]="","",CONCATENATE(YEAR(I243)," ","Q",ROUNDUP(MONTH(I243)/3,0)))</f>
        <v>2019 Q4</v>
      </c>
      <c r="B243" s="6" t="str">
        <f>IF(Table1[[#This Row],[Area]]="","",CONCATENATE(TEXT(Table1[[#This Row],[rpt_mth]],"yyyy"), " ",TEXT(Table1[[#This Row],[rpt_mth]],"mmmm")))</f>
        <v>2019 November</v>
      </c>
      <c r="C243" s="9">
        <f>IF(Table1[[#This Row],[Area]]="","",Table1[[#This Row],[cleu_gross_adds]]/1000)</f>
        <v>6.0919999999999996</v>
      </c>
      <c r="D243" s="9">
        <f>IF(Table1[[#This Row],[Area]]="","",Table1[[#This Row],[cleu_deacts]]/1000)</f>
        <v>2.7909999999999999</v>
      </c>
      <c r="E243" s="10">
        <f>IF(Table1[[#This Row],[Area]]="","",Table1[[#This Row],[cleu_subs]]/1000)</f>
        <v>281.19900000000001</v>
      </c>
      <c r="F243" s="10">
        <f>IF(Table1[[#This Row],[Area]]="","",Table1[[#This Row],[Adds]]-Table1[[#This Row],[Deacts]])</f>
        <v>3.3009999999999997</v>
      </c>
      <c r="G243" s="10" t="str">
        <f>IF(Table1[[#This Row],[Area]]="","",IF(Table1[[#This Row],[VZ2_SEGMT_DESC]]="Small &amp; Medium Unassigned", "Small &amp; Medium",Table1[[#This Row],[VZ2_SEGMT_DESC]]))</f>
        <v>Small &amp; Medium</v>
      </c>
      <c r="H243" s="10" t="str">
        <f>IF(Table1[[#This Row],[VZ2_AREA_DESC]]="undefined","",IF(Table1[[#This Row],[VZ2_AREA_DESC]]="Headquarte","HQ",Table1[[#This Row],[VZ2_AREA_DESC]]))</f>
        <v>South</v>
      </c>
      <c r="I243" s="2">
        <v>43770</v>
      </c>
      <c r="J243" s="3" t="s">
        <v>18</v>
      </c>
      <c r="K243" s="3" t="s">
        <v>14</v>
      </c>
      <c r="L243" s="3" t="s">
        <v>8</v>
      </c>
      <c r="M243" s="3">
        <v>6092</v>
      </c>
      <c r="N243" s="3">
        <v>2791</v>
      </c>
      <c r="O243" s="3">
        <v>281199</v>
      </c>
    </row>
    <row r="244" spans="1:15" x14ac:dyDescent="0.25">
      <c r="A244" s="6" t="str">
        <f>IF(Table1[[#This Row],[Area]]="","",CONCATENATE(YEAR(I244)," ","Q",ROUNDUP(MONTH(I244)/3,0)))</f>
        <v>2020 Q1</v>
      </c>
      <c r="B244" s="6" t="str">
        <f>IF(Table1[[#This Row],[Area]]="","",CONCATENATE(TEXT(Table1[[#This Row],[rpt_mth]],"yyyy"), " ",TEXT(Table1[[#This Row],[rpt_mth]],"mmmm")))</f>
        <v>2020 February</v>
      </c>
      <c r="C244" s="9">
        <f>IF(Table1[[#This Row],[Area]]="","",Table1[[#This Row],[cleu_gross_adds]]/1000)</f>
        <v>0</v>
      </c>
      <c r="D244" s="9">
        <f>IF(Table1[[#This Row],[Area]]="","",Table1[[#This Row],[cleu_deacts]]/1000)</f>
        <v>1E-3</v>
      </c>
      <c r="E244" s="10">
        <f>IF(Table1[[#This Row],[Area]]="","",Table1[[#This Row],[cleu_subs]]/1000)</f>
        <v>0.63900000000000001</v>
      </c>
      <c r="F244" s="10">
        <f>IF(Table1[[#This Row],[Area]]="","",Table1[[#This Row],[Adds]]-Table1[[#This Row],[Deacts]])</f>
        <v>-1E-3</v>
      </c>
      <c r="G244" s="10" t="str">
        <f>IF(Table1[[#This Row],[Area]]="","",IF(Table1[[#This Row],[VZ2_SEGMT_DESC]]="Small &amp; Medium Unassigned", "Small &amp; Medium",Table1[[#This Row],[VZ2_SEGMT_DESC]]))</f>
        <v>Public Sector Fed</v>
      </c>
      <c r="H244" s="10" t="str">
        <f>IF(Table1[[#This Row],[VZ2_AREA_DESC]]="undefined","",IF(Table1[[#This Row],[VZ2_AREA_DESC]]="Headquarte","HQ",Table1[[#This Row],[VZ2_AREA_DESC]]))</f>
        <v>West</v>
      </c>
      <c r="I244" s="2">
        <v>43862</v>
      </c>
      <c r="J244" s="3" t="s">
        <v>16</v>
      </c>
      <c r="K244" s="3" t="s">
        <v>10</v>
      </c>
      <c r="L244" s="3" t="s">
        <v>15</v>
      </c>
      <c r="M244" s="3">
        <v>0</v>
      </c>
      <c r="N244" s="3">
        <v>1</v>
      </c>
      <c r="O244" s="3">
        <v>639</v>
      </c>
    </row>
    <row r="245" spans="1:15" x14ac:dyDescent="0.25">
      <c r="A245" s="6" t="str">
        <f>IF(Table1[[#This Row],[Area]]="","",CONCATENATE(YEAR(I245)," ","Q",ROUNDUP(MONTH(I245)/3,0)))</f>
        <v>2019 Q1</v>
      </c>
      <c r="B245" s="6" t="str">
        <f>IF(Table1[[#This Row],[Area]]="","",CONCATENATE(TEXT(Table1[[#This Row],[rpt_mth]],"yyyy"), " ",TEXT(Table1[[#This Row],[rpt_mth]],"mmmm")))</f>
        <v>2019 January</v>
      </c>
      <c r="C245" s="9">
        <f>IF(Table1[[#This Row],[Area]]="","",Table1[[#This Row],[cleu_gross_adds]]/1000)</f>
        <v>14.128</v>
      </c>
      <c r="D245" s="9">
        <f>IF(Table1[[#This Row],[Area]]="","",Table1[[#This Row],[cleu_deacts]]/1000)</f>
        <v>12.57</v>
      </c>
      <c r="E245" s="10">
        <f>IF(Table1[[#This Row],[Area]]="","",Table1[[#This Row],[cleu_subs]]/1000)</f>
        <v>1014.641</v>
      </c>
      <c r="F245" s="10">
        <f>IF(Table1[[#This Row],[Area]]="","",Table1[[#This Row],[Adds]]-Table1[[#This Row],[Deacts]])</f>
        <v>1.5579999999999998</v>
      </c>
      <c r="G245" s="10" t="str">
        <f>IF(Table1[[#This Row],[Area]]="","",IF(Table1[[#This Row],[VZ2_SEGMT_DESC]]="Small &amp; Medium Unassigned", "Small &amp; Medium",Table1[[#This Row],[VZ2_SEGMT_DESC]]))</f>
        <v>Public Sector SLED</v>
      </c>
      <c r="H245" s="10" t="str">
        <f>IF(Table1[[#This Row],[VZ2_AREA_DESC]]="undefined","",IF(Table1[[#This Row],[VZ2_AREA_DESC]]="Headquarte","HQ",Table1[[#This Row],[VZ2_AREA_DESC]]))</f>
        <v>West</v>
      </c>
      <c r="I245" s="2">
        <v>43466</v>
      </c>
      <c r="J245" s="3" t="s">
        <v>19</v>
      </c>
      <c r="K245" s="3" t="s">
        <v>12</v>
      </c>
      <c r="L245" s="3" t="s">
        <v>15</v>
      </c>
      <c r="M245" s="3">
        <v>14128</v>
      </c>
      <c r="N245" s="3">
        <v>12570</v>
      </c>
      <c r="O245" s="3">
        <v>1014641</v>
      </c>
    </row>
    <row r="246" spans="1:15" x14ac:dyDescent="0.25">
      <c r="A246" s="6" t="str">
        <f>IF(Table1[[#This Row],[Area]]="","",CONCATENATE(YEAR(I246)," ","Q",ROUNDUP(MONTH(I246)/3,0)))</f>
        <v>2020 Q2</v>
      </c>
      <c r="B246" s="6" t="str">
        <f>IF(Table1[[#This Row],[Area]]="","",CONCATENATE(TEXT(Table1[[#This Row],[rpt_mth]],"yyyy"), " ",TEXT(Table1[[#This Row],[rpt_mth]],"mmmm")))</f>
        <v>2020 June</v>
      </c>
      <c r="C246" s="9">
        <f>IF(Table1[[#This Row],[Area]]="","",Table1[[#This Row],[cleu_gross_adds]]/1000)</f>
        <v>0</v>
      </c>
      <c r="D246" s="9">
        <f>IF(Table1[[#This Row],[Area]]="","",Table1[[#This Row],[cleu_deacts]]/1000)</f>
        <v>8.9999999999999993E-3</v>
      </c>
      <c r="E246" s="10">
        <f>IF(Table1[[#This Row],[Area]]="","",Table1[[#This Row],[cleu_subs]]/1000)</f>
        <v>1.609</v>
      </c>
      <c r="F246" s="10">
        <f>IF(Table1[[#This Row],[Area]]="","",Table1[[#This Row],[Adds]]-Table1[[#This Row],[Deacts]])</f>
        <v>-8.9999999999999993E-3</v>
      </c>
      <c r="G246" s="10" t="str">
        <f>IF(Table1[[#This Row],[Area]]="","",IF(Table1[[#This Row],[VZ2_SEGMT_DESC]]="Small &amp; Medium Unassigned", "Small &amp; Medium",Table1[[#This Row],[VZ2_SEGMT_DESC]]))</f>
        <v>Public Sector Fed</v>
      </c>
      <c r="H246" s="10" t="str">
        <f>IF(Table1[[#This Row],[VZ2_AREA_DESC]]="undefined","",IF(Table1[[#This Row],[VZ2_AREA_DESC]]="Headquarte","HQ",Table1[[#This Row],[VZ2_AREA_DESC]]))</f>
        <v>West</v>
      </c>
      <c r="I246" s="2">
        <v>43983</v>
      </c>
      <c r="J246" s="3" t="s">
        <v>16</v>
      </c>
      <c r="K246" s="3" t="s">
        <v>7</v>
      </c>
      <c r="L246" s="3" t="s">
        <v>15</v>
      </c>
      <c r="M246" s="3">
        <v>0</v>
      </c>
      <c r="N246" s="3">
        <v>9</v>
      </c>
      <c r="O246" s="3">
        <v>1609</v>
      </c>
    </row>
    <row r="247" spans="1:15" x14ac:dyDescent="0.25">
      <c r="A247" s="6" t="str">
        <f>IF(Table1[[#This Row],[Area]]="","",CONCATENATE(YEAR(I247)," ","Q",ROUNDUP(MONTH(I247)/3,0)))</f>
        <v>2020 Q1</v>
      </c>
      <c r="B247" s="6" t="str">
        <f>IF(Table1[[#This Row],[Area]]="","",CONCATENATE(TEXT(Table1[[#This Row],[rpt_mth]],"yyyy"), " ",TEXT(Table1[[#This Row],[rpt_mth]],"mmmm")))</f>
        <v>2020 January</v>
      </c>
      <c r="C247" s="9">
        <f>IF(Table1[[#This Row],[Area]]="","",Table1[[#This Row],[cleu_gross_adds]]/1000)</f>
        <v>28.312999999999999</v>
      </c>
      <c r="D247" s="9">
        <f>IF(Table1[[#This Row],[Area]]="","",Table1[[#This Row],[cleu_deacts]]/1000)</f>
        <v>25.922000000000001</v>
      </c>
      <c r="E247" s="10">
        <f>IF(Table1[[#This Row],[Area]]="","",Table1[[#This Row],[cleu_subs]]/1000)</f>
        <v>1584.2249999999999</v>
      </c>
      <c r="F247" s="10">
        <f>IF(Table1[[#This Row],[Area]]="","",Table1[[#This Row],[Adds]]-Table1[[#This Row],[Deacts]])</f>
        <v>2.3909999999999982</v>
      </c>
      <c r="G247" s="10" t="str">
        <f>IF(Table1[[#This Row],[Area]]="","",IF(Table1[[#This Row],[VZ2_SEGMT_DESC]]="Small &amp; Medium Unassigned", "Small &amp; Medium",Table1[[#This Row],[VZ2_SEGMT_DESC]]))</f>
        <v>Large Enterprise Segment</v>
      </c>
      <c r="H247" s="10" t="str">
        <f>IF(Table1[[#This Row],[VZ2_AREA_DESC]]="undefined","",IF(Table1[[#This Row],[VZ2_AREA_DESC]]="Headquarte","HQ",Table1[[#This Row],[VZ2_AREA_DESC]]))</f>
        <v>South</v>
      </c>
      <c r="I247" s="2">
        <v>43831</v>
      </c>
      <c r="J247" s="3" t="s">
        <v>6</v>
      </c>
      <c r="K247" s="3" t="s">
        <v>12</v>
      </c>
      <c r="L247" s="3" t="s">
        <v>8</v>
      </c>
      <c r="M247" s="3">
        <v>28313</v>
      </c>
      <c r="N247" s="3">
        <v>25922</v>
      </c>
      <c r="O247" s="3">
        <v>1584225</v>
      </c>
    </row>
    <row r="248" spans="1:15" x14ac:dyDescent="0.25">
      <c r="A248" s="6" t="str">
        <f>IF(Table1[[#This Row],[Area]]="","",CONCATENATE(YEAR(I248)," ","Q",ROUNDUP(MONTH(I248)/3,0)))</f>
        <v>2019 Q1</v>
      </c>
      <c r="B248" s="6" t="str">
        <f>IF(Table1[[#This Row],[Area]]="","",CONCATENATE(TEXT(Table1[[#This Row],[rpt_mth]],"yyyy"), " ",TEXT(Table1[[#This Row],[rpt_mth]],"mmmm")))</f>
        <v>2019 February</v>
      </c>
      <c r="C248" s="9">
        <f>IF(Table1[[#This Row],[Area]]="","",Table1[[#This Row],[cleu_gross_adds]]/1000)</f>
        <v>0.85599999999999998</v>
      </c>
      <c r="D248" s="9">
        <f>IF(Table1[[#This Row],[Area]]="","",Table1[[#This Row],[cleu_deacts]]/1000)</f>
        <v>2E-3</v>
      </c>
      <c r="E248" s="10">
        <f>IF(Table1[[#This Row],[Area]]="","",Table1[[#This Row],[cleu_subs]]/1000)</f>
        <v>0.996</v>
      </c>
      <c r="F248" s="10">
        <f>IF(Table1[[#This Row],[Area]]="","",Table1[[#This Row],[Adds]]-Table1[[#This Row],[Deacts]])</f>
        <v>0.85399999999999998</v>
      </c>
      <c r="G248" s="10" t="str">
        <f>IF(Table1[[#This Row],[Area]]="","",IF(Table1[[#This Row],[VZ2_SEGMT_DESC]]="Small &amp; Medium Unassigned", "Small &amp; Medium",Table1[[#This Row],[VZ2_SEGMT_DESC]]))</f>
        <v>Small &amp; Medium</v>
      </c>
      <c r="H248" s="10" t="str">
        <f>IF(Table1[[#This Row],[VZ2_AREA_DESC]]="undefined","",IF(Table1[[#This Row],[VZ2_AREA_DESC]]="Headquarte","HQ",Table1[[#This Row],[VZ2_AREA_DESC]]))</f>
        <v>East</v>
      </c>
      <c r="I248" s="2">
        <v>43497</v>
      </c>
      <c r="J248" s="3" t="s">
        <v>9</v>
      </c>
      <c r="K248" s="3" t="s">
        <v>12</v>
      </c>
      <c r="L248" s="3" t="s">
        <v>11</v>
      </c>
      <c r="M248" s="3">
        <v>856</v>
      </c>
      <c r="N248" s="3">
        <v>2</v>
      </c>
      <c r="O248" s="3">
        <v>996</v>
      </c>
    </row>
    <row r="249" spans="1:15" x14ac:dyDescent="0.25">
      <c r="A249" s="6" t="str">
        <f>IF(Table1[[#This Row],[Area]]="","",CONCATENATE(YEAR(I249)," ","Q",ROUNDUP(MONTH(I249)/3,0)))</f>
        <v>2020 Q2</v>
      </c>
      <c r="B249" s="6" t="str">
        <f>IF(Table1[[#This Row],[Area]]="","",CONCATENATE(TEXT(Table1[[#This Row],[rpt_mth]],"yyyy"), " ",TEXT(Table1[[#This Row],[rpt_mth]],"mmmm")))</f>
        <v>2020 May</v>
      </c>
      <c r="C249" s="9">
        <f>IF(Table1[[#This Row],[Area]]="","",Table1[[#This Row],[cleu_gross_adds]]/1000)</f>
        <v>9.1999999999999998E-2</v>
      </c>
      <c r="D249" s="9">
        <f>IF(Table1[[#This Row],[Area]]="","",Table1[[#This Row],[cleu_deacts]]/1000)</f>
        <v>0.16500000000000001</v>
      </c>
      <c r="E249" s="10">
        <f>IF(Table1[[#This Row],[Area]]="","",Table1[[#This Row],[cleu_subs]]/1000)</f>
        <v>30.001999999999999</v>
      </c>
      <c r="F249" s="10">
        <f>IF(Table1[[#This Row],[Area]]="","",Table1[[#This Row],[Adds]]-Table1[[#This Row],[Deacts]])</f>
        <v>-7.3000000000000009E-2</v>
      </c>
      <c r="G249" s="10" t="str">
        <f>IF(Table1[[#This Row],[Area]]="","",IF(Table1[[#This Row],[VZ2_SEGMT_DESC]]="Small &amp; Medium Unassigned", "Small &amp; Medium",Table1[[#This Row],[VZ2_SEGMT_DESC]]))</f>
        <v>Public Sector SLED</v>
      </c>
      <c r="H249" s="10" t="str">
        <f>IF(Table1[[#This Row],[VZ2_AREA_DESC]]="undefined","",IF(Table1[[#This Row],[VZ2_AREA_DESC]]="Headquarte","HQ",Table1[[#This Row],[VZ2_AREA_DESC]]))</f>
        <v>East</v>
      </c>
      <c r="I249" s="2">
        <v>43952</v>
      </c>
      <c r="J249" s="3" t="s">
        <v>19</v>
      </c>
      <c r="K249" s="3" t="s">
        <v>7</v>
      </c>
      <c r="L249" s="3" t="s">
        <v>11</v>
      </c>
      <c r="M249" s="3">
        <v>92</v>
      </c>
      <c r="N249" s="3">
        <v>165</v>
      </c>
      <c r="O249" s="3">
        <v>30002</v>
      </c>
    </row>
    <row r="250" spans="1:15" x14ac:dyDescent="0.25">
      <c r="A250" s="6" t="str">
        <f>IF(Table1[[#This Row],[Area]]="","",CONCATENATE(YEAR(I250)," ","Q",ROUNDUP(MONTH(I250)/3,0)))</f>
        <v>2020 Q1</v>
      </c>
      <c r="B250" s="6" t="str">
        <f>IF(Table1[[#This Row],[Area]]="","",CONCATENATE(TEXT(Table1[[#This Row],[rpt_mth]],"yyyy"), " ",TEXT(Table1[[#This Row],[rpt_mth]],"mmmm")))</f>
        <v>2020 January</v>
      </c>
      <c r="C250" s="9">
        <f>IF(Table1[[#This Row],[Area]]="","",Table1[[#This Row],[cleu_gross_adds]]/1000)</f>
        <v>0</v>
      </c>
      <c r="D250" s="9">
        <f>IF(Table1[[#This Row],[Area]]="","",Table1[[#This Row],[cleu_deacts]]/1000)</f>
        <v>0</v>
      </c>
      <c r="E250" s="10">
        <f>IF(Table1[[#This Row],[Area]]="","",Table1[[#This Row],[cleu_subs]]/1000)</f>
        <v>1E-3</v>
      </c>
      <c r="F250" s="10">
        <f>IF(Table1[[#This Row],[Area]]="","",Table1[[#This Row],[Adds]]-Table1[[#This Row],[Deacts]])</f>
        <v>0</v>
      </c>
      <c r="G250" s="10" t="str">
        <f>IF(Table1[[#This Row],[Area]]="","",IF(Table1[[#This Row],[VZ2_SEGMT_DESC]]="Small &amp; Medium Unassigned", "Small &amp; Medium",Table1[[#This Row],[VZ2_SEGMT_DESC]]))</f>
        <v>Small &amp; Medium</v>
      </c>
      <c r="H250" s="10" t="str">
        <f>IF(Table1[[#This Row],[VZ2_AREA_DESC]]="undefined","",IF(Table1[[#This Row],[VZ2_AREA_DESC]]="Headquarte","HQ",Table1[[#This Row],[VZ2_AREA_DESC]]))</f>
        <v>South</v>
      </c>
      <c r="I250" s="2">
        <v>43831</v>
      </c>
      <c r="J250" s="3" t="s">
        <v>9</v>
      </c>
      <c r="K250" s="3" t="s">
        <v>14</v>
      </c>
      <c r="L250" s="3" t="s">
        <v>8</v>
      </c>
      <c r="M250" s="3">
        <v>0</v>
      </c>
      <c r="N250" s="3">
        <v>0</v>
      </c>
      <c r="O250" s="3">
        <v>1</v>
      </c>
    </row>
    <row r="251" spans="1:15" x14ac:dyDescent="0.25">
      <c r="A251" s="6" t="str">
        <f>IF(Table1[[#This Row],[Area]]="","",CONCATENATE(YEAR(I251)," ","Q",ROUNDUP(MONTH(I251)/3,0)))</f>
        <v>2019 Q4</v>
      </c>
      <c r="B251" s="6" t="str">
        <f>IF(Table1[[#This Row],[Area]]="","",CONCATENATE(TEXT(Table1[[#This Row],[rpt_mth]],"yyyy"), " ",TEXT(Table1[[#This Row],[rpt_mth]],"mmmm")))</f>
        <v>2019 November</v>
      </c>
      <c r="C251" s="9">
        <f>IF(Table1[[#This Row],[Area]]="","",Table1[[#This Row],[cleu_gross_adds]]/1000)</f>
        <v>36.051000000000002</v>
      </c>
      <c r="D251" s="9">
        <f>IF(Table1[[#This Row],[Area]]="","",Table1[[#This Row],[cleu_deacts]]/1000)</f>
        <v>20.728999999999999</v>
      </c>
      <c r="E251" s="10">
        <f>IF(Table1[[#This Row],[Area]]="","",Table1[[#This Row],[cleu_subs]]/1000)</f>
        <v>1861.604</v>
      </c>
      <c r="F251" s="10">
        <f>IF(Table1[[#This Row],[Area]]="","",Table1[[#This Row],[Adds]]-Table1[[#This Row],[Deacts]])</f>
        <v>15.322000000000003</v>
      </c>
      <c r="G251" s="10" t="str">
        <f>IF(Table1[[#This Row],[Area]]="","",IF(Table1[[#This Row],[VZ2_SEGMT_DESC]]="Small &amp; Medium Unassigned", "Small &amp; Medium",Table1[[#This Row],[VZ2_SEGMT_DESC]]))</f>
        <v>Small &amp; Medium</v>
      </c>
      <c r="H251" s="10" t="str">
        <f>IF(Table1[[#This Row],[VZ2_AREA_DESC]]="undefined","",IF(Table1[[#This Row],[VZ2_AREA_DESC]]="Headquarte","HQ",Table1[[#This Row],[VZ2_AREA_DESC]]))</f>
        <v>South</v>
      </c>
      <c r="I251" s="2">
        <v>43770</v>
      </c>
      <c r="J251" s="3" t="s">
        <v>18</v>
      </c>
      <c r="K251" s="3" t="s">
        <v>12</v>
      </c>
      <c r="L251" s="3" t="s">
        <v>8</v>
      </c>
      <c r="M251" s="3">
        <v>36051</v>
      </c>
      <c r="N251" s="3">
        <v>20729</v>
      </c>
      <c r="O251" s="3">
        <v>1861604</v>
      </c>
    </row>
    <row r="252" spans="1:15" x14ac:dyDescent="0.25">
      <c r="A252" s="6" t="str">
        <f>IF(Table1[[#This Row],[Area]]="","",CONCATENATE(YEAR(I252)," ","Q",ROUNDUP(MONTH(I252)/3,0)))</f>
        <v>2020 Q1</v>
      </c>
      <c r="B252" s="6" t="str">
        <f>IF(Table1[[#This Row],[Area]]="","",CONCATENATE(TEXT(Table1[[#This Row],[rpt_mth]],"yyyy"), " ",TEXT(Table1[[#This Row],[rpt_mth]],"mmmm")))</f>
        <v>2020 February</v>
      </c>
      <c r="C252" s="9">
        <f>IF(Table1[[#This Row],[Area]]="","",Table1[[#This Row],[cleu_gross_adds]]/1000)</f>
        <v>5.2380000000000004</v>
      </c>
      <c r="D252" s="9">
        <f>IF(Table1[[#This Row],[Area]]="","",Table1[[#This Row],[cleu_deacts]]/1000)</f>
        <v>5.6360000000000001</v>
      </c>
      <c r="E252" s="10">
        <f>IF(Table1[[#This Row],[Area]]="","",Table1[[#This Row],[cleu_subs]]/1000)</f>
        <v>513.01099999999997</v>
      </c>
      <c r="F252" s="10">
        <f>IF(Table1[[#This Row],[Area]]="","",Table1[[#This Row],[Adds]]-Table1[[#This Row],[Deacts]])</f>
        <v>-0.39799999999999969</v>
      </c>
      <c r="G252" s="10" t="str">
        <f>IF(Table1[[#This Row],[Area]]="","",IF(Table1[[#This Row],[VZ2_SEGMT_DESC]]="Small &amp; Medium Unassigned", "Small &amp; Medium",Table1[[#This Row],[VZ2_SEGMT_DESC]]))</f>
        <v>Public Sector Fed</v>
      </c>
      <c r="H252" s="10" t="str">
        <f>IF(Table1[[#This Row],[VZ2_AREA_DESC]]="undefined","",IF(Table1[[#This Row],[VZ2_AREA_DESC]]="Headquarte","HQ",Table1[[#This Row],[VZ2_AREA_DESC]]))</f>
        <v>East</v>
      </c>
      <c r="I252" s="2">
        <v>43862</v>
      </c>
      <c r="J252" s="3" t="s">
        <v>16</v>
      </c>
      <c r="K252" s="3" t="s">
        <v>12</v>
      </c>
      <c r="L252" s="3" t="s">
        <v>11</v>
      </c>
      <c r="M252" s="3">
        <v>5238</v>
      </c>
      <c r="N252" s="3">
        <v>5636</v>
      </c>
      <c r="O252" s="3">
        <v>513011</v>
      </c>
    </row>
    <row r="253" spans="1:15" x14ac:dyDescent="0.25">
      <c r="A253" s="6" t="str">
        <f>IF(Table1[[#This Row],[Area]]="","",CONCATENATE(YEAR(I253)," ","Q",ROUNDUP(MONTH(I253)/3,0)))</f>
        <v>2019 Q3</v>
      </c>
      <c r="B253" s="6" t="str">
        <f>IF(Table1[[#This Row],[Area]]="","",CONCATENATE(TEXT(Table1[[#This Row],[rpt_mth]],"yyyy"), " ",TEXT(Table1[[#This Row],[rpt_mth]],"mmmm")))</f>
        <v>2019 July</v>
      </c>
      <c r="C253" s="9">
        <f>IF(Table1[[#This Row],[Area]]="","",Table1[[#This Row],[cleu_gross_adds]]/1000)</f>
        <v>5.8479999999999999</v>
      </c>
      <c r="D253" s="9">
        <f>IF(Table1[[#This Row],[Area]]="","",Table1[[#This Row],[cleu_deacts]]/1000)</f>
        <v>2.8660000000000001</v>
      </c>
      <c r="E253" s="10">
        <f>IF(Table1[[#This Row],[Area]]="","",Table1[[#This Row],[cleu_subs]]/1000)</f>
        <v>266.83800000000002</v>
      </c>
      <c r="F253" s="10">
        <f>IF(Table1[[#This Row],[Area]]="","",Table1[[#This Row],[Adds]]-Table1[[#This Row],[Deacts]])</f>
        <v>2.9819999999999998</v>
      </c>
      <c r="G253" s="10" t="str">
        <f>IF(Table1[[#This Row],[Area]]="","",IF(Table1[[#This Row],[VZ2_SEGMT_DESC]]="Small &amp; Medium Unassigned", "Small &amp; Medium",Table1[[#This Row],[VZ2_SEGMT_DESC]]))</f>
        <v>Small &amp; Medium</v>
      </c>
      <c r="H253" s="10" t="str">
        <f>IF(Table1[[#This Row],[VZ2_AREA_DESC]]="undefined","",IF(Table1[[#This Row],[VZ2_AREA_DESC]]="Headquarte","HQ",Table1[[#This Row],[VZ2_AREA_DESC]]))</f>
        <v>South</v>
      </c>
      <c r="I253" s="2">
        <v>43647</v>
      </c>
      <c r="J253" s="3" t="s">
        <v>18</v>
      </c>
      <c r="K253" s="3" t="s">
        <v>14</v>
      </c>
      <c r="L253" s="3" t="s">
        <v>8</v>
      </c>
      <c r="M253" s="3">
        <v>5848</v>
      </c>
      <c r="N253" s="3">
        <v>2866</v>
      </c>
      <c r="O253" s="3">
        <v>266838</v>
      </c>
    </row>
    <row r="254" spans="1:15" x14ac:dyDescent="0.25">
      <c r="A254" s="6" t="str">
        <f>IF(Table1[[#This Row],[Area]]="","",CONCATENATE(YEAR(I254)," ","Q",ROUNDUP(MONTH(I254)/3,0)))</f>
        <v>2019 Q1</v>
      </c>
      <c r="B254" s="6" t="str">
        <f>IF(Table1[[#This Row],[Area]]="","",CONCATENATE(TEXT(Table1[[#This Row],[rpt_mth]],"yyyy"), " ",TEXT(Table1[[#This Row],[rpt_mth]],"mmmm")))</f>
        <v>2019 March</v>
      </c>
      <c r="C254" s="9">
        <f>IF(Table1[[#This Row],[Area]]="","",Table1[[#This Row],[cleu_gross_adds]]/1000)</f>
        <v>35.462000000000003</v>
      </c>
      <c r="D254" s="9">
        <f>IF(Table1[[#This Row],[Area]]="","",Table1[[#This Row],[cleu_deacts]]/1000)</f>
        <v>23.257999999999999</v>
      </c>
      <c r="E254" s="10">
        <f>IF(Table1[[#This Row],[Area]]="","",Table1[[#This Row],[cleu_subs]]/1000)</f>
        <v>1913.058</v>
      </c>
      <c r="F254" s="10">
        <f>IF(Table1[[#This Row],[Area]]="","",Table1[[#This Row],[Adds]]-Table1[[#This Row],[Deacts]])</f>
        <v>12.204000000000004</v>
      </c>
      <c r="G254" s="10" t="str">
        <f>IF(Table1[[#This Row],[Area]]="","",IF(Table1[[#This Row],[VZ2_SEGMT_DESC]]="Small &amp; Medium Unassigned", "Small &amp; Medium",Table1[[#This Row],[VZ2_SEGMT_DESC]]))</f>
        <v>Small &amp; Medium</v>
      </c>
      <c r="H254" s="10" t="str">
        <f>IF(Table1[[#This Row],[VZ2_AREA_DESC]]="undefined","",IF(Table1[[#This Row],[VZ2_AREA_DESC]]="Headquarte","HQ",Table1[[#This Row],[VZ2_AREA_DESC]]))</f>
        <v>East</v>
      </c>
      <c r="I254" s="2">
        <v>43525</v>
      </c>
      <c r="J254" s="3" t="s">
        <v>18</v>
      </c>
      <c r="K254" s="3" t="s">
        <v>10</v>
      </c>
      <c r="L254" s="3" t="s">
        <v>11</v>
      </c>
      <c r="M254" s="3">
        <v>35462</v>
      </c>
      <c r="N254" s="3">
        <v>23258</v>
      </c>
      <c r="O254" s="3">
        <v>1913058</v>
      </c>
    </row>
    <row r="255" spans="1:15" x14ac:dyDescent="0.25">
      <c r="A255" s="6" t="str">
        <f>IF(Table1[[#This Row],[Area]]="","",CONCATENATE(YEAR(I255)," ","Q",ROUNDUP(MONTH(I255)/3,0)))</f>
        <v/>
      </c>
      <c r="B255" s="6" t="str">
        <f>IF(Table1[[#This Row],[Area]]="","",CONCATENATE(TEXT(Table1[[#This Row],[rpt_mth]],"yyyy"), " ",TEXT(Table1[[#This Row],[rpt_mth]],"mmmm")))</f>
        <v/>
      </c>
      <c r="C255" s="9" t="str">
        <f>IF(Table1[[#This Row],[Area]]="","",Table1[[#This Row],[cleu_gross_adds]]/1000)</f>
        <v/>
      </c>
      <c r="D255" s="9" t="str">
        <f>IF(Table1[[#This Row],[Area]]="","",Table1[[#This Row],[cleu_deacts]]/1000)</f>
        <v/>
      </c>
      <c r="E255" s="10" t="str">
        <f>IF(Table1[[#This Row],[Area]]="","",Table1[[#This Row],[cleu_subs]]/1000)</f>
        <v/>
      </c>
      <c r="F255" s="10" t="str">
        <f>IF(Table1[[#This Row],[Area]]="","",Table1[[#This Row],[Adds]]-Table1[[#This Row],[Deacts]])</f>
        <v/>
      </c>
      <c r="G255" s="10" t="str">
        <f>IF(Table1[[#This Row],[Area]]="","",IF(Table1[[#This Row],[VZ2_SEGMT_DESC]]="Small &amp; Medium Unassigned", "Small &amp; Medium",Table1[[#This Row],[VZ2_SEGMT_DESC]]))</f>
        <v/>
      </c>
      <c r="H255" s="10" t="str">
        <f>IF(Table1[[#This Row],[VZ2_AREA_DESC]]="undefined","",IF(Table1[[#This Row],[VZ2_AREA_DESC]]="Headquarte","HQ",Table1[[#This Row],[VZ2_AREA_DESC]]))</f>
        <v/>
      </c>
      <c r="I255" s="2">
        <v>43800</v>
      </c>
      <c r="J255" s="3" t="s">
        <v>19</v>
      </c>
      <c r="K255" s="3" t="s">
        <v>12</v>
      </c>
      <c r="L255" s="3" t="s">
        <v>13</v>
      </c>
      <c r="M255" s="3">
        <v>0</v>
      </c>
      <c r="N255" s="3">
        <v>0</v>
      </c>
      <c r="O255" s="3">
        <v>0</v>
      </c>
    </row>
    <row r="256" spans="1:15" x14ac:dyDescent="0.25">
      <c r="A256" s="6" t="str">
        <f>IF(Table1[[#This Row],[Area]]="","",CONCATENATE(YEAR(I256)," ","Q",ROUNDUP(MONTH(I256)/3,0)))</f>
        <v>2019 Q3</v>
      </c>
      <c r="B256" s="6" t="str">
        <f>IF(Table1[[#This Row],[Area]]="","",CONCATENATE(TEXT(Table1[[#This Row],[rpt_mth]],"yyyy"), " ",TEXT(Table1[[#This Row],[rpt_mth]],"mmmm")))</f>
        <v>2019 July</v>
      </c>
      <c r="C256" s="9">
        <f>IF(Table1[[#This Row],[Area]]="","",Table1[[#This Row],[cleu_gross_adds]]/1000)</f>
        <v>8.1000000000000003E-2</v>
      </c>
      <c r="D256" s="9">
        <f>IF(Table1[[#This Row],[Area]]="","",Table1[[#This Row],[cleu_deacts]]/1000)</f>
        <v>0.10199999999999999</v>
      </c>
      <c r="E256" s="10">
        <f>IF(Table1[[#This Row],[Area]]="","",Table1[[#This Row],[cleu_subs]]/1000)</f>
        <v>9.2680000000000007</v>
      </c>
      <c r="F256" s="10">
        <f>IF(Table1[[#This Row],[Area]]="","",Table1[[#This Row],[Adds]]-Table1[[#This Row],[Deacts]])</f>
        <v>-2.0999999999999991E-2</v>
      </c>
      <c r="G256" s="10" t="str">
        <f>IF(Table1[[#This Row],[Area]]="","",IF(Table1[[#This Row],[VZ2_SEGMT_DESC]]="Small &amp; Medium Unassigned", "Small &amp; Medium",Table1[[#This Row],[VZ2_SEGMT_DESC]]))</f>
        <v>Public Sector SLED</v>
      </c>
      <c r="H256" s="10" t="str">
        <f>IF(Table1[[#This Row],[VZ2_AREA_DESC]]="undefined","",IF(Table1[[#This Row],[VZ2_AREA_DESC]]="Headquarte","HQ",Table1[[#This Row],[VZ2_AREA_DESC]]))</f>
        <v>West</v>
      </c>
      <c r="I256" s="2">
        <v>43647</v>
      </c>
      <c r="J256" s="3" t="s">
        <v>19</v>
      </c>
      <c r="K256" s="3" t="s">
        <v>10</v>
      </c>
      <c r="L256" s="3" t="s">
        <v>15</v>
      </c>
      <c r="M256" s="3">
        <v>81</v>
      </c>
      <c r="N256" s="3">
        <v>102</v>
      </c>
      <c r="O256" s="3">
        <v>9268</v>
      </c>
    </row>
    <row r="257" spans="1:15" x14ac:dyDescent="0.25">
      <c r="A257" s="6" t="str">
        <f>IF(Table1[[#This Row],[Area]]="","",CONCATENATE(YEAR(I257)," ","Q",ROUNDUP(MONTH(I257)/3,0)))</f>
        <v>2019 Q4</v>
      </c>
      <c r="B257" s="6" t="str">
        <f>IF(Table1[[#This Row],[Area]]="","",CONCATENATE(TEXT(Table1[[#This Row],[rpt_mth]],"yyyy"), " ",TEXT(Table1[[#This Row],[rpt_mth]],"mmmm")))</f>
        <v>2019 October</v>
      </c>
      <c r="C257" s="9">
        <f>IF(Table1[[#This Row],[Area]]="","",Table1[[#This Row],[cleu_gross_adds]]/1000)</f>
        <v>0</v>
      </c>
      <c r="D257" s="9">
        <f>IF(Table1[[#This Row],[Area]]="","",Table1[[#This Row],[cleu_deacts]]/1000)</f>
        <v>0</v>
      </c>
      <c r="E257" s="10">
        <f>IF(Table1[[#This Row],[Area]]="","",Table1[[#This Row],[cleu_subs]]/1000)</f>
        <v>0</v>
      </c>
      <c r="F257" s="10">
        <f>IF(Table1[[#This Row],[Area]]="","",Table1[[#This Row],[Adds]]-Table1[[#This Row],[Deacts]])</f>
        <v>0</v>
      </c>
      <c r="G257" s="10" t="str">
        <f>IF(Table1[[#This Row],[Area]]="","",IF(Table1[[#This Row],[VZ2_SEGMT_DESC]]="Small &amp; Medium Unassigned", "Small &amp; Medium",Table1[[#This Row],[VZ2_SEGMT_DESC]]))</f>
        <v>Large Enterprise Segment</v>
      </c>
      <c r="H257" s="10" t="str">
        <f>IF(Table1[[#This Row],[VZ2_AREA_DESC]]="undefined","",IF(Table1[[#This Row],[VZ2_AREA_DESC]]="Headquarte","HQ",Table1[[#This Row],[VZ2_AREA_DESC]]))</f>
        <v>HQ</v>
      </c>
      <c r="I257" s="2">
        <v>43739</v>
      </c>
      <c r="J257" s="3" t="s">
        <v>6</v>
      </c>
      <c r="K257" s="3" t="s">
        <v>10</v>
      </c>
      <c r="L257" s="3" t="s">
        <v>17</v>
      </c>
      <c r="M257" s="3">
        <v>0</v>
      </c>
      <c r="N257" s="3">
        <v>0</v>
      </c>
      <c r="O257" s="3">
        <v>0</v>
      </c>
    </row>
    <row r="258" spans="1:15" x14ac:dyDescent="0.25">
      <c r="A258" s="6" t="str">
        <f>IF(Table1[[#This Row],[Area]]="","",CONCATENATE(YEAR(I258)," ","Q",ROUNDUP(MONTH(I258)/3,0)))</f>
        <v>2019 Q2</v>
      </c>
      <c r="B258" s="6" t="str">
        <f>IF(Table1[[#This Row],[Area]]="","",CONCATENATE(TEXT(Table1[[#This Row],[rpt_mth]],"yyyy"), " ",TEXT(Table1[[#This Row],[rpt_mth]],"mmmm")))</f>
        <v>2019 April</v>
      </c>
      <c r="C258" s="9">
        <f>IF(Table1[[#This Row],[Area]]="","",Table1[[#This Row],[cleu_gross_adds]]/1000)</f>
        <v>22.41</v>
      </c>
      <c r="D258" s="9">
        <f>IF(Table1[[#This Row],[Area]]="","",Table1[[#This Row],[cleu_deacts]]/1000)</f>
        <v>19.93</v>
      </c>
      <c r="E258" s="10">
        <f>IF(Table1[[#This Row],[Area]]="","",Table1[[#This Row],[cleu_subs]]/1000)</f>
        <v>1719.7729999999999</v>
      </c>
      <c r="F258" s="10">
        <f>IF(Table1[[#This Row],[Area]]="","",Table1[[#This Row],[Adds]]-Table1[[#This Row],[Deacts]])</f>
        <v>2.4800000000000004</v>
      </c>
      <c r="G258" s="10" t="str">
        <f>IF(Table1[[#This Row],[Area]]="","",IF(Table1[[#This Row],[VZ2_SEGMT_DESC]]="Small &amp; Medium Unassigned", "Small &amp; Medium",Table1[[#This Row],[VZ2_SEGMT_DESC]]))</f>
        <v>Public Sector SLED</v>
      </c>
      <c r="H258" s="10" t="str">
        <f>IF(Table1[[#This Row],[VZ2_AREA_DESC]]="undefined","",IF(Table1[[#This Row],[VZ2_AREA_DESC]]="Headquarte","HQ",Table1[[#This Row],[VZ2_AREA_DESC]]))</f>
        <v>East</v>
      </c>
      <c r="I258" s="2">
        <v>43556</v>
      </c>
      <c r="J258" s="3" t="s">
        <v>19</v>
      </c>
      <c r="K258" s="3" t="s">
        <v>12</v>
      </c>
      <c r="L258" s="3" t="s">
        <v>11</v>
      </c>
      <c r="M258" s="3">
        <v>22410</v>
      </c>
      <c r="N258" s="3">
        <v>19930</v>
      </c>
      <c r="O258" s="3">
        <v>1719773</v>
      </c>
    </row>
    <row r="259" spans="1:15" x14ac:dyDescent="0.25">
      <c r="A259" s="6" t="str">
        <f>IF(Table1[[#This Row],[Area]]="","",CONCATENATE(YEAR(I259)," ","Q",ROUNDUP(MONTH(I259)/3,0)))</f>
        <v>2019 Q2</v>
      </c>
      <c r="B259" s="6" t="str">
        <f>IF(Table1[[#This Row],[Area]]="","",CONCATENATE(TEXT(Table1[[#This Row],[rpt_mth]],"yyyy"), " ",TEXT(Table1[[#This Row],[rpt_mth]],"mmmm")))</f>
        <v>2019 June</v>
      </c>
      <c r="C259" s="9">
        <f>IF(Table1[[#This Row],[Area]]="","",Table1[[#This Row],[cleu_gross_adds]]/1000)</f>
        <v>0</v>
      </c>
      <c r="D259" s="9">
        <f>IF(Table1[[#This Row],[Area]]="","",Table1[[#This Row],[cleu_deacts]]/1000)</f>
        <v>0</v>
      </c>
      <c r="E259" s="10">
        <f>IF(Table1[[#This Row],[Area]]="","",Table1[[#This Row],[cleu_subs]]/1000)</f>
        <v>0</v>
      </c>
      <c r="F259" s="10">
        <f>IF(Table1[[#This Row],[Area]]="","",Table1[[#This Row],[Adds]]-Table1[[#This Row],[Deacts]])</f>
        <v>0</v>
      </c>
      <c r="G259" s="10" t="str">
        <f>IF(Table1[[#This Row],[Area]]="","",IF(Table1[[#This Row],[VZ2_SEGMT_DESC]]="Small &amp; Medium Unassigned", "Small &amp; Medium",Table1[[#This Row],[VZ2_SEGMT_DESC]]))</f>
        <v>Public Sector SLED</v>
      </c>
      <c r="H259" s="10" t="str">
        <f>IF(Table1[[#This Row],[VZ2_AREA_DESC]]="undefined","",IF(Table1[[#This Row],[VZ2_AREA_DESC]]="Headquarte","HQ",Table1[[#This Row],[VZ2_AREA_DESC]]))</f>
        <v>HQ</v>
      </c>
      <c r="I259" s="2">
        <v>43617</v>
      </c>
      <c r="J259" s="3" t="s">
        <v>19</v>
      </c>
      <c r="K259" s="3" t="s">
        <v>7</v>
      </c>
      <c r="L259" s="3" t="s">
        <v>17</v>
      </c>
      <c r="M259" s="3">
        <v>0</v>
      </c>
      <c r="N259" s="3">
        <v>0</v>
      </c>
      <c r="O259" s="3">
        <v>0</v>
      </c>
    </row>
    <row r="260" spans="1:15" x14ac:dyDescent="0.25">
      <c r="A260" s="6" t="str">
        <f>IF(Table1[[#This Row],[Area]]="","",CONCATENATE(YEAR(I260)," ","Q",ROUNDUP(MONTH(I260)/3,0)))</f>
        <v>2019 Q3</v>
      </c>
      <c r="B260" s="6" t="str">
        <f>IF(Table1[[#This Row],[Area]]="","",CONCATENATE(TEXT(Table1[[#This Row],[rpt_mth]],"yyyy"), " ",TEXT(Table1[[#This Row],[rpt_mth]],"mmmm")))</f>
        <v>2019 August</v>
      </c>
      <c r="C260" s="9">
        <f>IF(Table1[[#This Row],[Area]]="","",Table1[[#This Row],[cleu_gross_adds]]/1000)</f>
        <v>0</v>
      </c>
      <c r="D260" s="9">
        <f>IF(Table1[[#This Row],[Area]]="","",Table1[[#This Row],[cleu_deacts]]/1000)</f>
        <v>1.2E-2</v>
      </c>
      <c r="E260" s="10">
        <f>IF(Table1[[#This Row],[Area]]="","",Table1[[#This Row],[cleu_subs]]/1000)</f>
        <v>1.0680000000000001</v>
      </c>
      <c r="F260" s="10">
        <f>IF(Table1[[#This Row],[Area]]="","",Table1[[#This Row],[Adds]]-Table1[[#This Row],[Deacts]])</f>
        <v>-1.2E-2</v>
      </c>
      <c r="G260" s="10" t="str">
        <f>IF(Table1[[#This Row],[Area]]="","",IF(Table1[[#This Row],[VZ2_SEGMT_DESC]]="Small &amp; Medium Unassigned", "Small &amp; Medium",Table1[[#This Row],[VZ2_SEGMT_DESC]]))</f>
        <v>Public Sector Fed</v>
      </c>
      <c r="H260" s="10" t="str">
        <f>IF(Table1[[#This Row],[VZ2_AREA_DESC]]="undefined","",IF(Table1[[#This Row],[VZ2_AREA_DESC]]="Headquarte","HQ",Table1[[#This Row],[VZ2_AREA_DESC]]))</f>
        <v>East</v>
      </c>
      <c r="I260" s="2">
        <v>43678</v>
      </c>
      <c r="J260" s="3" t="s">
        <v>16</v>
      </c>
      <c r="K260" s="3" t="s">
        <v>10</v>
      </c>
      <c r="L260" s="3" t="s">
        <v>11</v>
      </c>
      <c r="M260" s="3">
        <v>0</v>
      </c>
      <c r="N260" s="3">
        <v>12</v>
      </c>
      <c r="O260" s="3">
        <v>1068</v>
      </c>
    </row>
    <row r="261" spans="1:15" x14ac:dyDescent="0.25">
      <c r="A261" s="6" t="str">
        <f>IF(Table1[[#This Row],[Area]]="","",CONCATENATE(YEAR(I261)," ","Q",ROUNDUP(MONTH(I261)/3,0)))</f>
        <v>2019 Q1</v>
      </c>
      <c r="B261" s="6" t="str">
        <f>IF(Table1[[#This Row],[Area]]="","",CONCATENATE(TEXT(Table1[[#This Row],[rpt_mth]],"yyyy"), " ",TEXT(Table1[[#This Row],[rpt_mth]],"mmmm")))</f>
        <v>2019 January</v>
      </c>
      <c r="C261" s="9">
        <f>IF(Table1[[#This Row],[Area]]="","",Table1[[#This Row],[cleu_gross_adds]]/1000)</f>
        <v>0.28799999999999998</v>
      </c>
      <c r="D261" s="9">
        <f>IF(Table1[[#This Row],[Area]]="","",Table1[[#This Row],[cleu_deacts]]/1000)</f>
        <v>0.32200000000000001</v>
      </c>
      <c r="E261" s="10">
        <f>IF(Table1[[#This Row],[Area]]="","",Table1[[#This Row],[cleu_subs]]/1000)</f>
        <v>25.954999999999998</v>
      </c>
      <c r="F261" s="10">
        <f>IF(Table1[[#This Row],[Area]]="","",Table1[[#This Row],[Adds]]-Table1[[#This Row],[Deacts]])</f>
        <v>-3.400000000000003E-2</v>
      </c>
      <c r="G261" s="10" t="str">
        <f>IF(Table1[[#This Row],[Area]]="","",IF(Table1[[#This Row],[VZ2_SEGMT_DESC]]="Small &amp; Medium Unassigned", "Small &amp; Medium",Table1[[#This Row],[VZ2_SEGMT_DESC]]))</f>
        <v>Large Enterprise Segment</v>
      </c>
      <c r="H261" s="10" t="str">
        <f>IF(Table1[[#This Row],[VZ2_AREA_DESC]]="undefined","",IF(Table1[[#This Row],[VZ2_AREA_DESC]]="Headquarte","HQ",Table1[[#This Row],[VZ2_AREA_DESC]]))</f>
        <v>West</v>
      </c>
      <c r="I261" s="2">
        <v>43466</v>
      </c>
      <c r="J261" s="3" t="s">
        <v>6</v>
      </c>
      <c r="K261" s="3" t="s">
        <v>10</v>
      </c>
      <c r="L261" s="3" t="s">
        <v>15</v>
      </c>
      <c r="M261" s="3">
        <v>288</v>
      </c>
      <c r="N261" s="3">
        <v>322</v>
      </c>
      <c r="O261" s="3">
        <v>25955</v>
      </c>
    </row>
    <row r="262" spans="1:15" x14ac:dyDescent="0.25">
      <c r="A262" s="6" t="str">
        <f>IF(Table1[[#This Row],[Area]]="","",CONCATENATE(YEAR(I262)," ","Q",ROUNDUP(MONTH(I262)/3,0)))</f>
        <v>2019 Q1</v>
      </c>
      <c r="B262" s="6" t="str">
        <f>IF(Table1[[#This Row],[Area]]="","",CONCATENATE(TEXT(Table1[[#This Row],[rpt_mth]],"yyyy"), " ",TEXT(Table1[[#This Row],[rpt_mth]],"mmmm")))</f>
        <v>2019 January</v>
      </c>
      <c r="C262" s="9">
        <f>IF(Table1[[#This Row],[Area]]="","",Table1[[#This Row],[cleu_gross_adds]]/1000)</f>
        <v>0.16700000000000001</v>
      </c>
      <c r="D262" s="9">
        <f>IF(Table1[[#This Row],[Area]]="","",Table1[[#This Row],[cleu_deacts]]/1000)</f>
        <v>0.95399999999999996</v>
      </c>
      <c r="E262" s="10">
        <f>IF(Table1[[#This Row],[Area]]="","",Table1[[#This Row],[cleu_subs]]/1000)</f>
        <v>55.268000000000001</v>
      </c>
      <c r="F262" s="10">
        <f>IF(Table1[[#This Row],[Area]]="","",Table1[[#This Row],[Adds]]-Table1[[#This Row],[Deacts]])</f>
        <v>-0.78699999999999992</v>
      </c>
      <c r="G262" s="10" t="str">
        <f>IF(Table1[[#This Row],[Area]]="","",IF(Table1[[#This Row],[VZ2_SEGMT_DESC]]="Small &amp; Medium Unassigned", "Small &amp; Medium",Table1[[#This Row],[VZ2_SEGMT_DESC]]))</f>
        <v>Large Enterprise Segment</v>
      </c>
      <c r="H262" s="10" t="str">
        <f>IF(Table1[[#This Row],[VZ2_AREA_DESC]]="undefined","",IF(Table1[[#This Row],[VZ2_AREA_DESC]]="Headquarte","HQ",Table1[[#This Row],[VZ2_AREA_DESC]]))</f>
        <v>East</v>
      </c>
      <c r="I262" s="2">
        <v>43466</v>
      </c>
      <c r="J262" s="3" t="s">
        <v>6</v>
      </c>
      <c r="K262" s="3" t="s">
        <v>7</v>
      </c>
      <c r="L262" s="3" t="s">
        <v>11</v>
      </c>
      <c r="M262" s="3">
        <v>167</v>
      </c>
      <c r="N262" s="3">
        <v>954</v>
      </c>
      <c r="O262" s="3">
        <v>55268</v>
      </c>
    </row>
    <row r="263" spans="1:15" x14ac:dyDescent="0.25">
      <c r="A263" s="6" t="str">
        <f>IF(Table1[[#This Row],[Area]]="","",CONCATENATE(YEAR(I263)," ","Q",ROUNDUP(MONTH(I263)/3,0)))</f>
        <v>2019 Q1</v>
      </c>
      <c r="B263" s="6" t="str">
        <f>IF(Table1[[#This Row],[Area]]="","",CONCATENATE(TEXT(Table1[[#This Row],[rpt_mth]],"yyyy"), " ",TEXT(Table1[[#This Row],[rpt_mth]],"mmmm")))</f>
        <v>2019 March</v>
      </c>
      <c r="C263" s="9">
        <f>IF(Table1[[#This Row],[Area]]="","",Table1[[#This Row],[cleu_gross_adds]]/1000)</f>
        <v>9.7430000000000003</v>
      </c>
      <c r="D263" s="9">
        <f>IF(Table1[[#This Row],[Area]]="","",Table1[[#This Row],[cleu_deacts]]/1000)</f>
        <v>5.4489999999999998</v>
      </c>
      <c r="E263" s="10">
        <f>IF(Table1[[#This Row],[Area]]="","",Table1[[#This Row],[cleu_subs]]/1000)</f>
        <v>634.19799999999998</v>
      </c>
      <c r="F263" s="10">
        <f>IF(Table1[[#This Row],[Area]]="","",Table1[[#This Row],[Adds]]-Table1[[#This Row],[Deacts]])</f>
        <v>4.2940000000000005</v>
      </c>
      <c r="G263" s="10" t="str">
        <f>IF(Table1[[#This Row],[Area]]="","",IF(Table1[[#This Row],[VZ2_SEGMT_DESC]]="Small &amp; Medium Unassigned", "Small &amp; Medium",Table1[[#This Row],[VZ2_SEGMT_DESC]]))</f>
        <v>Small &amp; Medium</v>
      </c>
      <c r="H263" s="10" t="str">
        <f>IF(Table1[[#This Row],[VZ2_AREA_DESC]]="undefined","",IF(Table1[[#This Row],[VZ2_AREA_DESC]]="Headquarte","HQ",Table1[[#This Row],[VZ2_AREA_DESC]]))</f>
        <v>East</v>
      </c>
      <c r="I263" s="2">
        <v>43525</v>
      </c>
      <c r="J263" s="3" t="s">
        <v>18</v>
      </c>
      <c r="K263" s="3" t="s">
        <v>14</v>
      </c>
      <c r="L263" s="3" t="s">
        <v>11</v>
      </c>
      <c r="M263" s="3">
        <v>9743</v>
      </c>
      <c r="N263" s="3">
        <v>5449</v>
      </c>
      <c r="O263" s="3">
        <v>634198</v>
      </c>
    </row>
    <row r="264" spans="1:15" x14ac:dyDescent="0.25">
      <c r="A264" s="6" t="str">
        <f>IF(Table1[[#This Row],[Area]]="","",CONCATENATE(YEAR(I264)," ","Q",ROUNDUP(MONTH(I264)/3,0)))</f>
        <v/>
      </c>
      <c r="B264" s="6" t="str">
        <f>IF(Table1[[#This Row],[Area]]="","",CONCATENATE(TEXT(Table1[[#This Row],[rpt_mth]],"yyyy"), " ",TEXT(Table1[[#This Row],[rpt_mth]],"mmmm")))</f>
        <v/>
      </c>
      <c r="C264" s="9" t="str">
        <f>IF(Table1[[#This Row],[Area]]="","",Table1[[#This Row],[cleu_gross_adds]]/1000)</f>
        <v/>
      </c>
      <c r="D264" s="9" t="str">
        <f>IF(Table1[[#This Row],[Area]]="","",Table1[[#This Row],[cleu_deacts]]/1000)</f>
        <v/>
      </c>
      <c r="E264" s="10" t="str">
        <f>IF(Table1[[#This Row],[Area]]="","",Table1[[#This Row],[cleu_subs]]/1000)</f>
        <v/>
      </c>
      <c r="F264" s="10" t="str">
        <f>IF(Table1[[#This Row],[Area]]="","",Table1[[#This Row],[Adds]]-Table1[[#This Row],[Deacts]])</f>
        <v/>
      </c>
      <c r="G264" s="10" t="str">
        <f>IF(Table1[[#This Row],[Area]]="","",IF(Table1[[#This Row],[VZ2_SEGMT_DESC]]="Small &amp; Medium Unassigned", "Small &amp; Medium",Table1[[#This Row],[VZ2_SEGMT_DESC]]))</f>
        <v/>
      </c>
      <c r="H264" s="10" t="str">
        <f>IF(Table1[[#This Row],[VZ2_AREA_DESC]]="undefined","",IF(Table1[[#This Row],[VZ2_AREA_DESC]]="Headquarte","HQ",Table1[[#This Row],[VZ2_AREA_DESC]]))</f>
        <v/>
      </c>
      <c r="I264" s="2">
        <v>43862</v>
      </c>
      <c r="J264" s="3" t="s">
        <v>16</v>
      </c>
      <c r="K264" s="3" t="s">
        <v>12</v>
      </c>
      <c r="L264" s="3" t="s">
        <v>13</v>
      </c>
      <c r="M264" s="3">
        <v>0</v>
      </c>
      <c r="N264" s="3">
        <v>0</v>
      </c>
      <c r="O264" s="3">
        <v>0</v>
      </c>
    </row>
    <row r="265" spans="1:15" x14ac:dyDescent="0.25">
      <c r="A265" s="6" t="str">
        <f>IF(Table1[[#This Row],[Area]]="","",CONCATENATE(YEAR(I265)," ","Q",ROUNDUP(MONTH(I265)/3,0)))</f>
        <v>2019 Q2</v>
      </c>
      <c r="B265" s="6" t="str">
        <f>IF(Table1[[#This Row],[Area]]="","",CONCATENATE(TEXT(Table1[[#This Row],[rpt_mth]],"yyyy"), " ",TEXT(Table1[[#This Row],[rpt_mth]],"mmmm")))</f>
        <v>2019 April</v>
      </c>
      <c r="C265" s="9">
        <f>IF(Table1[[#This Row],[Area]]="","",Table1[[#This Row],[cleu_gross_adds]]/1000)</f>
        <v>8.5999999999999993E-2</v>
      </c>
      <c r="D265" s="9">
        <f>IF(Table1[[#This Row],[Area]]="","",Table1[[#This Row],[cleu_deacts]]/1000)</f>
        <v>1.7000000000000001E-2</v>
      </c>
      <c r="E265" s="10">
        <f>IF(Table1[[#This Row],[Area]]="","",Table1[[#This Row],[cleu_subs]]/1000)</f>
        <v>1.0680000000000001</v>
      </c>
      <c r="F265" s="10">
        <f>IF(Table1[[#This Row],[Area]]="","",Table1[[#This Row],[Adds]]-Table1[[#This Row],[Deacts]])</f>
        <v>6.8999999999999992E-2</v>
      </c>
      <c r="G265" s="10" t="str">
        <f>IF(Table1[[#This Row],[Area]]="","",IF(Table1[[#This Row],[VZ2_SEGMT_DESC]]="Small &amp; Medium Unassigned", "Small &amp; Medium",Table1[[#This Row],[VZ2_SEGMT_DESC]]))</f>
        <v>Small &amp; Medium</v>
      </c>
      <c r="H265" s="10" t="str">
        <f>IF(Table1[[#This Row],[VZ2_AREA_DESC]]="undefined","",IF(Table1[[#This Row],[VZ2_AREA_DESC]]="Headquarte","HQ",Table1[[#This Row],[VZ2_AREA_DESC]]))</f>
        <v>West</v>
      </c>
      <c r="I265" s="2">
        <v>43556</v>
      </c>
      <c r="J265" s="3" t="s">
        <v>9</v>
      </c>
      <c r="K265" s="3" t="s">
        <v>14</v>
      </c>
      <c r="L265" s="3" t="s">
        <v>15</v>
      </c>
      <c r="M265" s="3">
        <v>86</v>
      </c>
      <c r="N265" s="3">
        <v>17</v>
      </c>
      <c r="O265" s="3">
        <v>1068</v>
      </c>
    </row>
    <row r="266" spans="1:15" x14ac:dyDescent="0.25">
      <c r="A266" s="6" t="str">
        <f>IF(Table1[[#This Row],[Area]]="","",CONCATENATE(YEAR(I266)," ","Q",ROUNDUP(MONTH(I266)/3,0)))</f>
        <v>2019 Q2</v>
      </c>
      <c r="B266" s="6" t="str">
        <f>IF(Table1[[#This Row],[Area]]="","",CONCATENATE(TEXT(Table1[[#This Row],[rpt_mth]],"yyyy"), " ",TEXT(Table1[[#This Row],[rpt_mth]],"mmmm")))</f>
        <v>2019 May</v>
      </c>
      <c r="C266" s="9">
        <f>IF(Table1[[#This Row],[Area]]="","",Table1[[#This Row],[cleu_gross_adds]]/1000)</f>
        <v>0.33400000000000002</v>
      </c>
      <c r="D266" s="9">
        <f>IF(Table1[[#This Row],[Area]]="","",Table1[[#This Row],[cleu_deacts]]/1000)</f>
        <v>0.26</v>
      </c>
      <c r="E266" s="10">
        <f>IF(Table1[[#This Row],[Area]]="","",Table1[[#This Row],[cleu_subs]]/1000)</f>
        <v>33.511000000000003</v>
      </c>
      <c r="F266" s="10">
        <f>IF(Table1[[#This Row],[Area]]="","",Table1[[#This Row],[Adds]]-Table1[[#This Row],[Deacts]])</f>
        <v>7.400000000000001E-2</v>
      </c>
      <c r="G266" s="10" t="str">
        <f>IF(Table1[[#This Row],[Area]]="","",IF(Table1[[#This Row],[VZ2_SEGMT_DESC]]="Small &amp; Medium Unassigned", "Small &amp; Medium",Table1[[#This Row],[VZ2_SEGMT_DESC]]))</f>
        <v>Large Enterprise Segment</v>
      </c>
      <c r="H266" s="10" t="str">
        <f>IF(Table1[[#This Row],[VZ2_AREA_DESC]]="undefined","",IF(Table1[[#This Row],[VZ2_AREA_DESC]]="Headquarte","HQ",Table1[[#This Row],[VZ2_AREA_DESC]]))</f>
        <v>South</v>
      </c>
      <c r="I266" s="2">
        <v>43586</v>
      </c>
      <c r="J266" s="3" t="s">
        <v>6</v>
      </c>
      <c r="K266" s="3" t="s">
        <v>14</v>
      </c>
      <c r="L266" s="3" t="s">
        <v>8</v>
      </c>
      <c r="M266" s="3">
        <v>334</v>
      </c>
      <c r="N266" s="3">
        <v>260</v>
      </c>
      <c r="O266" s="3">
        <v>33511</v>
      </c>
    </row>
    <row r="267" spans="1:15" x14ac:dyDescent="0.25">
      <c r="A267" s="6" t="str">
        <f>IF(Table1[[#This Row],[Area]]="","",CONCATENATE(YEAR(I267)," ","Q",ROUNDUP(MONTH(I267)/3,0)))</f>
        <v>2019 Q3</v>
      </c>
      <c r="B267" s="6" t="str">
        <f>IF(Table1[[#This Row],[Area]]="","",CONCATENATE(TEXT(Table1[[#This Row],[rpt_mth]],"yyyy"), " ",TEXT(Table1[[#This Row],[rpt_mth]],"mmmm")))</f>
        <v>2019 August</v>
      </c>
      <c r="C267" s="9">
        <f>IF(Table1[[#This Row],[Area]]="","",Table1[[#This Row],[cleu_gross_adds]]/1000)</f>
        <v>0.42799999999999999</v>
      </c>
      <c r="D267" s="9">
        <f>IF(Table1[[#This Row],[Area]]="","",Table1[[#This Row],[cleu_deacts]]/1000)</f>
        <v>3.0000000000000001E-3</v>
      </c>
      <c r="E267" s="10">
        <f>IF(Table1[[#This Row],[Area]]="","",Table1[[#This Row],[cleu_subs]]/1000)</f>
        <v>0.69199999999999995</v>
      </c>
      <c r="F267" s="10">
        <f>IF(Table1[[#This Row],[Area]]="","",Table1[[#This Row],[Adds]]-Table1[[#This Row],[Deacts]])</f>
        <v>0.42499999999999999</v>
      </c>
      <c r="G267" s="10" t="str">
        <f>IF(Table1[[#This Row],[Area]]="","",IF(Table1[[#This Row],[VZ2_SEGMT_DESC]]="Small &amp; Medium Unassigned", "Small &amp; Medium",Table1[[#This Row],[VZ2_SEGMT_DESC]]))</f>
        <v>Small &amp; Medium</v>
      </c>
      <c r="H267" s="10" t="str">
        <f>IF(Table1[[#This Row],[VZ2_AREA_DESC]]="undefined","",IF(Table1[[#This Row],[VZ2_AREA_DESC]]="Headquarte","HQ",Table1[[#This Row],[VZ2_AREA_DESC]]))</f>
        <v>South</v>
      </c>
      <c r="I267" s="2">
        <v>43678</v>
      </c>
      <c r="J267" s="3" t="s">
        <v>9</v>
      </c>
      <c r="K267" s="3" t="s">
        <v>10</v>
      </c>
      <c r="L267" s="3" t="s">
        <v>8</v>
      </c>
      <c r="M267" s="3">
        <v>428</v>
      </c>
      <c r="N267" s="3">
        <v>3</v>
      </c>
      <c r="O267" s="3">
        <v>692</v>
      </c>
    </row>
    <row r="268" spans="1:15" x14ac:dyDescent="0.25">
      <c r="A268" s="6" t="str">
        <f>IF(Table1[[#This Row],[Area]]="","",CONCATENATE(YEAR(I268)," ","Q",ROUNDUP(MONTH(I268)/3,0)))</f>
        <v>2020 Q1</v>
      </c>
      <c r="B268" s="6" t="str">
        <f>IF(Table1[[#This Row],[Area]]="","",CONCATENATE(TEXT(Table1[[#This Row],[rpt_mth]],"yyyy"), " ",TEXT(Table1[[#This Row],[rpt_mth]],"mmmm")))</f>
        <v>2020 March</v>
      </c>
      <c r="C268" s="9">
        <f>IF(Table1[[#This Row],[Area]]="","",Table1[[#This Row],[cleu_gross_adds]]/1000)</f>
        <v>1.8260000000000001</v>
      </c>
      <c r="D268" s="9">
        <f>IF(Table1[[#This Row],[Area]]="","",Table1[[#This Row],[cleu_deacts]]/1000)</f>
        <v>0.61199999999999999</v>
      </c>
      <c r="E268" s="10">
        <f>IF(Table1[[#This Row],[Area]]="","",Table1[[#This Row],[cleu_subs]]/1000)</f>
        <v>43.476999999999997</v>
      </c>
      <c r="F268" s="10">
        <f>IF(Table1[[#This Row],[Area]]="","",Table1[[#This Row],[Adds]]-Table1[[#This Row],[Deacts]])</f>
        <v>1.214</v>
      </c>
      <c r="G268" s="10" t="str">
        <f>IF(Table1[[#This Row],[Area]]="","",IF(Table1[[#This Row],[VZ2_SEGMT_DESC]]="Small &amp; Medium Unassigned", "Small &amp; Medium",Table1[[#This Row],[VZ2_SEGMT_DESC]]))</f>
        <v>Large Enterprise Segment</v>
      </c>
      <c r="H268" s="10" t="str">
        <f>IF(Table1[[#This Row],[VZ2_AREA_DESC]]="undefined","",IF(Table1[[#This Row],[VZ2_AREA_DESC]]="Headquarte","HQ",Table1[[#This Row],[VZ2_AREA_DESC]]))</f>
        <v>West</v>
      </c>
      <c r="I268" s="2">
        <v>43891</v>
      </c>
      <c r="J268" s="3" t="s">
        <v>6</v>
      </c>
      <c r="K268" s="3" t="s">
        <v>14</v>
      </c>
      <c r="L268" s="3" t="s">
        <v>15</v>
      </c>
      <c r="M268" s="3">
        <v>1826</v>
      </c>
      <c r="N268" s="3">
        <v>612</v>
      </c>
      <c r="O268" s="3">
        <v>43477</v>
      </c>
    </row>
    <row r="269" spans="1:15" x14ac:dyDescent="0.25">
      <c r="A269" s="6" t="str">
        <f>IF(Table1[[#This Row],[Area]]="","",CONCATENATE(YEAR(I269)," ","Q",ROUNDUP(MONTH(I269)/3,0)))</f>
        <v>2019 Q3</v>
      </c>
      <c r="B269" s="6" t="str">
        <f>IF(Table1[[#This Row],[Area]]="","",CONCATENATE(TEXT(Table1[[#This Row],[rpt_mth]],"yyyy"), " ",TEXT(Table1[[#This Row],[rpt_mth]],"mmmm")))</f>
        <v>2019 August</v>
      </c>
      <c r="C269" s="9">
        <f>IF(Table1[[#This Row],[Area]]="","",Table1[[#This Row],[cleu_gross_adds]]/1000)</f>
        <v>30.814</v>
      </c>
      <c r="D269" s="9">
        <f>IF(Table1[[#This Row],[Area]]="","",Table1[[#This Row],[cleu_deacts]]/1000)</f>
        <v>21.015999999999998</v>
      </c>
      <c r="E269" s="10">
        <f>IF(Table1[[#This Row],[Area]]="","",Table1[[#This Row],[cleu_subs]]/1000)</f>
        <v>1753.73</v>
      </c>
      <c r="F269" s="10">
        <f>IF(Table1[[#This Row],[Area]]="","",Table1[[#This Row],[Adds]]-Table1[[#This Row],[Deacts]])</f>
        <v>9.7980000000000018</v>
      </c>
      <c r="G269" s="10" t="str">
        <f>IF(Table1[[#This Row],[Area]]="","",IF(Table1[[#This Row],[VZ2_SEGMT_DESC]]="Small &amp; Medium Unassigned", "Small &amp; Medium",Table1[[#This Row],[VZ2_SEGMT_DESC]]))</f>
        <v>Public Sector SLED</v>
      </c>
      <c r="H269" s="10" t="str">
        <f>IF(Table1[[#This Row],[VZ2_AREA_DESC]]="undefined","",IF(Table1[[#This Row],[VZ2_AREA_DESC]]="Headquarte","HQ",Table1[[#This Row],[VZ2_AREA_DESC]]))</f>
        <v>East</v>
      </c>
      <c r="I269" s="2">
        <v>43678</v>
      </c>
      <c r="J269" s="3" t="s">
        <v>19</v>
      </c>
      <c r="K269" s="3" t="s">
        <v>12</v>
      </c>
      <c r="L269" s="3" t="s">
        <v>11</v>
      </c>
      <c r="M269" s="3">
        <v>30814</v>
      </c>
      <c r="N269" s="3">
        <v>21016</v>
      </c>
      <c r="O269" s="3">
        <v>1753730</v>
      </c>
    </row>
    <row r="270" spans="1:15" x14ac:dyDescent="0.25">
      <c r="A270" s="6" t="str">
        <f>IF(Table1[[#This Row],[Area]]="","",CONCATENATE(YEAR(I270)," ","Q",ROUNDUP(MONTH(I270)/3,0)))</f>
        <v>2019 Q1</v>
      </c>
      <c r="B270" s="6" t="str">
        <f>IF(Table1[[#This Row],[Area]]="","",CONCATENATE(TEXT(Table1[[#This Row],[rpt_mth]],"yyyy"), " ",TEXT(Table1[[#This Row],[rpt_mth]],"mmmm")))</f>
        <v>2019 March</v>
      </c>
      <c r="C270" s="9">
        <f>IF(Table1[[#This Row],[Area]]="","",Table1[[#This Row],[cleu_gross_adds]]/1000)</f>
        <v>6.4809999999999999</v>
      </c>
      <c r="D270" s="9">
        <f>IF(Table1[[#This Row],[Area]]="","",Table1[[#This Row],[cleu_deacts]]/1000)</f>
        <v>3.9580000000000002</v>
      </c>
      <c r="E270" s="10">
        <f>IF(Table1[[#This Row],[Area]]="","",Table1[[#This Row],[cleu_subs]]/1000)</f>
        <v>338.60700000000003</v>
      </c>
      <c r="F270" s="10">
        <f>IF(Table1[[#This Row],[Area]]="","",Table1[[#This Row],[Adds]]-Table1[[#This Row],[Deacts]])</f>
        <v>2.5229999999999997</v>
      </c>
      <c r="G270" s="10" t="str">
        <f>IF(Table1[[#This Row],[Area]]="","",IF(Table1[[#This Row],[VZ2_SEGMT_DESC]]="Small &amp; Medium Unassigned", "Small &amp; Medium",Table1[[#This Row],[VZ2_SEGMT_DESC]]))</f>
        <v>Small &amp; Medium</v>
      </c>
      <c r="H270" s="10" t="str">
        <f>IF(Table1[[#This Row],[VZ2_AREA_DESC]]="undefined","",IF(Table1[[#This Row],[VZ2_AREA_DESC]]="Headquarte","HQ",Table1[[#This Row],[VZ2_AREA_DESC]]))</f>
        <v>West</v>
      </c>
      <c r="I270" s="2">
        <v>43525</v>
      </c>
      <c r="J270" s="3" t="s">
        <v>18</v>
      </c>
      <c r="K270" s="3" t="s">
        <v>14</v>
      </c>
      <c r="L270" s="3" t="s">
        <v>15</v>
      </c>
      <c r="M270" s="3">
        <v>6481</v>
      </c>
      <c r="N270" s="3">
        <v>3958</v>
      </c>
      <c r="O270" s="3">
        <v>338607</v>
      </c>
    </row>
    <row r="271" spans="1:15" x14ac:dyDescent="0.25">
      <c r="A271" s="6" t="str">
        <f>IF(Table1[[#This Row],[Area]]="","",CONCATENATE(YEAR(I271)," ","Q",ROUNDUP(MONTH(I271)/3,0)))</f>
        <v>2019 Q4</v>
      </c>
      <c r="B271" s="6" t="str">
        <f>IF(Table1[[#This Row],[Area]]="","",CONCATENATE(TEXT(Table1[[#This Row],[rpt_mth]],"yyyy"), " ",TEXT(Table1[[#This Row],[rpt_mth]],"mmmm")))</f>
        <v>2019 October</v>
      </c>
      <c r="C271" s="9">
        <f>IF(Table1[[#This Row],[Area]]="","",Table1[[#This Row],[cleu_gross_adds]]/1000)</f>
        <v>0.28699999999999998</v>
      </c>
      <c r="D271" s="9">
        <f>IF(Table1[[#This Row],[Area]]="","",Table1[[#This Row],[cleu_deacts]]/1000)</f>
        <v>0.42899999999999999</v>
      </c>
      <c r="E271" s="10">
        <f>IF(Table1[[#This Row],[Area]]="","",Table1[[#This Row],[cleu_subs]]/1000)</f>
        <v>32.491</v>
      </c>
      <c r="F271" s="10">
        <f>IF(Table1[[#This Row],[Area]]="","",Table1[[#This Row],[Adds]]-Table1[[#This Row],[Deacts]])</f>
        <v>-0.14200000000000002</v>
      </c>
      <c r="G271" s="10" t="str">
        <f>IF(Table1[[#This Row],[Area]]="","",IF(Table1[[#This Row],[VZ2_SEGMT_DESC]]="Small &amp; Medium Unassigned", "Small &amp; Medium",Table1[[#This Row],[VZ2_SEGMT_DESC]]))</f>
        <v>Large Enterprise Segment</v>
      </c>
      <c r="H271" s="10" t="str">
        <f>IF(Table1[[#This Row],[VZ2_AREA_DESC]]="undefined","",IF(Table1[[#This Row],[VZ2_AREA_DESC]]="Headquarte","HQ",Table1[[#This Row],[VZ2_AREA_DESC]]))</f>
        <v>South</v>
      </c>
      <c r="I271" s="2">
        <v>43739</v>
      </c>
      <c r="J271" s="3" t="s">
        <v>6</v>
      </c>
      <c r="K271" s="3" t="s">
        <v>10</v>
      </c>
      <c r="L271" s="3" t="s">
        <v>8</v>
      </c>
      <c r="M271" s="3">
        <v>287</v>
      </c>
      <c r="N271" s="3">
        <v>429</v>
      </c>
      <c r="O271" s="3">
        <v>32491</v>
      </c>
    </row>
    <row r="272" spans="1:15" x14ac:dyDescent="0.25">
      <c r="A272" s="6" t="str">
        <f>IF(Table1[[#This Row],[Area]]="","",CONCATENATE(YEAR(I272)," ","Q",ROUNDUP(MONTH(I272)/3,0)))</f>
        <v/>
      </c>
      <c r="B272" s="6" t="str">
        <f>IF(Table1[[#This Row],[Area]]="","",CONCATENATE(TEXT(Table1[[#This Row],[rpt_mth]],"yyyy"), " ",TEXT(Table1[[#This Row],[rpt_mth]],"mmmm")))</f>
        <v/>
      </c>
      <c r="C272" s="9" t="str">
        <f>IF(Table1[[#This Row],[Area]]="","",Table1[[#This Row],[cleu_gross_adds]]/1000)</f>
        <v/>
      </c>
      <c r="D272" s="9" t="str">
        <f>IF(Table1[[#This Row],[Area]]="","",Table1[[#This Row],[cleu_deacts]]/1000)</f>
        <v/>
      </c>
      <c r="E272" s="10" t="str">
        <f>IF(Table1[[#This Row],[Area]]="","",Table1[[#This Row],[cleu_subs]]/1000)</f>
        <v/>
      </c>
      <c r="F272" s="10" t="str">
        <f>IF(Table1[[#This Row],[Area]]="","",Table1[[#This Row],[Adds]]-Table1[[#This Row],[Deacts]])</f>
        <v/>
      </c>
      <c r="G272" s="10" t="str">
        <f>IF(Table1[[#This Row],[Area]]="","",IF(Table1[[#This Row],[VZ2_SEGMT_DESC]]="Small &amp; Medium Unassigned", "Small &amp; Medium",Table1[[#This Row],[VZ2_SEGMT_DESC]]))</f>
        <v/>
      </c>
      <c r="H272" s="10" t="str">
        <f>IF(Table1[[#This Row],[VZ2_AREA_DESC]]="undefined","",IF(Table1[[#This Row],[VZ2_AREA_DESC]]="Headquarte","HQ",Table1[[#This Row],[VZ2_AREA_DESC]]))</f>
        <v/>
      </c>
      <c r="I272" s="2">
        <v>43556</v>
      </c>
      <c r="J272" s="3" t="s">
        <v>19</v>
      </c>
      <c r="K272" s="3" t="s">
        <v>12</v>
      </c>
      <c r="L272" s="3" t="s">
        <v>13</v>
      </c>
      <c r="M272" s="3">
        <v>0</v>
      </c>
      <c r="N272" s="3">
        <v>0</v>
      </c>
      <c r="O272" s="3">
        <v>0</v>
      </c>
    </row>
    <row r="273" spans="1:15" x14ac:dyDescent="0.25">
      <c r="A273" s="6" t="str">
        <f>IF(Table1[[#This Row],[Area]]="","",CONCATENATE(YEAR(I273)," ","Q",ROUNDUP(MONTH(I273)/3,0)))</f>
        <v>2020 Q1</v>
      </c>
      <c r="B273" s="6" t="str">
        <f>IF(Table1[[#This Row],[Area]]="","",CONCATENATE(TEXT(Table1[[#This Row],[rpt_mth]],"yyyy"), " ",TEXT(Table1[[#This Row],[rpt_mth]],"mmmm")))</f>
        <v>2020 January</v>
      </c>
      <c r="C273" s="9">
        <f>IF(Table1[[#This Row],[Area]]="","",Table1[[#This Row],[cleu_gross_adds]]/1000)</f>
        <v>1E-3</v>
      </c>
      <c r="D273" s="9">
        <f>IF(Table1[[#This Row],[Area]]="","",Table1[[#This Row],[cleu_deacts]]/1000)</f>
        <v>6.0000000000000001E-3</v>
      </c>
      <c r="E273" s="10">
        <f>IF(Table1[[#This Row],[Area]]="","",Table1[[#This Row],[cleu_subs]]/1000)</f>
        <v>0.97299999999999998</v>
      </c>
      <c r="F273" s="10">
        <f>IF(Table1[[#This Row],[Area]]="","",Table1[[#This Row],[Adds]]-Table1[[#This Row],[Deacts]])</f>
        <v>-5.0000000000000001E-3</v>
      </c>
      <c r="G273" s="10" t="str">
        <f>IF(Table1[[#This Row],[Area]]="","",IF(Table1[[#This Row],[VZ2_SEGMT_DESC]]="Small &amp; Medium Unassigned", "Small &amp; Medium",Table1[[#This Row],[VZ2_SEGMT_DESC]]))</f>
        <v>Public Sector Fed</v>
      </c>
      <c r="H273" s="10" t="str">
        <f>IF(Table1[[#This Row],[VZ2_AREA_DESC]]="undefined","",IF(Table1[[#This Row],[VZ2_AREA_DESC]]="Headquarte","HQ",Table1[[#This Row],[VZ2_AREA_DESC]]))</f>
        <v>East</v>
      </c>
      <c r="I273" s="2">
        <v>43831</v>
      </c>
      <c r="J273" s="3" t="s">
        <v>16</v>
      </c>
      <c r="K273" s="3" t="s">
        <v>10</v>
      </c>
      <c r="L273" s="3" t="s">
        <v>11</v>
      </c>
      <c r="M273" s="3">
        <v>1</v>
      </c>
      <c r="N273" s="3">
        <v>6</v>
      </c>
      <c r="O273" s="3">
        <v>973</v>
      </c>
    </row>
    <row r="274" spans="1:15" x14ac:dyDescent="0.25">
      <c r="A274" s="6" t="str">
        <f>IF(Table1[[#This Row],[Area]]="","",CONCATENATE(YEAR(I274)," ","Q",ROUNDUP(MONTH(I274)/3,0)))</f>
        <v>2019 Q3</v>
      </c>
      <c r="B274" s="6" t="str">
        <f>IF(Table1[[#This Row],[Area]]="","",CONCATENATE(TEXT(Table1[[#This Row],[rpt_mth]],"yyyy"), " ",TEXT(Table1[[#This Row],[rpt_mth]],"mmmm")))</f>
        <v>2019 July</v>
      </c>
      <c r="C274" s="9">
        <f>IF(Table1[[#This Row],[Area]]="","",Table1[[#This Row],[cleu_gross_adds]]/1000)</f>
        <v>0</v>
      </c>
      <c r="D274" s="9">
        <f>IF(Table1[[#This Row],[Area]]="","",Table1[[#This Row],[cleu_deacts]]/1000)</f>
        <v>0</v>
      </c>
      <c r="E274" s="10">
        <f>IF(Table1[[#This Row],[Area]]="","",Table1[[#This Row],[cleu_subs]]/1000)</f>
        <v>2E-3</v>
      </c>
      <c r="F274" s="10">
        <f>IF(Table1[[#This Row],[Area]]="","",Table1[[#This Row],[Adds]]-Table1[[#This Row],[Deacts]])</f>
        <v>0</v>
      </c>
      <c r="G274" s="10" t="str">
        <f>IF(Table1[[#This Row],[Area]]="","",IF(Table1[[#This Row],[VZ2_SEGMT_DESC]]="Small &amp; Medium Unassigned", "Small &amp; Medium",Table1[[#This Row],[VZ2_SEGMT_DESC]]))</f>
        <v>Small &amp; Medium</v>
      </c>
      <c r="H274" s="10" t="str">
        <f>IF(Table1[[#This Row],[VZ2_AREA_DESC]]="undefined","",IF(Table1[[#This Row],[VZ2_AREA_DESC]]="Headquarte","HQ",Table1[[#This Row],[VZ2_AREA_DESC]]))</f>
        <v>HQ</v>
      </c>
      <c r="I274" s="2">
        <v>43647</v>
      </c>
      <c r="J274" s="3" t="s">
        <v>18</v>
      </c>
      <c r="K274" s="3" t="s">
        <v>12</v>
      </c>
      <c r="L274" s="3" t="s">
        <v>17</v>
      </c>
      <c r="M274" s="3">
        <v>0</v>
      </c>
      <c r="N274" s="3">
        <v>0</v>
      </c>
      <c r="O274" s="3">
        <v>2</v>
      </c>
    </row>
    <row r="275" spans="1:15" x14ac:dyDescent="0.25">
      <c r="A275" s="6" t="str">
        <f>IF(Table1[[#This Row],[Area]]="","",CONCATENATE(YEAR(I275)," ","Q",ROUNDUP(MONTH(I275)/3,0)))</f>
        <v>2019 Q3</v>
      </c>
      <c r="B275" s="6" t="str">
        <f>IF(Table1[[#This Row],[Area]]="","",CONCATENATE(TEXT(Table1[[#This Row],[rpt_mth]],"yyyy"), " ",TEXT(Table1[[#This Row],[rpt_mth]],"mmmm")))</f>
        <v>2019 September</v>
      </c>
      <c r="C275" s="9">
        <f>IF(Table1[[#This Row],[Area]]="","",Table1[[#This Row],[cleu_gross_adds]]/1000)</f>
        <v>0.19900000000000001</v>
      </c>
      <c r="D275" s="9">
        <f>IF(Table1[[#This Row],[Area]]="","",Table1[[#This Row],[cleu_deacts]]/1000)</f>
        <v>0.106</v>
      </c>
      <c r="E275" s="10">
        <f>IF(Table1[[#This Row],[Area]]="","",Table1[[#This Row],[cleu_subs]]/1000)</f>
        <v>9.3629999999999995</v>
      </c>
      <c r="F275" s="10">
        <f>IF(Table1[[#This Row],[Area]]="","",Table1[[#This Row],[Adds]]-Table1[[#This Row],[Deacts]])</f>
        <v>9.3000000000000013E-2</v>
      </c>
      <c r="G275" s="10" t="str">
        <f>IF(Table1[[#This Row],[Area]]="","",IF(Table1[[#This Row],[VZ2_SEGMT_DESC]]="Small &amp; Medium Unassigned", "Small &amp; Medium",Table1[[#This Row],[VZ2_SEGMT_DESC]]))</f>
        <v>Public Sector SLED</v>
      </c>
      <c r="H275" s="10" t="str">
        <f>IF(Table1[[#This Row],[VZ2_AREA_DESC]]="undefined","",IF(Table1[[#This Row],[VZ2_AREA_DESC]]="Headquarte","HQ",Table1[[#This Row],[VZ2_AREA_DESC]]))</f>
        <v>West</v>
      </c>
      <c r="I275" s="2">
        <v>43709</v>
      </c>
      <c r="J275" s="3" t="s">
        <v>19</v>
      </c>
      <c r="K275" s="3" t="s">
        <v>10</v>
      </c>
      <c r="L275" s="3" t="s">
        <v>15</v>
      </c>
      <c r="M275" s="3">
        <v>199</v>
      </c>
      <c r="N275" s="3">
        <v>106</v>
      </c>
      <c r="O275" s="3">
        <v>9363</v>
      </c>
    </row>
    <row r="276" spans="1:15" x14ac:dyDescent="0.25">
      <c r="A276" s="6" t="str">
        <f>IF(Table1[[#This Row],[Area]]="","",CONCATENATE(YEAR(I276)," ","Q",ROUNDUP(MONTH(I276)/3,0)))</f>
        <v>2019 Q2</v>
      </c>
      <c r="B276" s="6" t="str">
        <f>IF(Table1[[#This Row],[Area]]="","",CONCATENATE(TEXT(Table1[[#This Row],[rpt_mth]],"yyyy"), " ",TEXT(Table1[[#This Row],[rpt_mth]],"mmmm")))</f>
        <v>2019 May</v>
      </c>
      <c r="C276" s="9">
        <f>IF(Table1[[#This Row],[Area]]="","",Table1[[#This Row],[cleu_gross_adds]]/1000)</f>
        <v>1.6E-2</v>
      </c>
      <c r="D276" s="9">
        <f>IF(Table1[[#This Row],[Area]]="","",Table1[[#This Row],[cleu_deacts]]/1000)</f>
        <v>0.01</v>
      </c>
      <c r="E276" s="10">
        <f>IF(Table1[[#This Row],[Area]]="","",Table1[[#This Row],[cleu_subs]]/1000)</f>
        <v>0.106</v>
      </c>
      <c r="F276" s="10">
        <f>IF(Table1[[#This Row],[Area]]="","",Table1[[#This Row],[Adds]]-Table1[[#This Row],[Deacts]])</f>
        <v>6.0000000000000001E-3</v>
      </c>
      <c r="G276" s="10" t="str">
        <f>IF(Table1[[#This Row],[Area]]="","",IF(Table1[[#This Row],[VZ2_SEGMT_DESC]]="Small &amp; Medium Unassigned", "Small &amp; Medium",Table1[[#This Row],[VZ2_SEGMT_DESC]]))</f>
        <v>Small &amp; Medium</v>
      </c>
      <c r="H276" s="10" t="str">
        <f>IF(Table1[[#This Row],[VZ2_AREA_DESC]]="undefined","",IF(Table1[[#This Row],[VZ2_AREA_DESC]]="Headquarte","HQ",Table1[[#This Row],[VZ2_AREA_DESC]]))</f>
        <v>West</v>
      </c>
      <c r="I276" s="2">
        <v>43586</v>
      </c>
      <c r="J276" s="3" t="s">
        <v>9</v>
      </c>
      <c r="K276" s="3" t="s">
        <v>7</v>
      </c>
      <c r="L276" s="3" t="s">
        <v>15</v>
      </c>
      <c r="M276" s="3">
        <v>16</v>
      </c>
      <c r="N276" s="3">
        <v>10</v>
      </c>
      <c r="O276" s="3">
        <v>106</v>
      </c>
    </row>
    <row r="277" spans="1:15" x14ac:dyDescent="0.25">
      <c r="A277" s="6" t="str">
        <f>IF(Table1[[#This Row],[Area]]="","",CONCATENATE(YEAR(I277)," ","Q",ROUNDUP(MONTH(I277)/3,0)))</f>
        <v>2019 Q3</v>
      </c>
      <c r="B277" s="6" t="str">
        <f>IF(Table1[[#This Row],[Area]]="","",CONCATENATE(TEXT(Table1[[#This Row],[rpt_mth]],"yyyy"), " ",TEXT(Table1[[#This Row],[rpt_mth]],"mmmm")))</f>
        <v>2019 July</v>
      </c>
      <c r="C277" s="9">
        <f>IF(Table1[[#This Row],[Area]]="","",Table1[[#This Row],[cleu_gross_adds]]/1000)</f>
        <v>0.67300000000000004</v>
      </c>
      <c r="D277" s="9">
        <f>IF(Table1[[#This Row],[Area]]="","",Table1[[#This Row],[cleu_deacts]]/1000)</f>
        <v>0.38900000000000001</v>
      </c>
      <c r="E277" s="10">
        <f>IF(Table1[[#This Row],[Area]]="","",Table1[[#This Row],[cleu_subs]]/1000)</f>
        <v>51.34</v>
      </c>
      <c r="F277" s="10">
        <f>IF(Table1[[#This Row],[Area]]="","",Table1[[#This Row],[Adds]]-Table1[[#This Row],[Deacts]])</f>
        <v>0.28400000000000003</v>
      </c>
      <c r="G277" s="10" t="str">
        <f>IF(Table1[[#This Row],[Area]]="","",IF(Table1[[#This Row],[VZ2_SEGMT_DESC]]="Small &amp; Medium Unassigned", "Small &amp; Medium",Table1[[#This Row],[VZ2_SEGMT_DESC]]))</f>
        <v>Large Enterprise Segment</v>
      </c>
      <c r="H277" s="10" t="str">
        <f>IF(Table1[[#This Row],[VZ2_AREA_DESC]]="undefined","",IF(Table1[[#This Row],[VZ2_AREA_DESC]]="Headquarte","HQ",Table1[[#This Row],[VZ2_AREA_DESC]]))</f>
        <v>East</v>
      </c>
      <c r="I277" s="2">
        <v>43647</v>
      </c>
      <c r="J277" s="3" t="s">
        <v>6</v>
      </c>
      <c r="K277" s="3" t="s">
        <v>14</v>
      </c>
      <c r="L277" s="3" t="s">
        <v>11</v>
      </c>
      <c r="M277" s="3">
        <v>673</v>
      </c>
      <c r="N277" s="3">
        <v>389</v>
      </c>
      <c r="O277" s="3">
        <v>51340</v>
      </c>
    </row>
    <row r="278" spans="1:15" x14ac:dyDescent="0.25">
      <c r="A278" s="6" t="str">
        <f>IF(Table1[[#This Row],[Area]]="","",CONCATENATE(YEAR(I278)," ","Q",ROUNDUP(MONTH(I278)/3,0)))</f>
        <v/>
      </c>
      <c r="B278" s="6" t="str">
        <f>IF(Table1[[#This Row],[Area]]="","",CONCATENATE(TEXT(Table1[[#This Row],[rpt_mth]],"yyyy"), " ",TEXT(Table1[[#This Row],[rpt_mth]],"mmmm")))</f>
        <v/>
      </c>
      <c r="C278" s="9" t="str">
        <f>IF(Table1[[#This Row],[Area]]="","",Table1[[#This Row],[cleu_gross_adds]]/1000)</f>
        <v/>
      </c>
      <c r="D278" s="9" t="str">
        <f>IF(Table1[[#This Row],[Area]]="","",Table1[[#This Row],[cleu_deacts]]/1000)</f>
        <v/>
      </c>
      <c r="E278" s="10" t="str">
        <f>IF(Table1[[#This Row],[Area]]="","",Table1[[#This Row],[cleu_subs]]/1000)</f>
        <v/>
      </c>
      <c r="F278" s="10" t="str">
        <f>IF(Table1[[#This Row],[Area]]="","",Table1[[#This Row],[Adds]]-Table1[[#This Row],[Deacts]])</f>
        <v/>
      </c>
      <c r="G278" s="10" t="str">
        <f>IF(Table1[[#This Row],[Area]]="","",IF(Table1[[#This Row],[VZ2_SEGMT_DESC]]="Small &amp; Medium Unassigned", "Small &amp; Medium",Table1[[#This Row],[VZ2_SEGMT_DESC]]))</f>
        <v/>
      </c>
      <c r="H278" s="10" t="str">
        <f>IF(Table1[[#This Row],[VZ2_AREA_DESC]]="undefined","",IF(Table1[[#This Row],[VZ2_AREA_DESC]]="Headquarte","HQ",Table1[[#This Row],[VZ2_AREA_DESC]]))</f>
        <v/>
      </c>
      <c r="I278" s="2">
        <v>43862</v>
      </c>
      <c r="J278" s="3" t="s">
        <v>19</v>
      </c>
      <c r="K278" s="3" t="s">
        <v>7</v>
      </c>
      <c r="L278" s="3" t="s">
        <v>13</v>
      </c>
      <c r="M278" s="3">
        <v>0</v>
      </c>
      <c r="N278" s="3">
        <v>0</v>
      </c>
      <c r="O278" s="3">
        <v>0</v>
      </c>
    </row>
    <row r="279" spans="1:15" x14ac:dyDescent="0.25">
      <c r="A279" s="6" t="str">
        <f>IF(Table1[[#This Row],[Area]]="","",CONCATENATE(YEAR(I279)," ","Q",ROUNDUP(MONTH(I279)/3,0)))</f>
        <v>2019 Q1</v>
      </c>
      <c r="B279" s="6" t="str">
        <f>IF(Table1[[#This Row],[Area]]="","",CONCATENATE(TEXT(Table1[[#This Row],[rpt_mth]],"yyyy"), " ",TEXT(Table1[[#This Row],[rpt_mth]],"mmmm")))</f>
        <v>2019 February</v>
      </c>
      <c r="C279" s="9">
        <f>IF(Table1[[#This Row],[Area]]="","",Table1[[#This Row],[cleu_gross_adds]]/1000)</f>
        <v>0</v>
      </c>
      <c r="D279" s="9">
        <f>IF(Table1[[#This Row],[Area]]="","",Table1[[#This Row],[cleu_deacts]]/1000)</f>
        <v>3.0000000000000001E-3</v>
      </c>
      <c r="E279" s="10">
        <f>IF(Table1[[#This Row],[Area]]="","",Table1[[#This Row],[cleu_subs]]/1000)</f>
        <v>0.20499999999999999</v>
      </c>
      <c r="F279" s="10">
        <f>IF(Table1[[#This Row],[Area]]="","",Table1[[#This Row],[Adds]]-Table1[[#This Row],[Deacts]])</f>
        <v>-3.0000000000000001E-3</v>
      </c>
      <c r="G279" s="10" t="str">
        <f>IF(Table1[[#This Row],[Area]]="","",IF(Table1[[#This Row],[VZ2_SEGMT_DESC]]="Small &amp; Medium Unassigned", "Small &amp; Medium",Table1[[#This Row],[VZ2_SEGMT_DESC]]))</f>
        <v>Public Sector Fed</v>
      </c>
      <c r="H279" s="10" t="str">
        <f>IF(Table1[[#This Row],[VZ2_AREA_DESC]]="undefined","",IF(Table1[[#This Row],[VZ2_AREA_DESC]]="Headquarte","HQ",Table1[[#This Row],[VZ2_AREA_DESC]]))</f>
        <v>South</v>
      </c>
      <c r="I279" s="2">
        <v>43497</v>
      </c>
      <c r="J279" s="3" t="s">
        <v>16</v>
      </c>
      <c r="K279" s="3" t="s">
        <v>14</v>
      </c>
      <c r="L279" s="3" t="s">
        <v>8</v>
      </c>
      <c r="M279" s="3">
        <v>0</v>
      </c>
      <c r="N279" s="3">
        <v>3</v>
      </c>
      <c r="O279" s="3">
        <v>205</v>
      </c>
    </row>
    <row r="280" spans="1:15" x14ac:dyDescent="0.25">
      <c r="A280" s="6" t="str">
        <f>IF(Table1[[#This Row],[Area]]="","",CONCATENATE(YEAR(I280)," ","Q",ROUNDUP(MONTH(I280)/3,0)))</f>
        <v>2019 Q2</v>
      </c>
      <c r="B280" s="6" t="str">
        <f>IF(Table1[[#This Row],[Area]]="","",CONCATENATE(TEXT(Table1[[#This Row],[rpt_mth]],"yyyy"), " ",TEXT(Table1[[#This Row],[rpt_mth]],"mmmm")))</f>
        <v>2019 April</v>
      </c>
      <c r="C280" s="9">
        <f>IF(Table1[[#This Row],[Area]]="","",Table1[[#This Row],[cleu_gross_adds]]/1000)</f>
        <v>1.6</v>
      </c>
      <c r="D280" s="9">
        <f>IF(Table1[[#This Row],[Area]]="","",Table1[[#This Row],[cleu_deacts]]/1000)</f>
        <v>2.1480000000000001</v>
      </c>
      <c r="E280" s="10">
        <f>IF(Table1[[#This Row],[Area]]="","",Table1[[#This Row],[cleu_subs]]/1000)</f>
        <v>208.99700000000001</v>
      </c>
      <c r="F280" s="10">
        <f>IF(Table1[[#This Row],[Area]]="","",Table1[[#This Row],[Adds]]-Table1[[#This Row],[Deacts]])</f>
        <v>-0.54800000000000004</v>
      </c>
      <c r="G280" s="10" t="str">
        <f>IF(Table1[[#This Row],[Area]]="","",IF(Table1[[#This Row],[VZ2_SEGMT_DESC]]="Small &amp; Medium Unassigned", "Small &amp; Medium",Table1[[#This Row],[VZ2_SEGMT_DESC]]))</f>
        <v>Small &amp; Medium</v>
      </c>
      <c r="H280" s="10" t="str">
        <f>IF(Table1[[#This Row],[VZ2_AREA_DESC]]="undefined","",IF(Table1[[#This Row],[VZ2_AREA_DESC]]="Headquarte","HQ",Table1[[#This Row],[VZ2_AREA_DESC]]))</f>
        <v>South</v>
      </c>
      <c r="I280" s="2">
        <v>43556</v>
      </c>
      <c r="J280" s="3" t="s">
        <v>18</v>
      </c>
      <c r="K280" s="3" t="s">
        <v>7</v>
      </c>
      <c r="L280" s="3" t="s">
        <v>8</v>
      </c>
      <c r="M280" s="3">
        <v>1600</v>
      </c>
      <c r="N280" s="3">
        <v>2148</v>
      </c>
      <c r="O280" s="3">
        <v>208997</v>
      </c>
    </row>
    <row r="281" spans="1:15" x14ac:dyDescent="0.25">
      <c r="A281" s="6" t="str">
        <f>IF(Table1[[#This Row],[Area]]="","",CONCATENATE(YEAR(I281)," ","Q",ROUNDUP(MONTH(I281)/3,0)))</f>
        <v/>
      </c>
      <c r="B281" s="6" t="str">
        <f>IF(Table1[[#This Row],[Area]]="","",CONCATENATE(TEXT(Table1[[#This Row],[rpt_mth]],"yyyy"), " ",TEXT(Table1[[#This Row],[rpt_mth]],"mmmm")))</f>
        <v/>
      </c>
      <c r="C281" s="9" t="str">
        <f>IF(Table1[[#This Row],[Area]]="","",Table1[[#This Row],[cleu_gross_adds]]/1000)</f>
        <v/>
      </c>
      <c r="D281" s="9" t="str">
        <f>IF(Table1[[#This Row],[Area]]="","",Table1[[#This Row],[cleu_deacts]]/1000)</f>
        <v/>
      </c>
      <c r="E281" s="10" t="str">
        <f>IF(Table1[[#This Row],[Area]]="","",Table1[[#This Row],[cleu_subs]]/1000)</f>
        <v/>
      </c>
      <c r="F281" s="10" t="str">
        <f>IF(Table1[[#This Row],[Area]]="","",Table1[[#This Row],[Adds]]-Table1[[#This Row],[Deacts]])</f>
        <v/>
      </c>
      <c r="G281" s="10" t="str">
        <f>IF(Table1[[#This Row],[Area]]="","",IF(Table1[[#This Row],[VZ2_SEGMT_DESC]]="Small &amp; Medium Unassigned", "Small &amp; Medium",Table1[[#This Row],[VZ2_SEGMT_DESC]]))</f>
        <v/>
      </c>
      <c r="H281" s="10" t="str">
        <f>IF(Table1[[#This Row],[VZ2_AREA_DESC]]="undefined","",IF(Table1[[#This Row],[VZ2_AREA_DESC]]="Headquarte","HQ",Table1[[#This Row],[VZ2_AREA_DESC]]))</f>
        <v/>
      </c>
      <c r="I281" s="2">
        <v>43586</v>
      </c>
      <c r="J281" s="3" t="s">
        <v>18</v>
      </c>
      <c r="K281" s="3" t="s">
        <v>7</v>
      </c>
      <c r="L281" s="3" t="s">
        <v>13</v>
      </c>
      <c r="M281" s="3">
        <v>0</v>
      </c>
      <c r="N281" s="3">
        <v>0</v>
      </c>
      <c r="O281" s="3">
        <v>0</v>
      </c>
    </row>
    <row r="282" spans="1:15" x14ac:dyDescent="0.25">
      <c r="A282" s="6" t="str">
        <f>IF(Table1[[#This Row],[Area]]="","",CONCATENATE(YEAR(I282)," ","Q",ROUNDUP(MONTH(I282)/3,0)))</f>
        <v>2019 Q4</v>
      </c>
      <c r="B282" s="6" t="str">
        <f>IF(Table1[[#This Row],[Area]]="","",CONCATENATE(TEXT(Table1[[#This Row],[rpt_mth]],"yyyy"), " ",TEXT(Table1[[#This Row],[rpt_mth]],"mmmm")))</f>
        <v>2019 November</v>
      </c>
      <c r="C282" s="9">
        <f>IF(Table1[[#This Row],[Area]]="","",Table1[[#This Row],[cleu_gross_adds]]/1000)</f>
        <v>0</v>
      </c>
      <c r="D282" s="9">
        <f>IF(Table1[[#This Row],[Area]]="","",Table1[[#This Row],[cleu_deacts]]/1000)</f>
        <v>0</v>
      </c>
      <c r="E282" s="10">
        <f>IF(Table1[[#This Row],[Area]]="","",Table1[[#This Row],[cleu_subs]]/1000)</f>
        <v>0</v>
      </c>
      <c r="F282" s="10">
        <f>IF(Table1[[#This Row],[Area]]="","",Table1[[#This Row],[Adds]]-Table1[[#This Row],[Deacts]])</f>
        <v>0</v>
      </c>
      <c r="G282" s="10" t="str">
        <f>IF(Table1[[#This Row],[Area]]="","",IF(Table1[[#This Row],[VZ2_SEGMT_DESC]]="Small &amp; Medium Unassigned", "Small &amp; Medium",Table1[[#This Row],[VZ2_SEGMT_DESC]]))</f>
        <v>Public Sector SLED</v>
      </c>
      <c r="H282" s="10" t="str">
        <f>IF(Table1[[#This Row],[VZ2_AREA_DESC]]="undefined","",IF(Table1[[#This Row],[VZ2_AREA_DESC]]="Headquarte","HQ",Table1[[#This Row],[VZ2_AREA_DESC]]))</f>
        <v>HQ</v>
      </c>
      <c r="I282" s="2">
        <v>43770</v>
      </c>
      <c r="J282" s="3" t="s">
        <v>19</v>
      </c>
      <c r="K282" s="3" t="s">
        <v>12</v>
      </c>
      <c r="L282" s="3" t="s">
        <v>17</v>
      </c>
      <c r="M282" s="3">
        <v>0</v>
      </c>
      <c r="N282" s="3">
        <v>0</v>
      </c>
      <c r="O282" s="3">
        <v>0</v>
      </c>
    </row>
    <row r="283" spans="1:15" x14ac:dyDescent="0.25">
      <c r="A283" s="6" t="str">
        <f>IF(Table1[[#This Row],[Area]]="","",CONCATENATE(YEAR(I283)," ","Q",ROUNDUP(MONTH(I283)/3,0)))</f>
        <v>2019 Q3</v>
      </c>
      <c r="B283" s="6" t="str">
        <f>IF(Table1[[#This Row],[Area]]="","",CONCATENATE(TEXT(Table1[[#This Row],[rpt_mth]],"yyyy"), " ",TEXT(Table1[[#This Row],[rpt_mth]],"mmmm")))</f>
        <v>2019 July</v>
      </c>
      <c r="C283" s="9">
        <f>IF(Table1[[#This Row],[Area]]="","",Table1[[#This Row],[cleu_gross_adds]]/1000)</f>
        <v>2.7109999999999999</v>
      </c>
      <c r="D283" s="9">
        <f>IF(Table1[[#This Row],[Area]]="","",Table1[[#This Row],[cleu_deacts]]/1000)</f>
        <v>1.6839999999999999</v>
      </c>
      <c r="E283" s="10">
        <f>IF(Table1[[#This Row],[Area]]="","",Table1[[#This Row],[cleu_subs]]/1000)</f>
        <v>220.78700000000001</v>
      </c>
      <c r="F283" s="10">
        <f>IF(Table1[[#This Row],[Area]]="","",Table1[[#This Row],[Adds]]-Table1[[#This Row],[Deacts]])</f>
        <v>1.0269999999999999</v>
      </c>
      <c r="G283" s="10" t="str">
        <f>IF(Table1[[#This Row],[Area]]="","",IF(Table1[[#This Row],[VZ2_SEGMT_DESC]]="Small &amp; Medium Unassigned", "Small &amp; Medium",Table1[[#This Row],[VZ2_SEGMT_DESC]]))</f>
        <v>Public Sector Fed</v>
      </c>
      <c r="H283" s="10" t="str">
        <f>IF(Table1[[#This Row],[VZ2_AREA_DESC]]="undefined","",IF(Table1[[#This Row],[VZ2_AREA_DESC]]="Headquarte","HQ",Table1[[#This Row],[VZ2_AREA_DESC]]))</f>
        <v>West</v>
      </c>
      <c r="I283" s="2">
        <v>43647</v>
      </c>
      <c r="J283" s="3" t="s">
        <v>16</v>
      </c>
      <c r="K283" s="3" t="s">
        <v>12</v>
      </c>
      <c r="L283" s="3" t="s">
        <v>15</v>
      </c>
      <c r="M283" s="3">
        <v>2711</v>
      </c>
      <c r="N283" s="3">
        <v>1684</v>
      </c>
      <c r="O283" s="3">
        <v>220787</v>
      </c>
    </row>
    <row r="284" spans="1:15" x14ac:dyDescent="0.25">
      <c r="A284" s="6" t="str">
        <f>IF(Table1[[#This Row],[Area]]="","",CONCATENATE(YEAR(I284)," ","Q",ROUNDUP(MONTH(I284)/3,0)))</f>
        <v>2019 Q3</v>
      </c>
      <c r="B284" s="6" t="str">
        <f>IF(Table1[[#This Row],[Area]]="","",CONCATENATE(TEXT(Table1[[#This Row],[rpt_mth]],"yyyy"), " ",TEXT(Table1[[#This Row],[rpt_mth]],"mmmm")))</f>
        <v>2019 August</v>
      </c>
      <c r="C284" s="9">
        <f>IF(Table1[[#This Row],[Area]]="","",Table1[[#This Row],[cleu_gross_adds]]/1000)</f>
        <v>0</v>
      </c>
      <c r="D284" s="9">
        <f>IF(Table1[[#This Row],[Area]]="","",Table1[[#This Row],[cleu_deacts]]/1000)</f>
        <v>0</v>
      </c>
      <c r="E284" s="10">
        <f>IF(Table1[[#This Row],[Area]]="","",Table1[[#This Row],[cleu_subs]]/1000)</f>
        <v>0</v>
      </c>
      <c r="F284" s="10">
        <f>IF(Table1[[#This Row],[Area]]="","",Table1[[#This Row],[Adds]]-Table1[[#This Row],[Deacts]])</f>
        <v>0</v>
      </c>
      <c r="G284" s="10" t="str">
        <f>IF(Table1[[#This Row],[Area]]="","",IF(Table1[[#This Row],[VZ2_SEGMT_DESC]]="Small &amp; Medium Unassigned", "Small &amp; Medium",Table1[[#This Row],[VZ2_SEGMT_DESC]]))</f>
        <v>Public Sector Fed</v>
      </c>
      <c r="H284" s="10" t="str">
        <f>IF(Table1[[#This Row],[VZ2_AREA_DESC]]="undefined","",IF(Table1[[#This Row],[VZ2_AREA_DESC]]="Headquarte","HQ",Table1[[#This Row],[VZ2_AREA_DESC]]))</f>
        <v>HQ</v>
      </c>
      <c r="I284" s="2">
        <v>43678</v>
      </c>
      <c r="J284" s="3" t="s">
        <v>16</v>
      </c>
      <c r="K284" s="3" t="s">
        <v>12</v>
      </c>
      <c r="L284" s="3" t="s">
        <v>17</v>
      </c>
      <c r="M284" s="3">
        <v>0</v>
      </c>
      <c r="N284" s="3">
        <v>0</v>
      </c>
      <c r="O284" s="3">
        <v>0</v>
      </c>
    </row>
    <row r="285" spans="1:15" x14ac:dyDescent="0.25">
      <c r="A285" s="6" t="str">
        <f>IF(Table1[[#This Row],[Area]]="","",CONCATENATE(YEAR(I285)," ","Q",ROUNDUP(MONTH(I285)/3,0)))</f>
        <v>2019 Q2</v>
      </c>
      <c r="B285" s="6" t="str">
        <f>IF(Table1[[#This Row],[Area]]="","",CONCATENATE(TEXT(Table1[[#This Row],[rpt_mth]],"yyyy"), " ",TEXT(Table1[[#This Row],[rpt_mth]],"mmmm")))</f>
        <v>2019 May</v>
      </c>
      <c r="C285" s="9">
        <f>IF(Table1[[#This Row],[Area]]="","",Table1[[#This Row],[cleu_gross_adds]]/1000)</f>
        <v>16.803000000000001</v>
      </c>
      <c r="D285" s="9">
        <f>IF(Table1[[#This Row],[Area]]="","",Table1[[#This Row],[cleu_deacts]]/1000)</f>
        <v>12.295999999999999</v>
      </c>
      <c r="E285" s="10">
        <f>IF(Table1[[#This Row],[Area]]="","",Table1[[#This Row],[cleu_subs]]/1000)</f>
        <v>1147.8030000000001</v>
      </c>
      <c r="F285" s="10">
        <f>IF(Table1[[#This Row],[Area]]="","",Table1[[#This Row],[Adds]]-Table1[[#This Row],[Deacts]])</f>
        <v>4.5070000000000014</v>
      </c>
      <c r="G285" s="10" t="str">
        <f>IF(Table1[[#This Row],[Area]]="","",IF(Table1[[#This Row],[VZ2_SEGMT_DESC]]="Small &amp; Medium Unassigned", "Small &amp; Medium",Table1[[#This Row],[VZ2_SEGMT_DESC]]))</f>
        <v>Public Sector SLED</v>
      </c>
      <c r="H285" s="10" t="str">
        <f>IF(Table1[[#This Row],[VZ2_AREA_DESC]]="undefined","",IF(Table1[[#This Row],[VZ2_AREA_DESC]]="Headquarte","HQ",Table1[[#This Row],[VZ2_AREA_DESC]]))</f>
        <v>South</v>
      </c>
      <c r="I285" s="2">
        <v>43586</v>
      </c>
      <c r="J285" s="3" t="s">
        <v>19</v>
      </c>
      <c r="K285" s="3" t="s">
        <v>12</v>
      </c>
      <c r="L285" s="3" t="s">
        <v>8</v>
      </c>
      <c r="M285" s="3">
        <v>16803</v>
      </c>
      <c r="N285" s="3">
        <v>12296</v>
      </c>
      <c r="O285" s="3">
        <v>1147803</v>
      </c>
    </row>
    <row r="286" spans="1:15" x14ac:dyDescent="0.25">
      <c r="A286" s="6" t="str">
        <f>IF(Table1[[#This Row],[Area]]="","",CONCATENATE(YEAR(I286)," ","Q",ROUNDUP(MONTH(I286)/3,0)))</f>
        <v>2019 Q3</v>
      </c>
      <c r="B286" s="6" t="str">
        <f>IF(Table1[[#This Row],[Area]]="","",CONCATENATE(TEXT(Table1[[#This Row],[rpt_mth]],"yyyy"), " ",TEXT(Table1[[#This Row],[rpt_mth]],"mmmm")))</f>
        <v>2019 August</v>
      </c>
      <c r="C286" s="9">
        <f>IF(Table1[[#This Row],[Area]]="","",Table1[[#This Row],[cleu_gross_adds]]/1000)</f>
        <v>0.52400000000000002</v>
      </c>
      <c r="D286" s="9">
        <f>IF(Table1[[#This Row],[Area]]="","",Table1[[#This Row],[cleu_deacts]]/1000)</f>
        <v>1.0999999999999999E-2</v>
      </c>
      <c r="E286" s="10">
        <f>IF(Table1[[#This Row],[Area]]="","",Table1[[#This Row],[cleu_subs]]/1000)</f>
        <v>0.97599999999999998</v>
      </c>
      <c r="F286" s="10">
        <f>IF(Table1[[#This Row],[Area]]="","",Table1[[#This Row],[Adds]]-Table1[[#This Row],[Deacts]])</f>
        <v>0.51300000000000001</v>
      </c>
      <c r="G286" s="10" t="str">
        <f>IF(Table1[[#This Row],[Area]]="","",IF(Table1[[#This Row],[VZ2_SEGMT_DESC]]="Small &amp; Medium Unassigned", "Small &amp; Medium",Table1[[#This Row],[VZ2_SEGMT_DESC]]))</f>
        <v>Small &amp; Medium</v>
      </c>
      <c r="H286" s="10" t="str">
        <f>IF(Table1[[#This Row],[VZ2_AREA_DESC]]="undefined","",IF(Table1[[#This Row],[VZ2_AREA_DESC]]="Headquarte","HQ",Table1[[#This Row],[VZ2_AREA_DESC]]))</f>
        <v>East</v>
      </c>
      <c r="I286" s="2">
        <v>43678</v>
      </c>
      <c r="J286" s="3" t="s">
        <v>9</v>
      </c>
      <c r="K286" s="3" t="s">
        <v>10</v>
      </c>
      <c r="L286" s="3" t="s">
        <v>11</v>
      </c>
      <c r="M286" s="3">
        <v>524</v>
      </c>
      <c r="N286" s="3">
        <v>11</v>
      </c>
      <c r="O286" s="3">
        <v>976</v>
      </c>
    </row>
    <row r="287" spans="1:15" x14ac:dyDescent="0.25">
      <c r="A287" s="6" t="str">
        <f>IF(Table1[[#This Row],[Area]]="","",CONCATENATE(YEAR(I287)," ","Q",ROUNDUP(MONTH(I287)/3,0)))</f>
        <v/>
      </c>
      <c r="B287" s="6" t="str">
        <f>IF(Table1[[#This Row],[Area]]="","",CONCATENATE(TEXT(Table1[[#This Row],[rpt_mth]],"yyyy"), " ",TEXT(Table1[[#This Row],[rpt_mth]],"mmmm")))</f>
        <v/>
      </c>
      <c r="C287" s="9" t="str">
        <f>IF(Table1[[#This Row],[Area]]="","",Table1[[#This Row],[cleu_gross_adds]]/1000)</f>
        <v/>
      </c>
      <c r="D287" s="9" t="str">
        <f>IF(Table1[[#This Row],[Area]]="","",Table1[[#This Row],[cleu_deacts]]/1000)</f>
        <v/>
      </c>
      <c r="E287" s="10" t="str">
        <f>IF(Table1[[#This Row],[Area]]="","",Table1[[#This Row],[cleu_subs]]/1000)</f>
        <v/>
      </c>
      <c r="F287" s="10" t="str">
        <f>IF(Table1[[#This Row],[Area]]="","",Table1[[#This Row],[Adds]]-Table1[[#This Row],[Deacts]])</f>
        <v/>
      </c>
      <c r="G287" s="10" t="str">
        <f>IF(Table1[[#This Row],[Area]]="","",IF(Table1[[#This Row],[VZ2_SEGMT_DESC]]="Small &amp; Medium Unassigned", "Small &amp; Medium",Table1[[#This Row],[VZ2_SEGMT_DESC]]))</f>
        <v/>
      </c>
      <c r="H287" s="10" t="str">
        <f>IF(Table1[[#This Row],[VZ2_AREA_DESC]]="undefined","",IF(Table1[[#This Row],[VZ2_AREA_DESC]]="Headquarte","HQ",Table1[[#This Row],[VZ2_AREA_DESC]]))</f>
        <v/>
      </c>
      <c r="I287" s="2">
        <v>43831</v>
      </c>
      <c r="J287" s="3" t="s">
        <v>19</v>
      </c>
      <c r="K287" s="3" t="s">
        <v>7</v>
      </c>
      <c r="L287" s="3" t="s">
        <v>13</v>
      </c>
      <c r="M287" s="3">
        <v>0</v>
      </c>
      <c r="N287" s="3">
        <v>0</v>
      </c>
      <c r="O287" s="3">
        <v>0</v>
      </c>
    </row>
    <row r="288" spans="1:15" x14ac:dyDescent="0.25">
      <c r="A288" s="6" t="str">
        <f>IF(Table1[[#This Row],[Area]]="","",CONCATENATE(YEAR(I288)," ","Q",ROUNDUP(MONTH(I288)/3,0)))</f>
        <v>2019 Q4</v>
      </c>
      <c r="B288" s="6" t="str">
        <f>IF(Table1[[#This Row],[Area]]="","",CONCATENATE(TEXT(Table1[[#This Row],[rpt_mth]],"yyyy"), " ",TEXT(Table1[[#This Row],[rpt_mth]],"mmmm")))</f>
        <v>2019 October</v>
      </c>
      <c r="C288" s="9">
        <f>IF(Table1[[#This Row],[Area]]="","",Table1[[#This Row],[cleu_gross_adds]]/1000)</f>
        <v>39.396000000000001</v>
      </c>
      <c r="D288" s="9">
        <f>IF(Table1[[#This Row],[Area]]="","",Table1[[#This Row],[cleu_deacts]]/1000)</f>
        <v>26.419</v>
      </c>
      <c r="E288" s="10">
        <f>IF(Table1[[#This Row],[Area]]="","",Table1[[#This Row],[cleu_subs]]/1000)</f>
        <v>2038.3409999999999</v>
      </c>
      <c r="F288" s="10">
        <f>IF(Table1[[#This Row],[Area]]="","",Table1[[#This Row],[Adds]]-Table1[[#This Row],[Deacts]])</f>
        <v>12.977</v>
      </c>
      <c r="G288" s="10" t="str">
        <f>IF(Table1[[#This Row],[Area]]="","",IF(Table1[[#This Row],[VZ2_SEGMT_DESC]]="Small &amp; Medium Unassigned", "Small &amp; Medium",Table1[[#This Row],[VZ2_SEGMT_DESC]]))</f>
        <v>Small &amp; Medium</v>
      </c>
      <c r="H288" s="10" t="str">
        <f>IF(Table1[[#This Row],[VZ2_AREA_DESC]]="undefined","",IF(Table1[[#This Row],[VZ2_AREA_DESC]]="Headquarte","HQ",Table1[[#This Row],[VZ2_AREA_DESC]]))</f>
        <v>East</v>
      </c>
      <c r="I288" s="2">
        <v>43739</v>
      </c>
      <c r="J288" s="3" t="s">
        <v>18</v>
      </c>
      <c r="K288" s="3" t="s">
        <v>10</v>
      </c>
      <c r="L288" s="3" t="s">
        <v>11</v>
      </c>
      <c r="M288" s="3">
        <v>39396</v>
      </c>
      <c r="N288" s="3">
        <v>26419</v>
      </c>
      <c r="O288" s="3">
        <v>2038341</v>
      </c>
    </row>
    <row r="289" spans="1:15" x14ac:dyDescent="0.25">
      <c r="A289" s="6" t="str">
        <f>IF(Table1[[#This Row],[Area]]="","",CONCATENATE(YEAR(I289)," ","Q",ROUNDUP(MONTH(I289)/3,0)))</f>
        <v>2020 Q1</v>
      </c>
      <c r="B289" s="6" t="str">
        <f>IF(Table1[[#This Row],[Area]]="","",CONCATENATE(TEXT(Table1[[#This Row],[rpt_mth]],"yyyy"), " ",TEXT(Table1[[#This Row],[rpt_mth]],"mmmm")))</f>
        <v>2020 January</v>
      </c>
      <c r="C289" s="9">
        <f>IF(Table1[[#This Row],[Area]]="","",Table1[[#This Row],[cleu_gross_adds]]/1000)</f>
        <v>0.94399999999999995</v>
      </c>
      <c r="D289" s="9">
        <f>IF(Table1[[#This Row],[Area]]="","",Table1[[#This Row],[cleu_deacts]]/1000)</f>
        <v>0.47099999999999997</v>
      </c>
      <c r="E289" s="10">
        <f>IF(Table1[[#This Row],[Area]]="","",Table1[[#This Row],[cleu_subs]]/1000)</f>
        <v>42.374000000000002</v>
      </c>
      <c r="F289" s="10">
        <f>IF(Table1[[#This Row],[Area]]="","",Table1[[#This Row],[Adds]]-Table1[[#This Row],[Deacts]])</f>
        <v>0.47299999999999998</v>
      </c>
      <c r="G289" s="10" t="str">
        <f>IF(Table1[[#This Row],[Area]]="","",IF(Table1[[#This Row],[VZ2_SEGMT_DESC]]="Small &amp; Medium Unassigned", "Small &amp; Medium",Table1[[#This Row],[VZ2_SEGMT_DESC]]))</f>
        <v>Large Enterprise Segment</v>
      </c>
      <c r="H289" s="10" t="str">
        <f>IF(Table1[[#This Row],[VZ2_AREA_DESC]]="undefined","",IF(Table1[[#This Row],[VZ2_AREA_DESC]]="Headquarte","HQ",Table1[[#This Row],[VZ2_AREA_DESC]]))</f>
        <v>West</v>
      </c>
      <c r="I289" s="2">
        <v>43831</v>
      </c>
      <c r="J289" s="3" t="s">
        <v>6</v>
      </c>
      <c r="K289" s="3" t="s">
        <v>14</v>
      </c>
      <c r="L289" s="3" t="s">
        <v>15</v>
      </c>
      <c r="M289" s="3">
        <v>944</v>
      </c>
      <c r="N289" s="3">
        <v>471</v>
      </c>
      <c r="O289" s="3">
        <v>42374</v>
      </c>
    </row>
    <row r="290" spans="1:15" x14ac:dyDescent="0.25">
      <c r="A290" s="6" t="str">
        <f>IF(Table1[[#This Row],[Area]]="","",CONCATENATE(YEAR(I290)," ","Q",ROUNDUP(MONTH(I290)/3,0)))</f>
        <v>2019 Q3</v>
      </c>
      <c r="B290" s="6" t="str">
        <f>IF(Table1[[#This Row],[Area]]="","",CONCATENATE(TEXT(Table1[[#This Row],[rpt_mth]],"yyyy"), " ",TEXT(Table1[[#This Row],[rpt_mth]],"mmmm")))</f>
        <v>2019 September</v>
      </c>
      <c r="C290" s="9">
        <f>IF(Table1[[#This Row],[Area]]="","",Table1[[#This Row],[cleu_gross_adds]]/1000)</f>
        <v>51.386000000000003</v>
      </c>
      <c r="D290" s="9">
        <f>IF(Table1[[#This Row],[Area]]="","",Table1[[#This Row],[cleu_deacts]]/1000)</f>
        <v>34.234999999999999</v>
      </c>
      <c r="E290" s="10">
        <f>IF(Table1[[#This Row],[Area]]="","",Table1[[#This Row],[cleu_subs]]/1000)</f>
        <v>3250.134</v>
      </c>
      <c r="F290" s="10">
        <f>IF(Table1[[#This Row],[Area]]="","",Table1[[#This Row],[Adds]]-Table1[[#This Row],[Deacts]])</f>
        <v>17.151000000000003</v>
      </c>
      <c r="G290" s="10" t="str">
        <f>IF(Table1[[#This Row],[Area]]="","",IF(Table1[[#This Row],[VZ2_SEGMT_DESC]]="Small &amp; Medium Unassigned", "Small &amp; Medium",Table1[[#This Row],[VZ2_SEGMT_DESC]]))</f>
        <v>Small &amp; Medium</v>
      </c>
      <c r="H290" s="10" t="str">
        <f>IF(Table1[[#This Row],[VZ2_AREA_DESC]]="undefined","",IF(Table1[[#This Row],[VZ2_AREA_DESC]]="Headquarte","HQ",Table1[[#This Row],[VZ2_AREA_DESC]]))</f>
        <v>East</v>
      </c>
      <c r="I290" s="2">
        <v>43709</v>
      </c>
      <c r="J290" s="3" t="s">
        <v>18</v>
      </c>
      <c r="K290" s="3" t="s">
        <v>12</v>
      </c>
      <c r="L290" s="3" t="s">
        <v>11</v>
      </c>
      <c r="M290" s="3">
        <v>51386</v>
      </c>
      <c r="N290" s="3">
        <v>34235</v>
      </c>
      <c r="O290" s="3">
        <v>3250134</v>
      </c>
    </row>
    <row r="291" spans="1:15" x14ac:dyDescent="0.25">
      <c r="A291" s="6" t="str">
        <f>IF(Table1[[#This Row],[Area]]="","",CONCATENATE(YEAR(I291)," ","Q",ROUNDUP(MONTH(I291)/3,0)))</f>
        <v>2019 Q4</v>
      </c>
      <c r="B291" s="6" t="str">
        <f>IF(Table1[[#This Row],[Area]]="","",CONCATENATE(TEXT(Table1[[#This Row],[rpt_mth]],"yyyy"), " ",TEXT(Table1[[#This Row],[rpt_mth]],"mmmm")))</f>
        <v>2019 October</v>
      </c>
      <c r="C291" s="9">
        <f>IF(Table1[[#This Row],[Area]]="","",Table1[[#This Row],[cleu_gross_adds]]/1000)</f>
        <v>37.334000000000003</v>
      </c>
      <c r="D291" s="9">
        <f>IF(Table1[[#This Row],[Area]]="","",Table1[[#This Row],[cleu_deacts]]/1000)</f>
        <v>23.652999999999999</v>
      </c>
      <c r="E291" s="10">
        <f>IF(Table1[[#This Row],[Area]]="","",Table1[[#This Row],[cleu_subs]]/1000)</f>
        <v>1842.3019999999999</v>
      </c>
      <c r="F291" s="10">
        <f>IF(Table1[[#This Row],[Area]]="","",Table1[[#This Row],[Adds]]-Table1[[#This Row],[Deacts]])</f>
        <v>13.681000000000004</v>
      </c>
      <c r="G291" s="10" t="str">
        <f>IF(Table1[[#This Row],[Area]]="","",IF(Table1[[#This Row],[VZ2_SEGMT_DESC]]="Small &amp; Medium Unassigned", "Small &amp; Medium",Table1[[#This Row],[VZ2_SEGMT_DESC]]))</f>
        <v>Small &amp; Medium</v>
      </c>
      <c r="H291" s="10" t="str">
        <f>IF(Table1[[#This Row],[VZ2_AREA_DESC]]="undefined","",IF(Table1[[#This Row],[VZ2_AREA_DESC]]="Headquarte","HQ",Table1[[#This Row],[VZ2_AREA_DESC]]))</f>
        <v>South</v>
      </c>
      <c r="I291" s="2">
        <v>43739</v>
      </c>
      <c r="J291" s="3" t="s">
        <v>18</v>
      </c>
      <c r="K291" s="3" t="s">
        <v>12</v>
      </c>
      <c r="L291" s="3" t="s">
        <v>8</v>
      </c>
      <c r="M291" s="3">
        <v>37334</v>
      </c>
      <c r="N291" s="3">
        <v>23653</v>
      </c>
      <c r="O291" s="3">
        <v>1842302</v>
      </c>
    </row>
    <row r="292" spans="1:15" x14ac:dyDescent="0.25">
      <c r="A292" s="6" t="str">
        <f>IF(Table1[[#This Row],[Area]]="","",CONCATENATE(YEAR(I292)," ","Q",ROUNDUP(MONTH(I292)/3,0)))</f>
        <v>2020 Q1</v>
      </c>
      <c r="B292" s="6" t="str">
        <f>IF(Table1[[#This Row],[Area]]="","",CONCATENATE(TEXT(Table1[[#This Row],[rpt_mth]],"yyyy"), " ",TEXT(Table1[[#This Row],[rpt_mth]],"mmmm")))</f>
        <v>2020 February</v>
      </c>
      <c r="C292" s="9">
        <f>IF(Table1[[#This Row],[Area]]="","",Table1[[#This Row],[cleu_gross_adds]]/1000)</f>
        <v>0</v>
      </c>
      <c r="D292" s="9">
        <f>IF(Table1[[#This Row],[Area]]="","",Table1[[#This Row],[cleu_deacts]]/1000)</f>
        <v>0</v>
      </c>
      <c r="E292" s="10">
        <f>IF(Table1[[#This Row],[Area]]="","",Table1[[#This Row],[cleu_subs]]/1000)</f>
        <v>0</v>
      </c>
      <c r="F292" s="10">
        <f>IF(Table1[[#This Row],[Area]]="","",Table1[[#This Row],[Adds]]-Table1[[#This Row],[Deacts]])</f>
        <v>0</v>
      </c>
      <c r="G292" s="10" t="str">
        <f>IF(Table1[[#This Row],[Area]]="","",IF(Table1[[#This Row],[VZ2_SEGMT_DESC]]="Small &amp; Medium Unassigned", "Small &amp; Medium",Table1[[#This Row],[VZ2_SEGMT_DESC]]))</f>
        <v>Public Sector SLED</v>
      </c>
      <c r="H292" s="10" t="str">
        <f>IF(Table1[[#This Row],[VZ2_AREA_DESC]]="undefined","",IF(Table1[[#This Row],[VZ2_AREA_DESC]]="Headquarte","HQ",Table1[[#This Row],[VZ2_AREA_DESC]]))</f>
        <v>HQ</v>
      </c>
      <c r="I292" s="2">
        <v>43862</v>
      </c>
      <c r="J292" s="3" t="s">
        <v>19</v>
      </c>
      <c r="K292" s="3" t="s">
        <v>12</v>
      </c>
      <c r="L292" s="3" t="s">
        <v>17</v>
      </c>
      <c r="M292" s="3">
        <v>0</v>
      </c>
      <c r="N292" s="3">
        <v>0</v>
      </c>
      <c r="O292" s="3">
        <v>0</v>
      </c>
    </row>
    <row r="293" spans="1:15" x14ac:dyDescent="0.25">
      <c r="A293" s="6" t="str">
        <f>IF(Table1[[#This Row],[Area]]="","",CONCATENATE(YEAR(I293)," ","Q",ROUNDUP(MONTH(I293)/3,0)))</f>
        <v>2019 Q2</v>
      </c>
      <c r="B293" s="6" t="str">
        <f>IF(Table1[[#This Row],[Area]]="","",CONCATENATE(TEXT(Table1[[#This Row],[rpt_mth]],"yyyy"), " ",TEXT(Table1[[#This Row],[rpt_mth]],"mmmm")))</f>
        <v>2019 June</v>
      </c>
      <c r="C293" s="9">
        <f>IF(Table1[[#This Row],[Area]]="","",Table1[[#This Row],[cleu_gross_adds]]/1000)</f>
        <v>0</v>
      </c>
      <c r="D293" s="9">
        <f>IF(Table1[[#This Row],[Area]]="","",Table1[[#This Row],[cleu_deacts]]/1000)</f>
        <v>0</v>
      </c>
      <c r="E293" s="10">
        <f>IF(Table1[[#This Row],[Area]]="","",Table1[[#This Row],[cleu_subs]]/1000)</f>
        <v>1E-3</v>
      </c>
      <c r="F293" s="10">
        <f>IF(Table1[[#This Row],[Area]]="","",Table1[[#This Row],[Adds]]-Table1[[#This Row],[Deacts]])</f>
        <v>0</v>
      </c>
      <c r="G293" s="10" t="str">
        <f>IF(Table1[[#This Row],[Area]]="","",IF(Table1[[#This Row],[VZ2_SEGMT_DESC]]="Small &amp; Medium Unassigned", "Small &amp; Medium",Table1[[#This Row],[VZ2_SEGMT_DESC]]))</f>
        <v>Large Enterprise Segment</v>
      </c>
      <c r="H293" s="10" t="str">
        <f>IF(Table1[[#This Row],[VZ2_AREA_DESC]]="undefined","",IF(Table1[[#This Row],[VZ2_AREA_DESC]]="Headquarte","HQ",Table1[[#This Row],[VZ2_AREA_DESC]]))</f>
        <v>HQ</v>
      </c>
      <c r="I293" s="2">
        <v>43617</v>
      </c>
      <c r="J293" s="3" t="s">
        <v>6</v>
      </c>
      <c r="K293" s="3" t="s">
        <v>12</v>
      </c>
      <c r="L293" s="3" t="s">
        <v>17</v>
      </c>
      <c r="M293" s="3">
        <v>0</v>
      </c>
      <c r="N293" s="3">
        <v>0</v>
      </c>
      <c r="O293" s="3">
        <v>1</v>
      </c>
    </row>
    <row r="294" spans="1:15" x14ac:dyDescent="0.25">
      <c r="A294" s="6" t="str">
        <f>IF(Table1[[#This Row],[Area]]="","",CONCATENATE(YEAR(I294)," ","Q",ROUNDUP(MONTH(I294)/3,0)))</f>
        <v>2019 Q4</v>
      </c>
      <c r="B294" s="6" t="str">
        <f>IF(Table1[[#This Row],[Area]]="","",CONCATENATE(TEXT(Table1[[#This Row],[rpt_mth]],"yyyy"), " ",TEXT(Table1[[#This Row],[rpt_mth]],"mmmm")))</f>
        <v>2019 October</v>
      </c>
      <c r="C294" s="9">
        <f>IF(Table1[[#This Row],[Area]]="","",Table1[[#This Row],[cleu_gross_adds]]/1000)</f>
        <v>0.13900000000000001</v>
      </c>
      <c r="D294" s="9">
        <f>IF(Table1[[#This Row],[Area]]="","",Table1[[#This Row],[cleu_deacts]]/1000)</f>
        <v>0</v>
      </c>
      <c r="E294" s="10">
        <f>IF(Table1[[#This Row],[Area]]="","",Table1[[#This Row],[cleu_subs]]/1000)</f>
        <v>0.31</v>
      </c>
      <c r="F294" s="10">
        <f>IF(Table1[[#This Row],[Area]]="","",Table1[[#This Row],[Adds]]-Table1[[#This Row],[Deacts]])</f>
        <v>0.13900000000000001</v>
      </c>
      <c r="G294" s="10" t="str">
        <f>IF(Table1[[#This Row],[Area]]="","",IF(Table1[[#This Row],[VZ2_SEGMT_DESC]]="Small &amp; Medium Unassigned", "Small &amp; Medium",Table1[[#This Row],[VZ2_SEGMT_DESC]]))</f>
        <v>Small &amp; Medium</v>
      </c>
      <c r="H294" s="10" t="str">
        <f>IF(Table1[[#This Row],[VZ2_AREA_DESC]]="undefined","",IF(Table1[[#This Row],[VZ2_AREA_DESC]]="Headquarte","HQ",Table1[[#This Row],[VZ2_AREA_DESC]]))</f>
        <v>South</v>
      </c>
      <c r="I294" s="2">
        <v>43739</v>
      </c>
      <c r="J294" s="3" t="s">
        <v>9</v>
      </c>
      <c r="K294" s="3" t="s">
        <v>12</v>
      </c>
      <c r="L294" s="3" t="s">
        <v>8</v>
      </c>
      <c r="M294" s="3">
        <v>139</v>
      </c>
      <c r="N294" s="3">
        <v>0</v>
      </c>
      <c r="O294" s="3">
        <v>310</v>
      </c>
    </row>
    <row r="295" spans="1:15" x14ac:dyDescent="0.25">
      <c r="A295" s="6" t="str">
        <f>IF(Table1[[#This Row],[Area]]="","",CONCATENATE(YEAR(I295)," ","Q",ROUNDUP(MONTH(I295)/3,0)))</f>
        <v>2019 Q4</v>
      </c>
      <c r="B295" s="6" t="str">
        <f>IF(Table1[[#This Row],[Area]]="","",CONCATENATE(TEXT(Table1[[#This Row],[rpt_mth]],"yyyy"), " ",TEXT(Table1[[#This Row],[rpt_mth]],"mmmm")))</f>
        <v>2019 October</v>
      </c>
      <c r="C295" s="9">
        <f>IF(Table1[[#This Row],[Area]]="","",Table1[[#This Row],[cleu_gross_adds]]/1000)</f>
        <v>0.29199999999999998</v>
      </c>
      <c r="D295" s="9">
        <f>IF(Table1[[#This Row],[Area]]="","",Table1[[#This Row],[cleu_deacts]]/1000)</f>
        <v>2E-3</v>
      </c>
      <c r="E295" s="10">
        <f>IF(Table1[[#This Row],[Area]]="","",Table1[[#This Row],[cleu_subs]]/1000)</f>
        <v>0.42699999999999999</v>
      </c>
      <c r="F295" s="10">
        <f>IF(Table1[[#This Row],[Area]]="","",Table1[[#This Row],[Adds]]-Table1[[#This Row],[Deacts]])</f>
        <v>0.28999999999999998</v>
      </c>
      <c r="G295" s="10" t="str">
        <f>IF(Table1[[#This Row],[Area]]="","",IF(Table1[[#This Row],[VZ2_SEGMT_DESC]]="Small &amp; Medium Unassigned", "Small &amp; Medium",Table1[[#This Row],[VZ2_SEGMT_DESC]]))</f>
        <v>Small &amp; Medium</v>
      </c>
      <c r="H295" s="10" t="str">
        <f>IF(Table1[[#This Row],[VZ2_AREA_DESC]]="undefined","",IF(Table1[[#This Row],[VZ2_AREA_DESC]]="Headquarte","HQ",Table1[[#This Row],[VZ2_AREA_DESC]]))</f>
        <v>South</v>
      </c>
      <c r="I295" s="2">
        <v>43739</v>
      </c>
      <c r="J295" s="3" t="s">
        <v>9</v>
      </c>
      <c r="K295" s="3" t="s">
        <v>10</v>
      </c>
      <c r="L295" s="3" t="s">
        <v>8</v>
      </c>
      <c r="M295" s="3">
        <v>292</v>
      </c>
      <c r="N295" s="3">
        <v>2</v>
      </c>
      <c r="O295" s="3">
        <v>427</v>
      </c>
    </row>
    <row r="296" spans="1:15" x14ac:dyDescent="0.25">
      <c r="A296" s="6" t="str">
        <f>IF(Table1[[#This Row],[Area]]="","",CONCATENATE(YEAR(I296)," ","Q",ROUNDUP(MONTH(I296)/3,0)))</f>
        <v>2020 Q2</v>
      </c>
      <c r="B296" s="6" t="str">
        <f>IF(Table1[[#This Row],[Area]]="","",CONCATENATE(TEXT(Table1[[#This Row],[rpt_mth]],"yyyy"), " ",TEXT(Table1[[#This Row],[rpt_mth]],"mmmm")))</f>
        <v>2020 June</v>
      </c>
      <c r="C296" s="9">
        <f>IF(Table1[[#This Row],[Area]]="","",Table1[[#This Row],[cleu_gross_adds]]/1000)</f>
        <v>0.01</v>
      </c>
      <c r="D296" s="9">
        <f>IF(Table1[[#This Row],[Area]]="","",Table1[[#This Row],[cleu_deacts]]/1000)</f>
        <v>2.5000000000000001E-2</v>
      </c>
      <c r="E296" s="10">
        <f>IF(Table1[[#This Row],[Area]]="","",Table1[[#This Row],[cleu_subs]]/1000)</f>
        <v>11.988</v>
      </c>
      <c r="F296" s="10">
        <f>IF(Table1[[#This Row],[Area]]="","",Table1[[#This Row],[Adds]]-Table1[[#This Row],[Deacts]])</f>
        <v>-1.5000000000000001E-2</v>
      </c>
      <c r="G296" s="10" t="str">
        <f>IF(Table1[[#This Row],[Area]]="","",IF(Table1[[#This Row],[VZ2_SEGMT_DESC]]="Small &amp; Medium Unassigned", "Small &amp; Medium",Table1[[#This Row],[VZ2_SEGMT_DESC]]))</f>
        <v>Public Sector SLED</v>
      </c>
      <c r="H296" s="10" t="str">
        <f>IF(Table1[[#This Row],[VZ2_AREA_DESC]]="undefined","",IF(Table1[[#This Row],[VZ2_AREA_DESC]]="Headquarte","HQ",Table1[[#This Row],[VZ2_AREA_DESC]]))</f>
        <v>West</v>
      </c>
      <c r="I296" s="2">
        <v>43983</v>
      </c>
      <c r="J296" s="3" t="s">
        <v>19</v>
      </c>
      <c r="K296" s="3" t="s">
        <v>7</v>
      </c>
      <c r="L296" s="3" t="s">
        <v>15</v>
      </c>
      <c r="M296" s="3">
        <v>10</v>
      </c>
      <c r="N296" s="3">
        <v>25</v>
      </c>
      <c r="O296" s="3">
        <v>11988</v>
      </c>
    </row>
    <row r="297" spans="1:15" x14ac:dyDescent="0.25">
      <c r="A297" s="6" t="str">
        <f>IF(Table1[[#This Row],[Area]]="","",CONCATENATE(YEAR(I297)," ","Q",ROUNDUP(MONTH(I297)/3,0)))</f>
        <v/>
      </c>
      <c r="B297" s="6" t="str">
        <f>IF(Table1[[#This Row],[Area]]="","",CONCATENATE(TEXT(Table1[[#This Row],[rpt_mth]],"yyyy"), " ",TEXT(Table1[[#This Row],[rpt_mth]],"mmmm")))</f>
        <v/>
      </c>
      <c r="C297" s="9" t="str">
        <f>IF(Table1[[#This Row],[Area]]="","",Table1[[#This Row],[cleu_gross_adds]]/1000)</f>
        <v/>
      </c>
      <c r="D297" s="9" t="str">
        <f>IF(Table1[[#This Row],[Area]]="","",Table1[[#This Row],[cleu_deacts]]/1000)</f>
        <v/>
      </c>
      <c r="E297" s="10" t="str">
        <f>IF(Table1[[#This Row],[Area]]="","",Table1[[#This Row],[cleu_subs]]/1000)</f>
        <v/>
      </c>
      <c r="F297" s="10" t="str">
        <f>IF(Table1[[#This Row],[Area]]="","",Table1[[#This Row],[Adds]]-Table1[[#This Row],[Deacts]])</f>
        <v/>
      </c>
      <c r="G297" s="10" t="str">
        <f>IF(Table1[[#This Row],[Area]]="","",IF(Table1[[#This Row],[VZ2_SEGMT_DESC]]="Small &amp; Medium Unassigned", "Small &amp; Medium",Table1[[#This Row],[VZ2_SEGMT_DESC]]))</f>
        <v/>
      </c>
      <c r="H297" s="10" t="str">
        <f>IF(Table1[[#This Row],[VZ2_AREA_DESC]]="undefined","",IF(Table1[[#This Row],[VZ2_AREA_DESC]]="Headquarte","HQ",Table1[[#This Row],[VZ2_AREA_DESC]]))</f>
        <v/>
      </c>
      <c r="I297" s="2">
        <v>43586</v>
      </c>
      <c r="J297" s="3" t="s">
        <v>19</v>
      </c>
      <c r="K297" s="3" t="s">
        <v>7</v>
      </c>
      <c r="L297" s="3" t="s">
        <v>13</v>
      </c>
      <c r="M297" s="3">
        <v>0</v>
      </c>
      <c r="N297" s="3">
        <v>0</v>
      </c>
      <c r="O297" s="3">
        <v>0</v>
      </c>
    </row>
    <row r="298" spans="1:15" x14ac:dyDescent="0.25">
      <c r="A298" s="6" t="str">
        <f>IF(Table1[[#This Row],[Area]]="","",CONCATENATE(YEAR(I298)," ","Q",ROUNDUP(MONTH(I298)/3,0)))</f>
        <v>2019 Q4</v>
      </c>
      <c r="B298" s="6" t="str">
        <f>IF(Table1[[#This Row],[Area]]="","",CONCATENATE(TEXT(Table1[[#This Row],[rpt_mth]],"yyyy"), " ",TEXT(Table1[[#This Row],[rpt_mth]],"mmmm")))</f>
        <v>2019 November</v>
      </c>
      <c r="C298" s="9">
        <f>IF(Table1[[#This Row],[Area]]="","",Table1[[#This Row],[cleu_gross_adds]]/1000)</f>
        <v>1.681</v>
      </c>
      <c r="D298" s="9">
        <f>IF(Table1[[#This Row],[Area]]="","",Table1[[#This Row],[cleu_deacts]]/1000)</f>
        <v>2.2989999999999999</v>
      </c>
      <c r="E298" s="10">
        <f>IF(Table1[[#This Row],[Area]]="","",Table1[[#This Row],[cleu_subs]]/1000)</f>
        <v>277.81599999999997</v>
      </c>
      <c r="F298" s="10">
        <f>IF(Table1[[#This Row],[Area]]="","",Table1[[#This Row],[Adds]]-Table1[[#This Row],[Deacts]])</f>
        <v>-0.61799999999999988</v>
      </c>
      <c r="G298" s="10" t="str">
        <f>IF(Table1[[#This Row],[Area]]="","",IF(Table1[[#This Row],[VZ2_SEGMT_DESC]]="Small &amp; Medium Unassigned", "Small &amp; Medium",Table1[[#This Row],[VZ2_SEGMT_DESC]]))</f>
        <v>Small &amp; Medium</v>
      </c>
      <c r="H298" s="10" t="str">
        <f>IF(Table1[[#This Row],[VZ2_AREA_DESC]]="undefined","",IF(Table1[[#This Row],[VZ2_AREA_DESC]]="Headquarte","HQ",Table1[[#This Row],[VZ2_AREA_DESC]]))</f>
        <v>West</v>
      </c>
      <c r="I298" s="2">
        <v>43770</v>
      </c>
      <c r="J298" s="3" t="s">
        <v>18</v>
      </c>
      <c r="K298" s="3" t="s">
        <v>7</v>
      </c>
      <c r="L298" s="3" t="s">
        <v>15</v>
      </c>
      <c r="M298" s="3">
        <v>1681</v>
      </c>
      <c r="N298" s="3">
        <v>2299</v>
      </c>
      <c r="O298" s="3">
        <v>277816</v>
      </c>
    </row>
    <row r="299" spans="1:15" x14ac:dyDescent="0.25">
      <c r="A299" s="6" t="str">
        <f>IF(Table1[[#This Row],[Area]]="","",CONCATENATE(YEAR(I299)," ","Q",ROUNDUP(MONTH(I299)/3,0)))</f>
        <v>2020 Q2</v>
      </c>
      <c r="B299" s="6" t="str">
        <f>IF(Table1[[#This Row],[Area]]="","",CONCATENATE(TEXT(Table1[[#This Row],[rpt_mth]],"yyyy"), " ",TEXT(Table1[[#This Row],[rpt_mth]],"mmmm")))</f>
        <v>2020 May</v>
      </c>
      <c r="C299" s="9">
        <f>IF(Table1[[#This Row],[Area]]="","",Table1[[#This Row],[cleu_gross_adds]]/1000)</f>
        <v>16.806999999999999</v>
      </c>
      <c r="D299" s="9">
        <f>IF(Table1[[#This Row],[Area]]="","",Table1[[#This Row],[cleu_deacts]]/1000)</f>
        <v>19.265000000000001</v>
      </c>
      <c r="E299" s="10">
        <f>IF(Table1[[#This Row],[Area]]="","",Table1[[#This Row],[cleu_subs]]/1000)</f>
        <v>1388.14</v>
      </c>
      <c r="F299" s="10">
        <f>IF(Table1[[#This Row],[Area]]="","",Table1[[#This Row],[Adds]]-Table1[[#This Row],[Deacts]])</f>
        <v>-2.458000000000002</v>
      </c>
      <c r="G299" s="10" t="str">
        <f>IF(Table1[[#This Row],[Area]]="","",IF(Table1[[#This Row],[VZ2_SEGMT_DESC]]="Small &amp; Medium Unassigned", "Small &amp; Medium",Table1[[#This Row],[VZ2_SEGMT_DESC]]))</f>
        <v>Large Enterprise Segment</v>
      </c>
      <c r="H299" s="10" t="str">
        <f>IF(Table1[[#This Row],[VZ2_AREA_DESC]]="undefined","",IF(Table1[[#This Row],[VZ2_AREA_DESC]]="Headquarte","HQ",Table1[[#This Row],[VZ2_AREA_DESC]]))</f>
        <v>West</v>
      </c>
      <c r="I299" s="2">
        <v>43952</v>
      </c>
      <c r="J299" s="3" t="s">
        <v>6</v>
      </c>
      <c r="K299" s="3" t="s">
        <v>12</v>
      </c>
      <c r="L299" s="3" t="s">
        <v>15</v>
      </c>
      <c r="M299" s="3">
        <v>16807</v>
      </c>
      <c r="N299" s="3">
        <v>19265</v>
      </c>
      <c r="O299" s="3">
        <v>1388140</v>
      </c>
    </row>
    <row r="300" spans="1:15" x14ac:dyDescent="0.25">
      <c r="A300" s="6" t="str">
        <f>IF(Table1[[#This Row],[Area]]="","",CONCATENATE(YEAR(I300)," ","Q",ROUNDUP(MONTH(I300)/3,0)))</f>
        <v>2019 Q4</v>
      </c>
      <c r="B300" s="6" t="str">
        <f>IF(Table1[[#This Row],[Area]]="","",CONCATENATE(TEXT(Table1[[#This Row],[rpt_mth]],"yyyy"), " ",TEXT(Table1[[#This Row],[rpt_mth]],"mmmm")))</f>
        <v>2019 November</v>
      </c>
      <c r="C300" s="9">
        <f>IF(Table1[[#This Row],[Area]]="","",Table1[[#This Row],[cleu_gross_adds]]/1000)</f>
        <v>54.447000000000003</v>
      </c>
      <c r="D300" s="9">
        <f>IF(Table1[[#This Row],[Area]]="","",Table1[[#This Row],[cleu_deacts]]/1000)</f>
        <v>36.183</v>
      </c>
      <c r="E300" s="10">
        <f>IF(Table1[[#This Row],[Area]]="","",Table1[[#This Row],[cleu_subs]]/1000)</f>
        <v>3301.4250000000002</v>
      </c>
      <c r="F300" s="10">
        <f>IF(Table1[[#This Row],[Area]]="","",Table1[[#This Row],[Adds]]-Table1[[#This Row],[Deacts]])</f>
        <v>18.264000000000003</v>
      </c>
      <c r="G300" s="10" t="str">
        <f>IF(Table1[[#This Row],[Area]]="","",IF(Table1[[#This Row],[VZ2_SEGMT_DESC]]="Small &amp; Medium Unassigned", "Small &amp; Medium",Table1[[#This Row],[VZ2_SEGMT_DESC]]))</f>
        <v>Small &amp; Medium</v>
      </c>
      <c r="H300" s="10" t="str">
        <f>IF(Table1[[#This Row],[VZ2_AREA_DESC]]="undefined","",IF(Table1[[#This Row],[VZ2_AREA_DESC]]="Headquarte","HQ",Table1[[#This Row],[VZ2_AREA_DESC]]))</f>
        <v>East</v>
      </c>
      <c r="I300" s="2">
        <v>43770</v>
      </c>
      <c r="J300" s="3" t="s">
        <v>18</v>
      </c>
      <c r="K300" s="3" t="s">
        <v>12</v>
      </c>
      <c r="L300" s="3" t="s">
        <v>11</v>
      </c>
      <c r="M300" s="3">
        <v>54447</v>
      </c>
      <c r="N300" s="3">
        <v>36183</v>
      </c>
      <c r="O300" s="3">
        <v>3301425</v>
      </c>
    </row>
    <row r="301" spans="1:15" x14ac:dyDescent="0.25">
      <c r="A301" s="6" t="str">
        <f>IF(Table1[[#This Row],[Area]]="","",CONCATENATE(YEAR(I301)," ","Q",ROUNDUP(MONTH(I301)/3,0)))</f>
        <v>2019 Q4</v>
      </c>
      <c r="B301" s="6" t="str">
        <f>IF(Table1[[#This Row],[Area]]="","",CONCATENATE(TEXT(Table1[[#This Row],[rpt_mth]],"yyyy"), " ",TEXT(Table1[[#This Row],[rpt_mth]],"mmmm")))</f>
        <v>2019 October</v>
      </c>
      <c r="C301" s="9">
        <f>IF(Table1[[#This Row],[Area]]="","",Table1[[#This Row],[cleu_gross_adds]]/1000)</f>
        <v>7.9000000000000001E-2</v>
      </c>
      <c r="D301" s="9">
        <f>IF(Table1[[#This Row],[Area]]="","",Table1[[#This Row],[cleu_deacts]]/1000)</f>
        <v>0.08</v>
      </c>
      <c r="E301" s="10">
        <f>IF(Table1[[#This Row],[Area]]="","",Table1[[#This Row],[cleu_subs]]/1000)</f>
        <v>9.3680000000000003</v>
      </c>
      <c r="F301" s="10">
        <f>IF(Table1[[#This Row],[Area]]="","",Table1[[#This Row],[Adds]]-Table1[[#This Row],[Deacts]])</f>
        <v>-1.0000000000000009E-3</v>
      </c>
      <c r="G301" s="10" t="str">
        <f>IF(Table1[[#This Row],[Area]]="","",IF(Table1[[#This Row],[VZ2_SEGMT_DESC]]="Small &amp; Medium Unassigned", "Small &amp; Medium",Table1[[#This Row],[VZ2_SEGMT_DESC]]))</f>
        <v>Public Sector SLED</v>
      </c>
      <c r="H301" s="10" t="str">
        <f>IF(Table1[[#This Row],[VZ2_AREA_DESC]]="undefined","",IF(Table1[[#This Row],[VZ2_AREA_DESC]]="Headquarte","HQ",Table1[[#This Row],[VZ2_AREA_DESC]]))</f>
        <v>West</v>
      </c>
      <c r="I301" s="2">
        <v>43739</v>
      </c>
      <c r="J301" s="3" t="s">
        <v>19</v>
      </c>
      <c r="K301" s="3" t="s">
        <v>10</v>
      </c>
      <c r="L301" s="3" t="s">
        <v>15</v>
      </c>
      <c r="M301" s="3">
        <v>79</v>
      </c>
      <c r="N301" s="3">
        <v>80</v>
      </c>
      <c r="O301" s="3">
        <v>9368</v>
      </c>
    </row>
    <row r="302" spans="1:15" x14ac:dyDescent="0.25">
      <c r="A302" s="6" t="str">
        <f>IF(Table1[[#This Row],[Area]]="","",CONCATENATE(YEAR(I302)," ","Q",ROUNDUP(MONTH(I302)/3,0)))</f>
        <v>2019 Q2</v>
      </c>
      <c r="B302" s="6" t="str">
        <f>IF(Table1[[#This Row],[Area]]="","",CONCATENATE(TEXT(Table1[[#This Row],[rpt_mth]],"yyyy"), " ",TEXT(Table1[[#This Row],[rpt_mth]],"mmmm")))</f>
        <v>2019 April</v>
      </c>
      <c r="C302" s="9">
        <f>IF(Table1[[#This Row],[Area]]="","",Table1[[#This Row],[cleu_gross_adds]]/1000)</f>
        <v>4.444</v>
      </c>
      <c r="D302" s="9">
        <f>IF(Table1[[#This Row],[Area]]="","",Table1[[#This Row],[cleu_deacts]]/1000)</f>
        <v>2.5990000000000002</v>
      </c>
      <c r="E302" s="10">
        <f>IF(Table1[[#This Row],[Area]]="","",Table1[[#This Row],[cleu_subs]]/1000)</f>
        <v>255.58799999999999</v>
      </c>
      <c r="F302" s="10">
        <f>IF(Table1[[#This Row],[Area]]="","",Table1[[#This Row],[Adds]]-Table1[[#This Row],[Deacts]])</f>
        <v>1.8449999999999998</v>
      </c>
      <c r="G302" s="10" t="str">
        <f>IF(Table1[[#This Row],[Area]]="","",IF(Table1[[#This Row],[VZ2_SEGMT_DESC]]="Small &amp; Medium Unassigned", "Small &amp; Medium",Table1[[#This Row],[VZ2_SEGMT_DESC]]))</f>
        <v>Small &amp; Medium</v>
      </c>
      <c r="H302" s="10" t="str">
        <f>IF(Table1[[#This Row],[VZ2_AREA_DESC]]="undefined","",IF(Table1[[#This Row],[VZ2_AREA_DESC]]="Headquarte","HQ",Table1[[#This Row],[VZ2_AREA_DESC]]))</f>
        <v>South</v>
      </c>
      <c r="I302" s="2">
        <v>43556</v>
      </c>
      <c r="J302" s="3" t="s">
        <v>18</v>
      </c>
      <c r="K302" s="3" t="s">
        <v>14</v>
      </c>
      <c r="L302" s="3" t="s">
        <v>8</v>
      </c>
      <c r="M302" s="3">
        <v>4444</v>
      </c>
      <c r="N302" s="3">
        <v>2599</v>
      </c>
      <c r="O302" s="3">
        <v>255588</v>
      </c>
    </row>
    <row r="303" spans="1:15" x14ac:dyDescent="0.25">
      <c r="A303" s="6" t="str">
        <f>IF(Table1[[#This Row],[Area]]="","",CONCATENATE(YEAR(I303)," ","Q",ROUNDUP(MONTH(I303)/3,0)))</f>
        <v>2020 Q2</v>
      </c>
      <c r="B303" s="6" t="str">
        <f>IF(Table1[[#This Row],[Area]]="","",CONCATENATE(TEXT(Table1[[#This Row],[rpt_mth]],"yyyy"), " ",TEXT(Table1[[#This Row],[rpt_mth]],"mmmm")))</f>
        <v>2020 June</v>
      </c>
      <c r="C303" s="9">
        <f>IF(Table1[[#This Row],[Area]]="","",Table1[[#This Row],[cleu_gross_adds]]/1000)</f>
        <v>5.0000000000000001E-3</v>
      </c>
      <c r="D303" s="9">
        <f>IF(Table1[[#This Row],[Area]]="","",Table1[[#This Row],[cleu_deacts]]/1000)</f>
        <v>0</v>
      </c>
      <c r="E303" s="10">
        <f>IF(Table1[[#This Row],[Area]]="","",Table1[[#This Row],[cleu_subs]]/1000)</f>
        <v>1.0999999999999999E-2</v>
      </c>
      <c r="F303" s="10">
        <f>IF(Table1[[#This Row],[Area]]="","",Table1[[#This Row],[Adds]]-Table1[[#This Row],[Deacts]])</f>
        <v>5.0000000000000001E-3</v>
      </c>
      <c r="G303" s="10" t="str">
        <f>IF(Table1[[#This Row],[Area]]="","",IF(Table1[[#This Row],[VZ2_SEGMT_DESC]]="Small &amp; Medium Unassigned", "Small &amp; Medium",Table1[[#This Row],[VZ2_SEGMT_DESC]]))</f>
        <v>Small &amp; Medium</v>
      </c>
      <c r="H303" s="10" t="str">
        <f>IF(Table1[[#This Row],[VZ2_AREA_DESC]]="undefined","",IF(Table1[[#This Row],[VZ2_AREA_DESC]]="Headquarte","HQ",Table1[[#This Row],[VZ2_AREA_DESC]]))</f>
        <v>South</v>
      </c>
      <c r="I303" s="2">
        <v>43983</v>
      </c>
      <c r="J303" s="3" t="s">
        <v>9</v>
      </c>
      <c r="K303" s="3" t="s">
        <v>14</v>
      </c>
      <c r="L303" s="3" t="s">
        <v>8</v>
      </c>
      <c r="M303" s="3">
        <v>5</v>
      </c>
      <c r="N303" s="3">
        <v>0</v>
      </c>
      <c r="O303" s="3">
        <v>11</v>
      </c>
    </row>
    <row r="304" spans="1:15" x14ac:dyDescent="0.25">
      <c r="A304" s="6" t="str">
        <f>IF(Table1[[#This Row],[Area]]="","",CONCATENATE(YEAR(I304)," ","Q",ROUNDUP(MONTH(I304)/3,0)))</f>
        <v/>
      </c>
      <c r="B304" s="6" t="str">
        <f>IF(Table1[[#This Row],[Area]]="","",CONCATENATE(TEXT(Table1[[#This Row],[rpt_mth]],"yyyy"), " ",TEXT(Table1[[#This Row],[rpt_mth]],"mmmm")))</f>
        <v/>
      </c>
      <c r="C304" s="9" t="str">
        <f>IF(Table1[[#This Row],[Area]]="","",Table1[[#This Row],[cleu_gross_adds]]/1000)</f>
        <v/>
      </c>
      <c r="D304" s="9" t="str">
        <f>IF(Table1[[#This Row],[Area]]="","",Table1[[#This Row],[cleu_deacts]]/1000)</f>
        <v/>
      </c>
      <c r="E304" s="10" t="str">
        <f>IF(Table1[[#This Row],[Area]]="","",Table1[[#This Row],[cleu_subs]]/1000)</f>
        <v/>
      </c>
      <c r="F304" s="10" t="str">
        <f>IF(Table1[[#This Row],[Area]]="","",Table1[[#This Row],[Adds]]-Table1[[#This Row],[Deacts]])</f>
        <v/>
      </c>
      <c r="G304" s="10" t="str">
        <f>IF(Table1[[#This Row],[Area]]="","",IF(Table1[[#This Row],[VZ2_SEGMT_DESC]]="Small &amp; Medium Unassigned", "Small &amp; Medium",Table1[[#This Row],[VZ2_SEGMT_DESC]]))</f>
        <v/>
      </c>
      <c r="H304" s="10" t="str">
        <f>IF(Table1[[#This Row],[VZ2_AREA_DESC]]="undefined","",IF(Table1[[#This Row],[VZ2_AREA_DESC]]="Headquarte","HQ",Table1[[#This Row],[VZ2_AREA_DESC]]))</f>
        <v/>
      </c>
      <c r="I304" s="2">
        <v>43709</v>
      </c>
      <c r="J304" s="3" t="s">
        <v>18</v>
      </c>
      <c r="K304" s="3" t="s">
        <v>7</v>
      </c>
      <c r="L304" s="3" t="s">
        <v>13</v>
      </c>
      <c r="M304" s="3">
        <v>0</v>
      </c>
      <c r="N304" s="3">
        <v>0</v>
      </c>
      <c r="O304" s="3">
        <v>0</v>
      </c>
    </row>
    <row r="305" spans="1:15" x14ac:dyDescent="0.25">
      <c r="A305" s="6" t="str">
        <f>IF(Table1[[#This Row],[Area]]="","",CONCATENATE(YEAR(I305)," ","Q",ROUNDUP(MONTH(I305)/3,0)))</f>
        <v>2019 Q3</v>
      </c>
      <c r="B305" s="6" t="str">
        <f>IF(Table1[[#This Row],[Area]]="","",CONCATENATE(TEXT(Table1[[#This Row],[rpt_mth]],"yyyy"), " ",TEXT(Table1[[#This Row],[rpt_mth]],"mmmm")))</f>
        <v>2019 September</v>
      </c>
      <c r="C305" s="9">
        <f>IF(Table1[[#This Row],[Area]]="","",Table1[[#This Row],[cleu_gross_adds]]/1000)</f>
        <v>0</v>
      </c>
      <c r="D305" s="9">
        <f>IF(Table1[[#This Row],[Area]]="","",Table1[[#This Row],[cleu_deacts]]/1000)</f>
        <v>0</v>
      </c>
      <c r="E305" s="10">
        <f>IF(Table1[[#This Row],[Area]]="","",Table1[[#This Row],[cleu_subs]]/1000)</f>
        <v>0</v>
      </c>
      <c r="F305" s="10">
        <f>IF(Table1[[#This Row],[Area]]="","",Table1[[#This Row],[Adds]]-Table1[[#This Row],[Deacts]])</f>
        <v>0</v>
      </c>
      <c r="G305" s="10" t="str">
        <f>IF(Table1[[#This Row],[Area]]="","",IF(Table1[[#This Row],[VZ2_SEGMT_DESC]]="Small &amp; Medium Unassigned", "Small &amp; Medium",Table1[[#This Row],[VZ2_SEGMT_DESC]]))</f>
        <v>Large Enterprise Segment</v>
      </c>
      <c r="H305" s="10" t="str">
        <f>IF(Table1[[#This Row],[VZ2_AREA_DESC]]="undefined","",IF(Table1[[#This Row],[VZ2_AREA_DESC]]="Headquarte","HQ",Table1[[#This Row],[VZ2_AREA_DESC]]))</f>
        <v>HQ</v>
      </c>
      <c r="I305" s="2">
        <v>43709</v>
      </c>
      <c r="J305" s="3" t="s">
        <v>6</v>
      </c>
      <c r="K305" s="3" t="s">
        <v>10</v>
      </c>
      <c r="L305" s="3" t="s">
        <v>17</v>
      </c>
      <c r="M305" s="3">
        <v>0</v>
      </c>
      <c r="N305" s="3">
        <v>0</v>
      </c>
      <c r="O305" s="3">
        <v>0</v>
      </c>
    </row>
    <row r="306" spans="1:15" x14ac:dyDescent="0.25">
      <c r="A306" s="6" t="str">
        <f>IF(Table1[[#This Row],[Area]]="","",CONCATENATE(YEAR(I306)," ","Q",ROUNDUP(MONTH(I306)/3,0)))</f>
        <v>2019 Q4</v>
      </c>
      <c r="B306" s="6" t="str">
        <f>IF(Table1[[#This Row],[Area]]="","",CONCATENATE(TEXT(Table1[[#This Row],[rpt_mth]],"yyyy"), " ",TEXT(Table1[[#This Row],[rpt_mth]],"mmmm")))</f>
        <v>2019 December</v>
      </c>
      <c r="C306" s="9">
        <f>IF(Table1[[#This Row],[Area]]="","",Table1[[#This Row],[cleu_gross_adds]]/1000)</f>
        <v>0.36799999999999999</v>
      </c>
      <c r="D306" s="9">
        <f>IF(Table1[[#This Row],[Area]]="","",Table1[[#This Row],[cleu_deacts]]/1000)</f>
        <v>0.53100000000000003</v>
      </c>
      <c r="E306" s="10">
        <f>IF(Table1[[#This Row],[Area]]="","",Table1[[#This Row],[cleu_subs]]/1000)</f>
        <v>55.598999999999997</v>
      </c>
      <c r="F306" s="10">
        <f>IF(Table1[[#This Row],[Area]]="","",Table1[[#This Row],[Adds]]-Table1[[#This Row],[Deacts]])</f>
        <v>-0.16300000000000003</v>
      </c>
      <c r="G306" s="10" t="str">
        <f>IF(Table1[[#This Row],[Area]]="","",IF(Table1[[#This Row],[VZ2_SEGMT_DESC]]="Small &amp; Medium Unassigned", "Small &amp; Medium",Table1[[#This Row],[VZ2_SEGMT_DESC]]))</f>
        <v>Large Enterprise Segment</v>
      </c>
      <c r="H306" s="10" t="str">
        <f>IF(Table1[[#This Row],[VZ2_AREA_DESC]]="undefined","",IF(Table1[[#This Row],[VZ2_AREA_DESC]]="Headquarte","HQ",Table1[[#This Row],[VZ2_AREA_DESC]]))</f>
        <v>East</v>
      </c>
      <c r="I306" s="2">
        <v>43800</v>
      </c>
      <c r="J306" s="3" t="s">
        <v>6</v>
      </c>
      <c r="K306" s="3" t="s">
        <v>10</v>
      </c>
      <c r="L306" s="3" t="s">
        <v>11</v>
      </c>
      <c r="M306" s="3">
        <v>368</v>
      </c>
      <c r="N306" s="3">
        <v>531</v>
      </c>
      <c r="O306" s="3">
        <v>55599</v>
      </c>
    </row>
    <row r="307" spans="1:15" x14ac:dyDescent="0.25">
      <c r="A307" s="6" t="str">
        <f>IF(Table1[[#This Row],[Area]]="","",CONCATENATE(YEAR(I307)," ","Q",ROUNDUP(MONTH(I307)/3,0)))</f>
        <v>2020 Q2</v>
      </c>
      <c r="B307" s="6" t="str">
        <f>IF(Table1[[#This Row],[Area]]="","",CONCATENATE(TEXT(Table1[[#This Row],[rpt_mth]],"yyyy"), " ",TEXT(Table1[[#This Row],[rpt_mth]],"mmmm")))</f>
        <v>2020 May</v>
      </c>
      <c r="C307" s="9">
        <f>IF(Table1[[#This Row],[Area]]="","",Table1[[#This Row],[cleu_gross_adds]]/1000)</f>
        <v>12.353999999999999</v>
      </c>
      <c r="D307" s="9">
        <f>IF(Table1[[#This Row],[Area]]="","",Table1[[#This Row],[cleu_deacts]]/1000)</f>
        <v>5.234</v>
      </c>
      <c r="E307" s="10">
        <f>IF(Table1[[#This Row],[Area]]="","",Table1[[#This Row],[cleu_subs]]/1000)</f>
        <v>732.577</v>
      </c>
      <c r="F307" s="10">
        <f>IF(Table1[[#This Row],[Area]]="","",Table1[[#This Row],[Adds]]-Table1[[#This Row],[Deacts]])</f>
        <v>7.1199999999999992</v>
      </c>
      <c r="G307" s="10" t="str">
        <f>IF(Table1[[#This Row],[Area]]="","",IF(Table1[[#This Row],[VZ2_SEGMT_DESC]]="Small &amp; Medium Unassigned", "Small &amp; Medium",Table1[[#This Row],[VZ2_SEGMT_DESC]]))</f>
        <v>Small &amp; Medium</v>
      </c>
      <c r="H307" s="10" t="str">
        <f>IF(Table1[[#This Row],[VZ2_AREA_DESC]]="undefined","",IF(Table1[[#This Row],[VZ2_AREA_DESC]]="Headquarte","HQ",Table1[[#This Row],[VZ2_AREA_DESC]]))</f>
        <v>East</v>
      </c>
      <c r="I307" s="2">
        <v>43952</v>
      </c>
      <c r="J307" s="3" t="s">
        <v>18</v>
      </c>
      <c r="K307" s="3" t="s">
        <v>14</v>
      </c>
      <c r="L307" s="3" t="s">
        <v>11</v>
      </c>
      <c r="M307" s="3">
        <v>12354</v>
      </c>
      <c r="N307" s="3">
        <v>5234</v>
      </c>
      <c r="O307" s="3">
        <v>732577</v>
      </c>
    </row>
    <row r="308" spans="1:15" x14ac:dyDescent="0.25">
      <c r="A308" s="6" t="str">
        <f>IF(Table1[[#This Row],[Area]]="","",CONCATENATE(YEAR(I308)," ","Q",ROUNDUP(MONTH(I308)/3,0)))</f>
        <v/>
      </c>
      <c r="B308" s="6" t="str">
        <f>IF(Table1[[#This Row],[Area]]="","",CONCATENATE(TEXT(Table1[[#This Row],[rpt_mth]],"yyyy"), " ",TEXT(Table1[[#This Row],[rpt_mth]],"mmmm")))</f>
        <v/>
      </c>
      <c r="C308" s="9" t="str">
        <f>IF(Table1[[#This Row],[Area]]="","",Table1[[#This Row],[cleu_gross_adds]]/1000)</f>
        <v/>
      </c>
      <c r="D308" s="9" t="str">
        <f>IF(Table1[[#This Row],[Area]]="","",Table1[[#This Row],[cleu_deacts]]/1000)</f>
        <v/>
      </c>
      <c r="E308" s="10" t="str">
        <f>IF(Table1[[#This Row],[Area]]="","",Table1[[#This Row],[cleu_subs]]/1000)</f>
        <v/>
      </c>
      <c r="F308" s="10" t="str">
        <f>IF(Table1[[#This Row],[Area]]="","",Table1[[#This Row],[Adds]]-Table1[[#This Row],[Deacts]])</f>
        <v/>
      </c>
      <c r="G308" s="10" t="str">
        <f>IF(Table1[[#This Row],[Area]]="","",IF(Table1[[#This Row],[VZ2_SEGMT_DESC]]="Small &amp; Medium Unassigned", "Small &amp; Medium",Table1[[#This Row],[VZ2_SEGMT_DESC]]))</f>
        <v/>
      </c>
      <c r="H308" s="10" t="str">
        <f>IF(Table1[[#This Row],[VZ2_AREA_DESC]]="undefined","",IF(Table1[[#This Row],[VZ2_AREA_DESC]]="Headquarte","HQ",Table1[[#This Row],[VZ2_AREA_DESC]]))</f>
        <v/>
      </c>
      <c r="I308" s="2">
        <v>43862</v>
      </c>
      <c r="J308" s="3" t="s">
        <v>6</v>
      </c>
      <c r="K308" s="3" t="s">
        <v>12</v>
      </c>
      <c r="L308" s="3" t="s">
        <v>13</v>
      </c>
      <c r="M308" s="3">
        <v>0</v>
      </c>
      <c r="N308" s="3">
        <v>0</v>
      </c>
      <c r="O308" s="3">
        <v>0</v>
      </c>
    </row>
    <row r="309" spans="1:15" x14ac:dyDescent="0.25">
      <c r="A309" s="6" t="str">
        <f>IF(Table1[[#This Row],[Area]]="","",CONCATENATE(YEAR(I309)," ","Q",ROUNDUP(MONTH(I309)/3,0)))</f>
        <v>2019 Q3</v>
      </c>
      <c r="B309" s="6" t="str">
        <f>IF(Table1[[#This Row],[Area]]="","",CONCATENATE(TEXT(Table1[[#This Row],[rpt_mth]],"yyyy"), " ",TEXT(Table1[[#This Row],[rpt_mth]],"mmmm")))</f>
        <v>2019 September</v>
      </c>
      <c r="C309" s="9">
        <f>IF(Table1[[#This Row],[Area]]="","",Table1[[#This Row],[cleu_gross_adds]]/1000)</f>
        <v>0</v>
      </c>
      <c r="D309" s="9">
        <f>IF(Table1[[#This Row],[Area]]="","",Table1[[#This Row],[cleu_deacts]]/1000)</f>
        <v>1E-3</v>
      </c>
      <c r="E309" s="10">
        <f>IF(Table1[[#This Row],[Area]]="","",Table1[[#This Row],[cleu_subs]]/1000)</f>
        <v>0.218</v>
      </c>
      <c r="F309" s="10">
        <f>IF(Table1[[#This Row],[Area]]="","",Table1[[#This Row],[Adds]]-Table1[[#This Row],[Deacts]])</f>
        <v>-1E-3</v>
      </c>
      <c r="G309" s="10" t="str">
        <f>IF(Table1[[#This Row],[Area]]="","",IF(Table1[[#This Row],[VZ2_SEGMT_DESC]]="Small &amp; Medium Unassigned", "Small &amp; Medium",Table1[[#This Row],[VZ2_SEGMT_DESC]]))</f>
        <v>Public Sector Fed</v>
      </c>
      <c r="H309" s="10" t="str">
        <f>IF(Table1[[#This Row],[VZ2_AREA_DESC]]="undefined","",IF(Table1[[#This Row],[VZ2_AREA_DESC]]="Headquarte","HQ",Table1[[#This Row],[VZ2_AREA_DESC]]))</f>
        <v>South</v>
      </c>
      <c r="I309" s="2">
        <v>43709</v>
      </c>
      <c r="J309" s="3" t="s">
        <v>16</v>
      </c>
      <c r="K309" s="3" t="s">
        <v>14</v>
      </c>
      <c r="L309" s="3" t="s">
        <v>8</v>
      </c>
      <c r="M309" s="3">
        <v>0</v>
      </c>
      <c r="N309" s="3">
        <v>1</v>
      </c>
      <c r="O309" s="3">
        <v>218</v>
      </c>
    </row>
    <row r="310" spans="1:15" x14ac:dyDescent="0.25">
      <c r="A310" s="6" t="str">
        <f>IF(Table1[[#This Row],[Area]]="","",CONCATENATE(YEAR(I310)," ","Q",ROUNDUP(MONTH(I310)/3,0)))</f>
        <v>2020 Q2</v>
      </c>
      <c r="B310" s="6" t="str">
        <f>IF(Table1[[#This Row],[Area]]="","",CONCATENATE(TEXT(Table1[[#This Row],[rpt_mth]],"yyyy"), " ",TEXT(Table1[[#This Row],[rpt_mth]],"mmmm")))</f>
        <v>2020 April</v>
      </c>
      <c r="C310" s="9">
        <f>IF(Table1[[#This Row],[Area]]="","",Table1[[#This Row],[cleu_gross_adds]]/1000)</f>
        <v>10.401</v>
      </c>
      <c r="D310" s="9">
        <f>IF(Table1[[#This Row],[Area]]="","",Table1[[#This Row],[cleu_deacts]]/1000)</f>
        <v>1.9279999999999999</v>
      </c>
      <c r="E310" s="10">
        <f>IF(Table1[[#This Row],[Area]]="","",Table1[[#This Row],[cleu_subs]]/1000)</f>
        <v>238.791</v>
      </c>
      <c r="F310" s="10">
        <f>IF(Table1[[#This Row],[Area]]="","",Table1[[#This Row],[Adds]]-Table1[[#This Row],[Deacts]])</f>
        <v>8.472999999999999</v>
      </c>
      <c r="G310" s="10" t="str">
        <f>IF(Table1[[#This Row],[Area]]="","",IF(Table1[[#This Row],[VZ2_SEGMT_DESC]]="Small &amp; Medium Unassigned", "Small &amp; Medium",Table1[[#This Row],[VZ2_SEGMT_DESC]]))</f>
        <v>Public Sector Fed</v>
      </c>
      <c r="H310" s="10" t="str">
        <f>IF(Table1[[#This Row],[VZ2_AREA_DESC]]="undefined","",IF(Table1[[#This Row],[VZ2_AREA_DESC]]="Headquarte","HQ",Table1[[#This Row],[VZ2_AREA_DESC]]))</f>
        <v>West</v>
      </c>
      <c r="I310" s="2">
        <v>43922</v>
      </c>
      <c r="J310" s="3" t="s">
        <v>16</v>
      </c>
      <c r="K310" s="3" t="s">
        <v>12</v>
      </c>
      <c r="L310" s="3" t="s">
        <v>15</v>
      </c>
      <c r="M310" s="3">
        <v>10401</v>
      </c>
      <c r="N310" s="3">
        <v>1928</v>
      </c>
      <c r="O310" s="3">
        <v>238791</v>
      </c>
    </row>
    <row r="311" spans="1:15" x14ac:dyDescent="0.25">
      <c r="A311" s="6" t="str">
        <f>IF(Table1[[#This Row],[Area]]="","",CONCATENATE(YEAR(I311)," ","Q",ROUNDUP(MONTH(I311)/3,0)))</f>
        <v>2019 Q3</v>
      </c>
      <c r="B311" s="6" t="str">
        <f>IF(Table1[[#This Row],[Area]]="","",CONCATENATE(TEXT(Table1[[#This Row],[rpt_mth]],"yyyy"), " ",TEXT(Table1[[#This Row],[rpt_mth]],"mmmm")))</f>
        <v>2019 July</v>
      </c>
      <c r="C311" s="9">
        <f>IF(Table1[[#This Row],[Area]]="","",Table1[[#This Row],[cleu_gross_adds]]/1000)</f>
        <v>0</v>
      </c>
      <c r="D311" s="9">
        <f>IF(Table1[[#This Row],[Area]]="","",Table1[[#This Row],[cleu_deacts]]/1000)</f>
        <v>2E-3</v>
      </c>
      <c r="E311" s="10">
        <f>IF(Table1[[#This Row],[Area]]="","",Table1[[#This Row],[cleu_subs]]/1000)</f>
        <v>0.76900000000000002</v>
      </c>
      <c r="F311" s="10">
        <f>IF(Table1[[#This Row],[Area]]="","",Table1[[#This Row],[Adds]]-Table1[[#This Row],[Deacts]])</f>
        <v>-2E-3</v>
      </c>
      <c r="G311" s="10" t="str">
        <f>IF(Table1[[#This Row],[Area]]="","",IF(Table1[[#This Row],[VZ2_SEGMT_DESC]]="Small &amp; Medium Unassigned", "Small &amp; Medium",Table1[[#This Row],[VZ2_SEGMT_DESC]]))</f>
        <v>Public Sector Fed</v>
      </c>
      <c r="H311" s="10" t="str">
        <f>IF(Table1[[#This Row],[VZ2_AREA_DESC]]="undefined","",IF(Table1[[#This Row],[VZ2_AREA_DESC]]="Headquarte","HQ",Table1[[#This Row],[VZ2_AREA_DESC]]))</f>
        <v>East</v>
      </c>
      <c r="I311" s="2">
        <v>43647</v>
      </c>
      <c r="J311" s="3" t="s">
        <v>16</v>
      </c>
      <c r="K311" s="3" t="s">
        <v>14</v>
      </c>
      <c r="L311" s="3" t="s">
        <v>11</v>
      </c>
      <c r="M311" s="3">
        <v>0</v>
      </c>
      <c r="N311" s="3">
        <v>2</v>
      </c>
      <c r="O311" s="3">
        <v>769</v>
      </c>
    </row>
    <row r="312" spans="1:15" x14ac:dyDescent="0.25">
      <c r="A312" s="6" t="str">
        <f>IF(Table1[[#This Row],[Area]]="","",CONCATENATE(YEAR(I312)," ","Q",ROUNDUP(MONTH(I312)/3,0)))</f>
        <v/>
      </c>
      <c r="B312" s="6" t="str">
        <f>IF(Table1[[#This Row],[Area]]="","",CONCATENATE(TEXT(Table1[[#This Row],[rpt_mth]],"yyyy"), " ",TEXT(Table1[[#This Row],[rpt_mth]],"mmmm")))</f>
        <v/>
      </c>
      <c r="C312" s="9" t="str">
        <f>IF(Table1[[#This Row],[Area]]="","",Table1[[#This Row],[cleu_gross_adds]]/1000)</f>
        <v/>
      </c>
      <c r="D312" s="9" t="str">
        <f>IF(Table1[[#This Row],[Area]]="","",Table1[[#This Row],[cleu_deacts]]/1000)</f>
        <v/>
      </c>
      <c r="E312" s="10" t="str">
        <f>IF(Table1[[#This Row],[Area]]="","",Table1[[#This Row],[cleu_subs]]/1000)</f>
        <v/>
      </c>
      <c r="F312" s="10" t="str">
        <f>IF(Table1[[#This Row],[Area]]="","",Table1[[#This Row],[Adds]]-Table1[[#This Row],[Deacts]])</f>
        <v/>
      </c>
      <c r="G312" s="10" t="str">
        <f>IF(Table1[[#This Row],[Area]]="","",IF(Table1[[#This Row],[VZ2_SEGMT_DESC]]="Small &amp; Medium Unassigned", "Small &amp; Medium",Table1[[#This Row],[VZ2_SEGMT_DESC]]))</f>
        <v/>
      </c>
      <c r="H312" s="10" t="str">
        <f>IF(Table1[[#This Row],[VZ2_AREA_DESC]]="undefined","",IF(Table1[[#This Row],[VZ2_AREA_DESC]]="Headquarte","HQ",Table1[[#This Row],[VZ2_AREA_DESC]]))</f>
        <v/>
      </c>
      <c r="I312" s="2">
        <v>43983</v>
      </c>
      <c r="J312" s="3" t="s">
        <v>19</v>
      </c>
      <c r="K312" s="3" t="s">
        <v>7</v>
      </c>
      <c r="L312" s="3" t="s">
        <v>13</v>
      </c>
      <c r="M312" s="3">
        <v>0</v>
      </c>
      <c r="N312" s="3">
        <v>0</v>
      </c>
      <c r="O312" s="3">
        <v>0</v>
      </c>
    </row>
    <row r="313" spans="1:15" x14ac:dyDescent="0.25">
      <c r="A313" s="6" t="str">
        <f>IF(Table1[[#This Row],[Area]]="","",CONCATENATE(YEAR(I313)," ","Q",ROUNDUP(MONTH(I313)/3,0)))</f>
        <v>2020 Q1</v>
      </c>
      <c r="B313" s="6" t="str">
        <f>IF(Table1[[#This Row],[Area]]="","",CONCATENATE(TEXT(Table1[[#This Row],[rpt_mth]],"yyyy"), " ",TEXT(Table1[[#This Row],[rpt_mth]],"mmmm")))</f>
        <v>2020 February</v>
      </c>
      <c r="C313" s="9">
        <f>IF(Table1[[#This Row],[Area]]="","",Table1[[#This Row],[cleu_gross_adds]]/1000)</f>
        <v>0</v>
      </c>
      <c r="D313" s="9">
        <f>IF(Table1[[#This Row],[Area]]="","",Table1[[#This Row],[cleu_deacts]]/1000)</f>
        <v>0</v>
      </c>
      <c r="E313" s="10">
        <f>IF(Table1[[#This Row],[Area]]="","",Table1[[#This Row],[cleu_subs]]/1000)</f>
        <v>3.0000000000000001E-3</v>
      </c>
      <c r="F313" s="10">
        <f>IF(Table1[[#This Row],[Area]]="","",Table1[[#This Row],[Adds]]-Table1[[#This Row],[Deacts]])</f>
        <v>0</v>
      </c>
      <c r="G313" s="10" t="str">
        <f>IF(Table1[[#This Row],[Area]]="","",IF(Table1[[#This Row],[VZ2_SEGMT_DESC]]="Small &amp; Medium Unassigned", "Small &amp; Medium",Table1[[#This Row],[VZ2_SEGMT_DESC]]))</f>
        <v>Small &amp; Medium</v>
      </c>
      <c r="H313" s="10" t="str">
        <f>IF(Table1[[#This Row],[VZ2_AREA_DESC]]="undefined","",IF(Table1[[#This Row],[VZ2_AREA_DESC]]="Headquarte","HQ",Table1[[#This Row],[VZ2_AREA_DESC]]))</f>
        <v>West</v>
      </c>
      <c r="I313" s="2">
        <v>43862</v>
      </c>
      <c r="J313" s="3" t="s">
        <v>9</v>
      </c>
      <c r="K313" s="3" t="s">
        <v>12</v>
      </c>
      <c r="L313" s="3" t="s">
        <v>15</v>
      </c>
      <c r="M313" s="3">
        <v>0</v>
      </c>
      <c r="N313" s="3">
        <v>0</v>
      </c>
      <c r="O313" s="3">
        <v>3</v>
      </c>
    </row>
    <row r="314" spans="1:15" x14ac:dyDescent="0.25">
      <c r="A314" s="6" t="str">
        <f>IF(Table1[[#This Row],[Area]]="","",CONCATENATE(YEAR(I314)," ","Q",ROUNDUP(MONTH(I314)/3,0)))</f>
        <v>2019 Q1</v>
      </c>
      <c r="B314" s="6" t="str">
        <f>IF(Table1[[#This Row],[Area]]="","",CONCATENATE(TEXT(Table1[[#This Row],[rpt_mth]],"yyyy"), " ",TEXT(Table1[[#This Row],[rpt_mth]],"mmmm")))</f>
        <v>2019 February</v>
      </c>
      <c r="C314" s="9">
        <f>IF(Table1[[#This Row],[Area]]="","",Table1[[#This Row],[cleu_gross_adds]]/1000)</f>
        <v>0</v>
      </c>
      <c r="D314" s="9">
        <f>IF(Table1[[#This Row],[Area]]="","",Table1[[#This Row],[cleu_deacts]]/1000)</f>
        <v>0</v>
      </c>
      <c r="E314" s="10">
        <f>IF(Table1[[#This Row],[Area]]="","",Table1[[#This Row],[cleu_subs]]/1000)</f>
        <v>0</v>
      </c>
      <c r="F314" s="10">
        <f>IF(Table1[[#This Row],[Area]]="","",Table1[[#This Row],[Adds]]-Table1[[#This Row],[Deacts]])</f>
        <v>0</v>
      </c>
      <c r="G314" s="10" t="str">
        <f>IF(Table1[[#This Row],[Area]]="","",IF(Table1[[#This Row],[VZ2_SEGMT_DESC]]="Small &amp; Medium Unassigned", "Small &amp; Medium",Table1[[#This Row],[VZ2_SEGMT_DESC]]))</f>
        <v>Large Enterprise Segment</v>
      </c>
      <c r="H314" s="10" t="str">
        <f>IF(Table1[[#This Row],[VZ2_AREA_DESC]]="undefined","",IF(Table1[[#This Row],[VZ2_AREA_DESC]]="Headquarte","HQ",Table1[[#This Row],[VZ2_AREA_DESC]]))</f>
        <v>HQ</v>
      </c>
      <c r="I314" s="2">
        <v>43497</v>
      </c>
      <c r="J314" s="3" t="s">
        <v>6</v>
      </c>
      <c r="K314" s="3" t="s">
        <v>12</v>
      </c>
      <c r="L314" s="3" t="s">
        <v>17</v>
      </c>
      <c r="M314" s="3">
        <v>0</v>
      </c>
      <c r="N314" s="3">
        <v>0</v>
      </c>
      <c r="O314" s="3">
        <v>0</v>
      </c>
    </row>
    <row r="315" spans="1:15" x14ac:dyDescent="0.25">
      <c r="A315" s="6" t="str">
        <f>IF(Table1[[#This Row],[Area]]="","",CONCATENATE(YEAR(I315)," ","Q",ROUNDUP(MONTH(I315)/3,0)))</f>
        <v>2019 Q4</v>
      </c>
      <c r="B315" s="6" t="str">
        <f>IF(Table1[[#This Row],[Area]]="","",CONCATENATE(TEXT(Table1[[#This Row],[rpt_mth]],"yyyy"), " ",TEXT(Table1[[#This Row],[rpt_mth]],"mmmm")))</f>
        <v>2019 November</v>
      </c>
      <c r="C315" s="9">
        <f>IF(Table1[[#This Row],[Area]]="","",Table1[[#This Row],[cleu_gross_adds]]/1000)</f>
        <v>6.8000000000000005E-2</v>
      </c>
      <c r="D315" s="9">
        <f>IF(Table1[[#This Row],[Area]]="","",Table1[[#This Row],[cleu_deacts]]/1000)</f>
        <v>0.115</v>
      </c>
      <c r="E315" s="10">
        <f>IF(Table1[[#This Row],[Area]]="","",Table1[[#This Row],[cleu_subs]]/1000)</f>
        <v>21.887</v>
      </c>
      <c r="F315" s="10">
        <f>IF(Table1[[#This Row],[Area]]="","",Table1[[#This Row],[Adds]]-Table1[[#This Row],[Deacts]])</f>
        <v>-4.7E-2</v>
      </c>
      <c r="G315" s="10" t="str">
        <f>IF(Table1[[#This Row],[Area]]="","",IF(Table1[[#This Row],[VZ2_SEGMT_DESC]]="Small &amp; Medium Unassigned", "Small &amp; Medium",Table1[[#This Row],[VZ2_SEGMT_DESC]]))</f>
        <v>Public Sector SLED</v>
      </c>
      <c r="H315" s="10" t="str">
        <f>IF(Table1[[#This Row],[VZ2_AREA_DESC]]="undefined","",IF(Table1[[#This Row],[VZ2_AREA_DESC]]="Headquarte","HQ",Table1[[#This Row],[VZ2_AREA_DESC]]))</f>
        <v>East</v>
      </c>
      <c r="I315" s="2">
        <v>43770</v>
      </c>
      <c r="J315" s="3" t="s">
        <v>19</v>
      </c>
      <c r="K315" s="3" t="s">
        <v>14</v>
      </c>
      <c r="L315" s="3" t="s">
        <v>11</v>
      </c>
      <c r="M315" s="3">
        <v>68</v>
      </c>
      <c r="N315" s="3">
        <v>115</v>
      </c>
      <c r="O315" s="3">
        <v>21887</v>
      </c>
    </row>
    <row r="316" spans="1:15" x14ac:dyDescent="0.25">
      <c r="A316" s="6" t="str">
        <f>IF(Table1[[#This Row],[Area]]="","",CONCATENATE(YEAR(I316)," ","Q",ROUNDUP(MONTH(I316)/3,0)))</f>
        <v>2020 Q1</v>
      </c>
      <c r="B316" s="6" t="str">
        <f>IF(Table1[[#This Row],[Area]]="","",CONCATENATE(TEXT(Table1[[#This Row],[rpt_mth]],"yyyy"), " ",TEXT(Table1[[#This Row],[rpt_mth]],"mmmm")))</f>
        <v>2020 March</v>
      </c>
      <c r="C316" s="9">
        <f>IF(Table1[[#This Row],[Area]]="","",Table1[[#This Row],[cleu_gross_adds]]/1000)</f>
        <v>5.61</v>
      </c>
      <c r="D316" s="9">
        <f>IF(Table1[[#This Row],[Area]]="","",Table1[[#This Row],[cleu_deacts]]/1000)</f>
        <v>3.5249999999999999</v>
      </c>
      <c r="E316" s="10">
        <f>IF(Table1[[#This Row],[Area]]="","",Table1[[#This Row],[cleu_subs]]/1000)</f>
        <v>291.88900000000001</v>
      </c>
      <c r="F316" s="10">
        <f>IF(Table1[[#This Row],[Area]]="","",Table1[[#This Row],[Adds]]-Table1[[#This Row],[Deacts]])</f>
        <v>2.0850000000000004</v>
      </c>
      <c r="G316" s="10" t="str">
        <f>IF(Table1[[#This Row],[Area]]="","",IF(Table1[[#This Row],[VZ2_SEGMT_DESC]]="Small &amp; Medium Unassigned", "Small &amp; Medium",Table1[[#This Row],[VZ2_SEGMT_DESC]]))</f>
        <v>Small &amp; Medium</v>
      </c>
      <c r="H316" s="10" t="str">
        <f>IF(Table1[[#This Row],[VZ2_AREA_DESC]]="undefined","",IF(Table1[[#This Row],[VZ2_AREA_DESC]]="Headquarte","HQ",Table1[[#This Row],[VZ2_AREA_DESC]]))</f>
        <v>South</v>
      </c>
      <c r="I316" s="2">
        <v>43891</v>
      </c>
      <c r="J316" s="3" t="s">
        <v>18</v>
      </c>
      <c r="K316" s="3" t="s">
        <v>14</v>
      </c>
      <c r="L316" s="3" t="s">
        <v>8</v>
      </c>
      <c r="M316" s="3">
        <v>5610</v>
      </c>
      <c r="N316" s="3">
        <v>3525</v>
      </c>
      <c r="O316" s="3">
        <v>291889</v>
      </c>
    </row>
    <row r="317" spans="1:15" x14ac:dyDescent="0.25">
      <c r="A317" s="6" t="str">
        <f>IF(Table1[[#This Row],[Area]]="","",CONCATENATE(YEAR(I317)," ","Q",ROUNDUP(MONTH(I317)/3,0)))</f>
        <v>2019 Q3</v>
      </c>
      <c r="B317" s="6" t="str">
        <f>IF(Table1[[#This Row],[Area]]="","",CONCATENATE(TEXT(Table1[[#This Row],[rpt_mth]],"yyyy"), " ",TEXT(Table1[[#This Row],[rpt_mth]],"mmmm")))</f>
        <v>2019 September</v>
      </c>
      <c r="C317" s="9">
        <f>IF(Table1[[#This Row],[Area]]="","",Table1[[#This Row],[cleu_gross_adds]]/1000)</f>
        <v>0</v>
      </c>
      <c r="D317" s="9">
        <f>IF(Table1[[#This Row],[Area]]="","",Table1[[#This Row],[cleu_deacts]]/1000)</f>
        <v>0</v>
      </c>
      <c r="E317" s="10">
        <f>IF(Table1[[#This Row],[Area]]="","",Table1[[#This Row],[cleu_subs]]/1000)</f>
        <v>2E-3</v>
      </c>
      <c r="F317" s="10">
        <f>IF(Table1[[#This Row],[Area]]="","",Table1[[#This Row],[Adds]]-Table1[[#This Row],[Deacts]])</f>
        <v>0</v>
      </c>
      <c r="G317" s="10" t="str">
        <f>IF(Table1[[#This Row],[Area]]="","",IF(Table1[[#This Row],[VZ2_SEGMT_DESC]]="Small &amp; Medium Unassigned", "Small &amp; Medium",Table1[[#This Row],[VZ2_SEGMT_DESC]]))</f>
        <v>Small &amp; Medium</v>
      </c>
      <c r="H317" s="10" t="str">
        <f>IF(Table1[[#This Row],[VZ2_AREA_DESC]]="undefined","",IF(Table1[[#This Row],[VZ2_AREA_DESC]]="Headquarte","HQ",Table1[[#This Row],[VZ2_AREA_DESC]]))</f>
        <v>HQ</v>
      </c>
      <c r="I317" s="2">
        <v>43709</v>
      </c>
      <c r="J317" s="3" t="s">
        <v>18</v>
      </c>
      <c r="K317" s="3" t="s">
        <v>12</v>
      </c>
      <c r="L317" s="3" t="s">
        <v>17</v>
      </c>
      <c r="M317" s="3">
        <v>0</v>
      </c>
      <c r="N317" s="3">
        <v>0</v>
      </c>
      <c r="O317" s="3">
        <v>2</v>
      </c>
    </row>
    <row r="318" spans="1:15" x14ac:dyDescent="0.25">
      <c r="A318" s="6" t="str">
        <f>IF(Table1[[#This Row],[Area]]="","",CONCATENATE(YEAR(I318)," ","Q",ROUNDUP(MONTH(I318)/3,0)))</f>
        <v>2019 Q2</v>
      </c>
      <c r="B318" s="6" t="str">
        <f>IF(Table1[[#This Row],[Area]]="","",CONCATENATE(TEXT(Table1[[#This Row],[rpt_mth]],"yyyy"), " ",TEXT(Table1[[#This Row],[rpt_mth]],"mmmm")))</f>
        <v>2019 May</v>
      </c>
      <c r="C318" s="9">
        <f>IF(Table1[[#This Row],[Area]]="","",Table1[[#This Row],[cleu_gross_adds]]/1000)</f>
        <v>5.0000000000000001E-3</v>
      </c>
      <c r="D318" s="9">
        <f>IF(Table1[[#This Row],[Area]]="","",Table1[[#This Row],[cleu_deacts]]/1000)</f>
        <v>1.4E-2</v>
      </c>
      <c r="E318" s="10">
        <f>IF(Table1[[#This Row],[Area]]="","",Table1[[#This Row],[cleu_subs]]/1000)</f>
        <v>1.1319999999999999</v>
      </c>
      <c r="F318" s="10">
        <f>IF(Table1[[#This Row],[Area]]="","",Table1[[#This Row],[Adds]]-Table1[[#This Row],[Deacts]])</f>
        <v>-9.0000000000000011E-3</v>
      </c>
      <c r="G318" s="10" t="str">
        <f>IF(Table1[[#This Row],[Area]]="","",IF(Table1[[#This Row],[VZ2_SEGMT_DESC]]="Small &amp; Medium Unassigned", "Small &amp; Medium",Table1[[#This Row],[VZ2_SEGMT_DESC]]))</f>
        <v>Public Sector Fed</v>
      </c>
      <c r="H318" s="10" t="str">
        <f>IF(Table1[[#This Row],[VZ2_AREA_DESC]]="undefined","",IF(Table1[[#This Row],[VZ2_AREA_DESC]]="Headquarte","HQ",Table1[[#This Row],[VZ2_AREA_DESC]]))</f>
        <v>East</v>
      </c>
      <c r="I318" s="2">
        <v>43586</v>
      </c>
      <c r="J318" s="3" t="s">
        <v>16</v>
      </c>
      <c r="K318" s="3" t="s">
        <v>10</v>
      </c>
      <c r="L318" s="3" t="s">
        <v>11</v>
      </c>
      <c r="M318" s="3">
        <v>5</v>
      </c>
      <c r="N318" s="3">
        <v>14</v>
      </c>
      <c r="O318" s="3">
        <v>1132</v>
      </c>
    </row>
    <row r="319" spans="1:15" x14ac:dyDescent="0.25">
      <c r="A319" s="6" t="str">
        <f>IF(Table1[[#This Row],[Area]]="","",CONCATENATE(YEAR(I319)," ","Q",ROUNDUP(MONTH(I319)/3,0)))</f>
        <v>2020 Q1</v>
      </c>
      <c r="B319" s="6" t="str">
        <f>IF(Table1[[#This Row],[Area]]="","",CONCATENATE(TEXT(Table1[[#This Row],[rpt_mth]],"yyyy"), " ",TEXT(Table1[[#This Row],[rpt_mth]],"mmmm")))</f>
        <v>2020 January</v>
      </c>
      <c r="C319" s="9">
        <f>IF(Table1[[#This Row],[Area]]="","",Table1[[#This Row],[cleu_gross_adds]]/1000)</f>
        <v>1.587</v>
      </c>
      <c r="D319" s="9">
        <f>IF(Table1[[#This Row],[Area]]="","",Table1[[#This Row],[cleu_deacts]]/1000)</f>
        <v>2.2850000000000001</v>
      </c>
      <c r="E319" s="10">
        <f>IF(Table1[[#This Row],[Area]]="","",Table1[[#This Row],[cleu_subs]]/1000)</f>
        <v>203.63800000000001</v>
      </c>
      <c r="F319" s="10">
        <f>IF(Table1[[#This Row],[Area]]="","",Table1[[#This Row],[Adds]]-Table1[[#This Row],[Deacts]])</f>
        <v>-0.69800000000000018</v>
      </c>
      <c r="G319" s="10" t="str">
        <f>IF(Table1[[#This Row],[Area]]="","",IF(Table1[[#This Row],[VZ2_SEGMT_DESC]]="Small &amp; Medium Unassigned", "Small &amp; Medium",Table1[[#This Row],[VZ2_SEGMT_DESC]]))</f>
        <v>Public Sector Fed</v>
      </c>
      <c r="H319" s="10" t="str">
        <f>IF(Table1[[#This Row],[VZ2_AREA_DESC]]="undefined","",IF(Table1[[#This Row],[VZ2_AREA_DESC]]="Headquarte","HQ",Table1[[#This Row],[VZ2_AREA_DESC]]))</f>
        <v>South</v>
      </c>
      <c r="I319" s="2">
        <v>43831</v>
      </c>
      <c r="J319" s="3" t="s">
        <v>16</v>
      </c>
      <c r="K319" s="3" t="s">
        <v>12</v>
      </c>
      <c r="L319" s="3" t="s">
        <v>8</v>
      </c>
      <c r="M319" s="3">
        <v>1587</v>
      </c>
      <c r="N319" s="3">
        <v>2285</v>
      </c>
      <c r="O319" s="3">
        <v>203638</v>
      </c>
    </row>
    <row r="320" spans="1:15" x14ac:dyDescent="0.25">
      <c r="A320" s="6" t="str">
        <f>IF(Table1[[#This Row],[Area]]="","",CONCATENATE(YEAR(I320)," ","Q",ROUNDUP(MONTH(I320)/3,0)))</f>
        <v>2019 Q1</v>
      </c>
      <c r="B320" s="6" t="str">
        <f>IF(Table1[[#This Row],[Area]]="","",CONCATENATE(TEXT(Table1[[#This Row],[rpt_mth]],"yyyy"), " ",TEXT(Table1[[#This Row],[rpt_mth]],"mmmm")))</f>
        <v>2019 March</v>
      </c>
      <c r="C320" s="9">
        <f>IF(Table1[[#This Row],[Area]]="","",Table1[[#This Row],[cleu_gross_adds]]/1000)</f>
        <v>0.377</v>
      </c>
      <c r="D320" s="9">
        <f>IF(Table1[[#This Row],[Area]]="","",Table1[[#This Row],[cleu_deacts]]/1000)</f>
        <v>0.33400000000000002</v>
      </c>
      <c r="E320" s="10">
        <f>IF(Table1[[#This Row],[Area]]="","",Table1[[#This Row],[cleu_subs]]/1000)</f>
        <v>33.764000000000003</v>
      </c>
      <c r="F320" s="10">
        <f>IF(Table1[[#This Row],[Area]]="","",Table1[[#This Row],[Adds]]-Table1[[#This Row],[Deacts]])</f>
        <v>4.2999999999999983E-2</v>
      </c>
      <c r="G320" s="10" t="str">
        <f>IF(Table1[[#This Row],[Area]]="","",IF(Table1[[#This Row],[VZ2_SEGMT_DESC]]="Small &amp; Medium Unassigned", "Small &amp; Medium",Table1[[#This Row],[VZ2_SEGMT_DESC]]))</f>
        <v>Large Enterprise Segment</v>
      </c>
      <c r="H320" s="10" t="str">
        <f>IF(Table1[[#This Row],[VZ2_AREA_DESC]]="undefined","",IF(Table1[[#This Row],[VZ2_AREA_DESC]]="Headquarte","HQ",Table1[[#This Row],[VZ2_AREA_DESC]]))</f>
        <v>South</v>
      </c>
      <c r="I320" s="2">
        <v>43525</v>
      </c>
      <c r="J320" s="3" t="s">
        <v>6</v>
      </c>
      <c r="K320" s="3" t="s">
        <v>14</v>
      </c>
      <c r="L320" s="3" t="s">
        <v>8</v>
      </c>
      <c r="M320" s="3">
        <v>377</v>
      </c>
      <c r="N320" s="3">
        <v>334</v>
      </c>
      <c r="O320" s="3">
        <v>33764</v>
      </c>
    </row>
    <row r="321" spans="1:15" x14ac:dyDescent="0.25">
      <c r="A321" s="6" t="str">
        <f>IF(Table1[[#This Row],[Area]]="","",CONCATENATE(YEAR(I321)," ","Q",ROUNDUP(MONTH(I321)/3,0)))</f>
        <v>2019 Q2</v>
      </c>
      <c r="B321" s="6" t="str">
        <f>IF(Table1[[#This Row],[Area]]="","",CONCATENATE(TEXT(Table1[[#This Row],[rpt_mth]],"yyyy"), " ",TEXT(Table1[[#This Row],[rpt_mth]],"mmmm")))</f>
        <v>2019 May</v>
      </c>
      <c r="C321" s="9">
        <f>IF(Table1[[#This Row],[Area]]="","",Table1[[#This Row],[cleu_gross_adds]]/1000)</f>
        <v>27.123999999999999</v>
      </c>
      <c r="D321" s="9">
        <f>IF(Table1[[#This Row],[Area]]="","",Table1[[#This Row],[cleu_deacts]]/1000)</f>
        <v>20.954999999999998</v>
      </c>
      <c r="E321" s="10">
        <f>IF(Table1[[#This Row],[Area]]="","",Table1[[#This Row],[cleu_subs]]/1000)</f>
        <v>1728.1320000000001</v>
      </c>
      <c r="F321" s="10">
        <f>IF(Table1[[#This Row],[Area]]="","",Table1[[#This Row],[Adds]]-Table1[[#This Row],[Deacts]])</f>
        <v>6.1690000000000005</v>
      </c>
      <c r="G321" s="10" t="str">
        <f>IF(Table1[[#This Row],[Area]]="","",IF(Table1[[#This Row],[VZ2_SEGMT_DESC]]="Small &amp; Medium Unassigned", "Small &amp; Medium",Table1[[#This Row],[VZ2_SEGMT_DESC]]))</f>
        <v>Public Sector SLED</v>
      </c>
      <c r="H321" s="10" t="str">
        <f>IF(Table1[[#This Row],[VZ2_AREA_DESC]]="undefined","",IF(Table1[[#This Row],[VZ2_AREA_DESC]]="Headquarte","HQ",Table1[[#This Row],[VZ2_AREA_DESC]]))</f>
        <v>East</v>
      </c>
      <c r="I321" s="2">
        <v>43586</v>
      </c>
      <c r="J321" s="3" t="s">
        <v>19</v>
      </c>
      <c r="K321" s="3" t="s">
        <v>12</v>
      </c>
      <c r="L321" s="3" t="s">
        <v>11</v>
      </c>
      <c r="M321" s="3">
        <v>27124</v>
      </c>
      <c r="N321" s="3">
        <v>20955</v>
      </c>
      <c r="O321" s="3">
        <v>1728132</v>
      </c>
    </row>
    <row r="322" spans="1:15" x14ac:dyDescent="0.25">
      <c r="A322" s="6" t="str">
        <f>IF(Table1[[#This Row],[Area]]="","",CONCATENATE(YEAR(I322)," ","Q",ROUNDUP(MONTH(I322)/3,0)))</f>
        <v>2019 Q4</v>
      </c>
      <c r="B322" s="6" t="str">
        <f>IF(Table1[[#This Row],[Area]]="","",CONCATENATE(TEXT(Table1[[#This Row],[rpt_mth]],"yyyy"), " ",TEXT(Table1[[#This Row],[rpt_mth]],"mmmm")))</f>
        <v>2019 December</v>
      </c>
      <c r="C322" s="9">
        <f>IF(Table1[[#This Row],[Area]]="","",Table1[[#This Row],[cleu_gross_adds]]/1000)</f>
        <v>8.3000000000000004E-2</v>
      </c>
      <c r="D322" s="9">
        <f>IF(Table1[[#This Row],[Area]]="","",Table1[[#This Row],[cleu_deacts]]/1000)</f>
        <v>0.224</v>
      </c>
      <c r="E322" s="10">
        <f>IF(Table1[[#This Row],[Area]]="","",Table1[[#This Row],[cleu_subs]]/1000)</f>
        <v>20.623999999999999</v>
      </c>
      <c r="F322" s="10">
        <f>IF(Table1[[#This Row],[Area]]="","",Table1[[#This Row],[Adds]]-Table1[[#This Row],[Deacts]])</f>
        <v>-0.14100000000000001</v>
      </c>
      <c r="G322" s="10" t="str">
        <f>IF(Table1[[#This Row],[Area]]="","",IF(Table1[[#This Row],[VZ2_SEGMT_DESC]]="Small &amp; Medium Unassigned", "Small &amp; Medium",Table1[[#This Row],[VZ2_SEGMT_DESC]]))</f>
        <v>Large Enterprise Segment</v>
      </c>
      <c r="H322" s="10" t="str">
        <f>IF(Table1[[#This Row],[VZ2_AREA_DESC]]="undefined","",IF(Table1[[#This Row],[VZ2_AREA_DESC]]="Headquarte","HQ",Table1[[#This Row],[VZ2_AREA_DESC]]))</f>
        <v>West</v>
      </c>
      <c r="I322" s="2">
        <v>43800</v>
      </c>
      <c r="J322" s="3" t="s">
        <v>6</v>
      </c>
      <c r="K322" s="3" t="s">
        <v>7</v>
      </c>
      <c r="L322" s="3" t="s">
        <v>15</v>
      </c>
      <c r="M322" s="3">
        <v>83</v>
      </c>
      <c r="N322" s="3">
        <v>224</v>
      </c>
      <c r="O322" s="3">
        <v>20624</v>
      </c>
    </row>
    <row r="323" spans="1:15" x14ac:dyDescent="0.25">
      <c r="A323" s="6" t="str">
        <f>IF(Table1[[#This Row],[Area]]="","",CONCATENATE(YEAR(I323)," ","Q",ROUNDUP(MONTH(I323)/3,0)))</f>
        <v>2020 Q2</v>
      </c>
      <c r="B323" s="6" t="str">
        <f>IF(Table1[[#This Row],[Area]]="","",CONCATENATE(TEXT(Table1[[#This Row],[rpt_mth]],"yyyy"), " ",TEXT(Table1[[#This Row],[rpt_mth]],"mmmm")))</f>
        <v>2020 May</v>
      </c>
      <c r="C323" s="9">
        <f>IF(Table1[[#This Row],[Area]]="","",Table1[[#This Row],[cleu_gross_adds]]/1000)</f>
        <v>4.8659999999999997</v>
      </c>
      <c r="D323" s="9">
        <f>IF(Table1[[#This Row],[Area]]="","",Table1[[#This Row],[cleu_deacts]]/1000)</f>
        <v>3.2450000000000001</v>
      </c>
      <c r="E323" s="10">
        <f>IF(Table1[[#This Row],[Area]]="","",Table1[[#This Row],[cleu_subs]]/1000)</f>
        <v>466.23</v>
      </c>
      <c r="F323" s="10">
        <f>IF(Table1[[#This Row],[Area]]="","",Table1[[#This Row],[Adds]]-Table1[[#This Row],[Deacts]])</f>
        <v>1.6209999999999996</v>
      </c>
      <c r="G323" s="10" t="str">
        <f>IF(Table1[[#This Row],[Area]]="","",IF(Table1[[#This Row],[VZ2_SEGMT_DESC]]="Small &amp; Medium Unassigned", "Small &amp; Medium",Table1[[#This Row],[VZ2_SEGMT_DESC]]))</f>
        <v>Small &amp; Medium</v>
      </c>
      <c r="H323" s="10" t="str">
        <f>IF(Table1[[#This Row],[VZ2_AREA_DESC]]="undefined","",IF(Table1[[#This Row],[VZ2_AREA_DESC]]="Headquarte","HQ",Table1[[#This Row],[VZ2_AREA_DESC]]))</f>
        <v>East</v>
      </c>
      <c r="I323" s="2">
        <v>43952</v>
      </c>
      <c r="J323" s="3" t="s">
        <v>18</v>
      </c>
      <c r="K323" s="3" t="s">
        <v>7</v>
      </c>
      <c r="L323" s="3" t="s">
        <v>11</v>
      </c>
      <c r="M323" s="3">
        <v>4866</v>
      </c>
      <c r="N323" s="3">
        <v>3245</v>
      </c>
      <c r="O323" s="3">
        <v>466230</v>
      </c>
    </row>
    <row r="324" spans="1:15" x14ac:dyDescent="0.25">
      <c r="A324" s="6" t="str">
        <f>IF(Table1[[#This Row],[Area]]="","",CONCATENATE(YEAR(I324)," ","Q",ROUNDUP(MONTH(I324)/3,0)))</f>
        <v/>
      </c>
      <c r="B324" s="6" t="str">
        <f>IF(Table1[[#This Row],[Area]]="","",CONCATENATE(TEXT(Table1[[#This Row],[rpt_mth]],"yyyy"), " ",TEXT(Table1[[#This Row],[rpt_mth]],"mmmm")))</f>
        <v/>
      </c>
      <c r="C324" s="9" t="str">
        <f>IF(Table1[[#This Row],[Area]]="","",Table1[[#This Row],[cleu_gross_adds]]/1000)</f>
        <v/>
      </c>
      <c r="D324" s="9" t="str">
        <f>IF(Table1[[#This Row],[Area]]="","",Table1[[#This Row],[cleu_deacts]]/1000)</f>
        <v/>
      </c>
      <c r="E324" s="10" t="str">
        <f>IF(Table1[[#This Row],[Area]]="","",Table1[[#This Row],[cleu_subs]]/1000)</f>
        <v/>
      </c>
      <c r="F324" s="10" t="str">
        <f>IF(Table1[[#This Row],[Area]]="","",Table1[[#This Row],[Adds]]-Table1[[#This Row],[Deacts]])</f>
        <v/>
      </c>
      <c r="G324" s="10" t="str">
        <f>IF(Table1[[#This Row],[Area]]="","",IF(Table1[[#This Row],[VZ2_SEGMT_DESC]]="Small &amp; Medium Unassigned", "Small &amp; Medium",Table1[[#This Row],[VZ2_SEGMT_DESC]]))</f>
        <v/>
      </c>
      <c r="H324" s="10" t="str">
        <f>IF(Table1[[#This Row],[VZ2_AREA_DESC]]="undefined","",IF(Table1[[#This Row],[VZ2_AREA_DESC]]="Headquarte","HQ",Table1[[#This Row],[VZ2_AREA_DESC]]))</f>
        <v/>
      </c>
      <c r="I324" s="2">
        <v>43983</v>
      </c>
      <c r="J324" s="3" t="s">
        <v>6</v>
      </c>
      <c r="K324" s="3" t="s">
        <v>12</v>
      </c>
      <c r="L324" s="3" t="s">
        <v>13</v>
      </c>
      <c r="M324" s="3">
        <v>0</v>
      </c>
      <c r="N324" s="3">
        <v>0</v>
      </c>
      <c r="O324" s="3">
        <v>0</v>
      </c>
    </row>
    <row r="325" spans="1:15" x14ac:dyDescent="0.25">
      <c r="A325" s="6" t="str">
        <f>IF(Table1[[#This Row],[Area]]="","",CONCATENATE(YEAR(I325)," ","Q",ROUNDUP(MONTH(I325)/3,0)))</f>
        <v>2019 Q2</v>
      </c>
      <c r="B325" s="6" t="str">
        <f>IF(Table1[[#This Row],[Area]]="","",CONCATENATE(TEXT(Table1[[#This Row],[rpt_mth]],"yyyy"), " ",TEXT(Table1[[#This Row],[rpt_mth]],"mmmm")))</f>
        <v>2019 May</v>
      </c>
      <c r="C325" s="9">
        <f>IF(Table1[[#This Row],[Area]]="","",Table1[[#This Row],[cleu_gross_adds]]/1000)</f>
        <v>3.44</v>
      </c>
      <c r="D325" s="9">
        <f>IF(Table1[[#This Row],[Area]]="","",Table1[[#This Row],[cleu_deacts]]/1000)</f>
        <v>3.875</v>
      </c>
      <c r="E325" s="10">
        <f>IF(Table1[[#This Row],[Area]]="","",Table1[[#This Row],[cleu_subs]]/1000)</f>
        <v>451.01400000000001</v>
      </c>
      <c r="F325" s="10">
        <f>IF(Table1[[#This Row],[Area]]="","",Table1[[#This Row],[Adds]]-Table1[[#This Row],[Deacts]])</f>
        <v>-0.43500000000000005</v>
      </c>
      <c r="G325" s="10" t="str">
        <f>IF(Table1[[#This Row],[Area]]="","",IF(Table1[[#This Row],[VZ2_SEGMT_DESC]]="Small &amp; Medium Unassigned", "Small &amp; Medium",Table1[[#This Row],[VZ2_SEGMT_DESC]]))</f>
        <v>Small &amp; Medium</v>
      </c>
      <c r="H325" s="10" t="str">
        <f>IF(Table1[[#This Row],[VZ2_AREA_DESC]]="undefined","",IF(Table1[[#This Row],[VZ2_AREA_DESC]]="Headquarte","HQ",Table1[[#This Row],[VZ2_AREA_DESC]]))</f>
        <v>East</v>
      </c>
      <c r="I325" s="2">
        <v>43586</v>
      </c>
      <c r="J325" s="3" t="s">
        <v>18</v>
      </c>
      <c r="K325" s="3" t="s">
        <v>7</v>
      </c>
      <c r="L325" s="3" t="s">
        <v>11</v>
      </c>
      <c r="M325" s="3">
        <v>3440</v>
      </c>
      <c r="N325" s="3">
        <v>3875</v>
      </c>
      <c r="O325" s="3">
        <v>451014</v>
      </c>
    </row>
    <row r="326" spans="1:15" x14ac:dyDescent="0.25">
      <c r="A326" s="6" t="str">
        <f>IF(Table1[[#This Row],[Area]]="","",CONCATENATE(YEAR(I326)," ","Q",ROUNDUP(MONTH(I326)/3,0)))</f>
        <v>2019 Q3</v>
      </c>
      <c r="B326" s="6" t="str">
        <f>IF(Table1[[#This Row],[Area]]="","",CONCATENATE(TEXT(Table1[[#This Row],[rpt_mth]],"yyyy"), " ",TEXT(Table1[[#This Row],[rpt_mth]],"mmmm")))</f>
        <v>2019 August</v>
      </c>
      <c r="C326" s="9">
        <f>IF(Table1[[#This Row],[Area]]="","",Table1[[#This Row],[cleu_gross_adds]]/1000)</f>
        <v>2.1000000000000001E-2</v>
      </c>
      <c r="D326" s="9">
        <f>IF(Table1[[#This Row],[Area]]="","",Table1[[#This Row],[cleu_deacts]]/1000)</f>
        <v>8.5000000000000006E-2</v>
      </c>
      <c r="E326" s="10">
        <f>IF(Table1[[#This Row],[Area]]="","",Table1[[#This Row],[cleu_subs]]/1000)</f>
        <v>9.7729999999999997</v>
      </c>
      <c r="F326" s="10">
        <f>IF(Table1[[#This Row],[Area]]="","",Table1[[#This Row],[Adds]]-Table1[[#This Row],[Deacts]])</f>
        <v>-6.4000000000000001E-2</v>
      </c>
      <c r="G326" s="10" t="str">
        <f>IF(Table1[[#This Row],[Area]]="","",IF(Table1[[#This Row],[VZ2_SEGMT_DESC]]="Small &amp; Medium Unassigned", "Small &amp; Medium",Table1[[#This Row],[VZ2_SEGMT_DESC]]))</f>
        <v>Public Sector SLED</v>
      </c>
      <c r="H326" s="10" t="str">
        <f>IF(Table1[[#This Row],[VZ2_AREA_DESC]]="undefined","",IF(Table1[[#This Row],[VZ2_AREA_DESC]]="Headquarte","HQ",Table1[[#This Row],[VZ2_AREA_DESC]]))</f>
        <v>South</v>
      </c>
      <c r="I326" s="2">
        <v>43678</v>
      </c>
      <c r="J326" s="3" t="s">
        <v>19</v>
      </c>
      <c r="K326" s="3" t="s">
        <v>7</v>
      </c>
      <c r="L326" s="3" t="s">
        <v>8</v>
      </c>
      <c r="M326" s="3">
        <v>21</v>
      </c>
      <c r="N326" s="3">
        <v>85</v>
      </c>
      <c r="O326" s="3">
        <v>9773</v>
      </c>
    </row>
    <row r="327" spans="1:15" x14ac:dyDescent="0.25">
      <c r="A327" s="6" t="str">
        <f>IF(Table1[[#This Row],[Area]]="","",CONCATENATE(YEAR(I327)," ","Q",ROUNDUP(MONTH(I327)/3,0)))</f>
        <v>2019 Q4</v>
      </c>
      <c r="B327" s="6" t="str">
        <f>IF(Table1[[#This Row],[Area]]="","",CONCATENATE(TEXT(Table1[[#This Row],[rpt_mth]],"yyyy"), " ",TEXT(Table1[[#This Row],[rpt_mth]],"mmmm")))</f>
        <v>2019 November</v>
      </c>
      <c r="C327" s="9">
        <f>IF(Table1[[#This Row],[Area]]="","",Table1[[#This Row],[cleu_gross_adds]]/1000)</f>
        <v>2.996</v>
      </c>
      <c r="D327" s="9">
        <f>IF(Table1[[#This Row],[Area]]="","",Table1[[#This Row],[cleu_deacts]]/1000)</f>
        <v>2.4710000000000001</v>
      </c>
      <c r="E327" s="10">
        <f>IF(Table1[[#This Row],[Area]]="","",Table1[[#This Row],[cleu_subs]]/1000)</f>
        <v>206.08500000000001</v>
      </c>
      <c r="F327" s="10">
        <f>IF(Table1[[#This Row],[Area]]="","",Table1[[#This Row],[Adds]]-Table1[[#This Row],[Deacts]])</f>
        <v>0.52499999999999991</v>
      </c>
      <c r="G327" s="10" t="str">
        <f>IF(Table1[[#This Row],[Area]]="","",IF(Table1[[#This Row],[VZ2_SEGMT_DESC]]="Small &amp; Medium Unassigned", "Small &amp; Medium",Table1[[#This Row],[VZ2_SEGMT_DESC]]))</f>
        <v>Public Sector Fed</v>
      </c>
      <c r="H327" s="10" t="str">
        <f>IF(Table1[[#This Row],[VZ2_AREA_DESC]]="undefined","",IF(Table1[[#This Row],[VZ2_AREA_DESC]]="Headquarte","HQ",Table1[[#This Row],[VZ2_AREA_DESC]]))</f>
        <v>South</v>
      </c>
      <c r="I327" s="2">
        <v>43770</v>
      </c>
      <c r="J327" s="3" t="s">
        <v>16</v>
      </c>
      <c r="K327" s="3" t="s">
        <v>12</v>
      </c>
      <c r="L327" s="3" t="s">
        <v>8</v>
      </c>
      <c r="M327" s="3">
        <v>2996</v>
      </c>
      <c r="N327" s="3">
        <v>2471</v>
      </c>
      <c r="O327" s="3">
        <v>206085</v>
      </c>
    </row>
    <row r="328" spans="1:15" x14ac:dyDescent="0.25">
      <c r="A328" s="6" t="str">
        <f>IF(Table1[[#This Row],[Area]]="","",CONCATENATE(YEAR(I328)," ","Q",ROUNDUP(MONTH(I328)/3,0)))</f>
        <v>2019 Q4</v>
      </c>
      <c r="B328" s="6" t="str">
        <f>IF(Table1[[#This Row],[Area]]="","",CONCATENATE(TEXT(Table1[[#This Row],[rpt_mth]],"yyyy"), " ",TEXT(Table1[[#This Row],[rpt_mth]],"mmmm")))</f>
        <v>2019 October</v>
      </c>
      <c r="C328" s="9">
        <f>IF(Table1[[#This Row],[Area]]="","",Table1[[#This Row],[cleu_gross_adds]]/1000)</f>
        <v>0.624</v>
      </c>
      <c r="D328" s="9">
        <f>IF(Table1[[#This Row],[Area]]="","",Table1[[#This Row],[cleu_deacts]]/1000)</f>
        <v>0.41799999999999998</v>
      </c>
      <c r="E328" s="10">
        <f>IF(Table1[[#This Row],[Area]]="","",Table1[[#This Row],[cleu_subs]]/1000)</f>
        <v>41.633000000000003</v>
      </c>
      <c r="F328" s="10">
        <f>IF(Table1[[#This Row],[Area]]="","",Table1[[#This Row],[Adds]]-Table1[[#This Row],[Deacts]])</f>
        <v>0.20600000000000002</v>
      </c>
      <c r="G328" s="10" t="str">
        <f>IF(Table1[[#This Row],[Area]]="","",IF(Table1[[#This Row],[VZ2_SEGMT_DESC]]="Small &amp; Medium Unassigned", "Small &amp; Medium",Table1[[#This Row],[VZ2_SEGMT_DESC]]))</f>
        <v>Large Enterprise Segment</v>
      </c>
      <c r="H328" s="10" t="str">
        <f>IF(Table1[[#This Row],[VZ2_AREA_DESC]]="undefined","",IF(Table1[[#This Row],[VZ2_AREA_DESC]]="Headquarte","HQ",Table1[[#This Row],[VZ2_AREA_DESC]]))</f>
        <v>West</v>
      </c>
      <c r="I328" s="2">
        <v>43739</v>
      </c>
      <c r="J328" s="3" t="s">
        <v>6</v>
      </c>
      <c r="K328" s="3" t="s">
        <v>14</v>
      </c>
      <c r="L328" s="3" t="s">
        <v>15</v>
      </c>
      <c r="M328" s="3">
        <v>624</v>
      </c>
      <c r="N328" s="3">
        <v>418</v>
      </c>
      <c r="O328" s="3">
        <v>41633</v>
      </c>
    </row>
    <row r="329" spans="1:15" x14ac:dyDescent="0.25">
      <c r="A329" s="6" t="str">
        <f>IF(Table1[[#This Row],[Area]]="","",CONCATENATE(YEAR(I329)," ","Q",ROUNDUP(MONTH(I329)/3,0)))</f>
        <v/>
      </c>
      <c r="B329" s="6" t="str">
        <f>IF(Table1[[#This Row],[Area]]="","",CONCATENATE(TEXT(Table1[[#This Row],[rpt_mth]],"yyyy"), " ",TEXT(Table1[[#This Row],[rpt_mth]],"mmmm")))</f>
        <v/>
      </c>
      <c r="C329" s="9" t="str">
        <f>IF(Table1[[#This Row],[Area]]="","",Table1[[#This Row],[cleu_gross_adds]]/1000)</f>
        <v/>
      </c>
      <c r="D329" s="9" t="str">
        <f>IF(Table1[[#This Row],[Area]]="","",Table1[[#This Row],[cleu_deacts]]/1000)</f>
        <v/>
      </c>
      <c r="E329" s="10" t="str">
        <f>IF(Table1[[#This Row],[Area]]="","",Table1[[#This Row],[cleu_subs]]/1000)</f>
        <v/>
      </c>
      <c r="F329" s="10" t="str">
        <f>IF(Table1[[#This Row],[Area]]="","",Table1[[#This Row],[Adds]]-Table1[[#This Row],[Deacts]])</f>
        <v/>
      </c>
      <c r="G329" s="10" t="str">
        <f>IF(Table1[[#This Row],[Area]]="","",IF(Table1[[#This Row],[VZ2_SEGMT_DESC]]="Small &amp; Medium Unassigned", "Small &amp; Medium",Table1[[#This Row],[VZ2_SEGMT_DESC]]))</f>
        <v/>
      </c>
      <c r="H329" s="10" t="str">
        <f>IF(Table1[[#This Row],[VZ2_AREA_DESC]]="undefined","",IF(Table1[[#This Row],[VZ2_AREA_DESC]]="Headquarte","HQ",Table1[[#This Row],[VZ2_AREA_DESC]]))</f>
        <v/>
      </c>
      <c r="I329" s="2">
        <v>43922</v>
      </c>
      <c r="J329" s="3" t="s">
        <v>18</v>
      </c>
      <c r="K329" s="3" t="s">
        <v>12</v>
      </c>
      <c r="L329" s="3" t="s">
        <v>13</v>
      </c>
      <c r="M329" s="3">
        <v>0</v>
      </c>
      <c r="N329" s="3">
        <v>0</v>
      </c>
      <c r="O329" s="3">
        <v>0</v>
      </c>
    </row>
    <row r="330" spans="1:15" x14ac:dyDescent="0.25">
      <c r="A330" s="6" t="str">
        <f>IF(Table1[[#This Row],[Area]]="","",CONCATENATE(YEAR(I330)," ","Q",ROUNDUP(MONTH(I330)/3,0)))</f>
        <v>2020 Q2</v>
      </c>
      <c r="B330" s="6" t="str">
        <f>IF(Table1[[#This Row],[Area]]="","",CONCATENATE(TEXT(Table1[[#This Row],[rpt_mth]],"yyyy"), " ",TEXT(Table1[[#This Row],[rpt_mth]],"mmmm")))</f>
        <v>2020 May</v>
      </c>
      <c r="C330" s="9">
        <f>IF(Table1[[#This Row],[Area]]="","",Table1[[#This Row],[cleu_gross_adds]]/1000)</f>
        <v>0</v>
      </c>
      <c r="D330" s="9">
        <f>IF(Table1[[#This Row],[Area]]="","",Table1[[#This Row],[cleu_deacts]]/1000)</f>
        <v>0</v>
      </c>
      <c r="E330" s="10">
        <f>IF(Table1[[#This Row],[Area]]="","",Table1[[#This Row],[cleu_subs]]/1000)</f>
        <v>8.0000000000000002E-3</v>
      </c>
      <c r="F330" s="10">
        <f>IF(Table1[[#This Row],[Area]]="","",Table1[[#This Row],[Adds]]-Table1[[#This Row],[Deacts]])</f>
        <v>0</v>
      </c>
      <c r="G330" s="10" t="str">
        <f>IF(Table1[[#This Row],[Area]]="","",IF(Table1[[#This Row],[VZ2_SEGMT_DESC]]="Small &amp; Medium Unassigned", "Small &amp; Medium",Table1[[#This Row],[VZ2_SEGMT_DESC]]))</f>
        <v>Small &amp; Medium</v>
      </c>
      <c r="H330" s="10" t="str">
        <f>IF(Table1[[#This Row],[VZ2_AREA_DESC]]="undefined","",IF(Table1[[#This Row],[VZ2_AREA_DESC]]="Headquarte","HQ",Table1[[#This Row],[VZ2_AREA_DESC]]))</f>
        <v>East</v>
      </c>
      <c r="I330" s="2">
        <v>43952</v>
      </c>
      <c r="J330" s="3" t="s">
        <v>9</v>
      </c>
      <c r="K330" s="3" t="s">
        <v>7</v>
      </c>
      <c r="L330" s="3" t="s">
        <v>11</v>
      </c>
      <c r="M330" s="3">
        <v>0</v>
      </c>
      <c r="N330" s="3">
        <v>0</v>
      </c>
      <c r="O330" s="3">
        <v>8</v>
      </c>
    </row>
    <row r="331" spans="1:15" x14ac:dyDescent="0.25">
      <c r="A331" s="6" t="str">
        <f>IF(Table1[[#This Row],[Area]]="","",CONCATENATE(YEAR(I331)," ","Q",ROUNDUP(MONTH(I331)/3,0)))</f>
        <v/>
      </c>
      <c r="B331" s="6" t="str">
        <f>IF(Table1[[#This Row],[Area]]="","",CONCATENATE(TEXT(Table1[[#This Row],[rpt_mth]],"yyyy"), " ",TEXT(Table1[[#This Row],[rpt_mth]],"mmmm")))</f>
        <v/>
      </c>
      <c r="C331" s="9" t="str">
        <f>IF(Table1[[#This Row],[Area]]="","",Table1[[#This Row],[cleu_gross_adds]]/1000)</f>
        <v/>
      </c>
      <c r="D331" s="9" t="str">
        <f>IF(Table1[[#This Row],[Area]]="","",Table1[[#This Row],[cleu_deacts]]/1000)</f>
        <v/>
      </c>
      <c r="E331" s="10" t="str">
        <f>IF(Table1[[#This Row],[Area]]="","",Table1[[#This Row],[cleu_subs]]/1000)</f>
        <v/>
      </c>
      <c r="F331" s="10" t="str">
        <f>IF(Table1[[#This Row],[Area]]="","",Table1[[#This Row],[Adds]]-Table1[[#This Row],[Deacts]])</f>
        <v/>
      </c>
      <c r="G331" s="10" t="str">
        <f>IF(Table1[[#This Row],[Area]]="","",IF(Table1[[#This Row],[VZ2_SEGMT_DESC]]="Small &amp; Medium Unassigned", "Small &amp; Medium",Table1[[#This Row],[VZ2_SEGMT_DESC]]))</f>
        <v/>
      </c>
      <c r="H331" s="10" t="str">
        <f>IF(Table1[[#This Row],[VZ2_AREA_DESC]]="undefined","",IF(Table1[[#This Row],[VZ2_AREA_DESC]]="Headquarte","HQ",Table1[[#This Row],[VZ2_AREA_DESC]]))</f>
        <v/>
      </c>
      <c r="I331" s="2">
        <v>43952</v>
      </c>
      <c r="J331" s="3" t="s">
        <v>18</v>
      </c>
      <c r="K331" s="3" t="s">
        <v>12</v>
      </c>
      <c r="L331" s="3" t="s">
        <v>13</v>
      </c>
      <c r="M331" s="3">
        <v>0</v>
      </c>
      <c r="N331" s="3">
        <v>0</v>
      </c>
      <c r="O331" s="3">
        <v>0</v>
      </c>
    </row>
    <row r="332" spans="1:15" x14ac:dyDescent="0.25">
      <c r="A332" s="6" t="str">
        <f>IF(Table1[[#This Row],[Area]]="","",CONCATENATE(YEAR(I332)," ","Q",ROUNDUP(MONTH(I332)/3,0)))</f>
        <v>2019 Q1</v>
      </c>
      <c r="B332" s="6" t="str">
        <f>IF(Table1[[#This Row],[Area]]="","",CONCATENATE(TEXT(Table1[[#This Row],[rpt_mth]],"yyyy"), " ",TEXT(Table1[[#This Row],[rpt_mth]],"mmmm")))</f>
        <v>2019 March</v>
      </c>
      <c r="C332" s="9">
        <f>IF(Table1[[#This Row],[Area]]="","",Table1[[#This Row],[cleu_gross_adds]]/1000)</f>
        <v>0</v>
      </c>
      <c r="D332" s="9">
        <f>IF(Table1[[#This Row],[Area]]="","",Table1[[#This Row],[cleu_deacts]]/1000)</f>
        <v>1.2E-2</v>
      </c>
      <c r="E332" s="10">
        <f>IF(Table1[[#This Row],[Area]]="","",Table1[[#This Row],[cleu_subs]]/1000)</f>
        <v>0.193</v>
      </c>
      <c r="F332" s="10">
        <f>IF(Table1[[#This Row],[Area]]="","",Table1[[#This Row],[Adds]]-Table1[[#This Row],[Deacts]])</f>
        <v>-1.2E-2</v>
      </c>
      <c r="G332" s="10" t="str">
        <f>IF(Table1[[#This Row],[Area]]="","",IF(Table1[[#This Row],[VZ2_SEGMT_DESC]]="Small &amp; Medium Unassigned", "Small &amp; Medium",Table1[[#This Row],[VZ2_SEGMT_DESC]]))</f>
        <v>Public Sector Fed</v>
      </c>
      <c r="H332" s="10" t="str">
        <f>IF(Table1[[#This Row],[VZ2_AREA_DESC]]="undefined","",IF(Table1[[#This Row],[VZ2_AREA_DESC]]="Headquarte","HQ",Table1[[#This Row],[VZ2_AREA_DESC]]))</f>
        <v>South</v>
      </c>
      <c r="I332" s="2">
        <v>43525</v>
      </c>
      <c r="J332" s="3" t="s">
        <v>16</v>
      </c>
      <c r="K332" s="3" t="s">
        <v>14</v>
      </c>
      <c r="L332" s="3" t="s">
        <v>8</v>
      </c>
      <c r="M332" s="3">
        <v>0</v>
      </c>
      <c r="N332" s="3">
        <v>12</v>
      </c>
      <c r="O332" s="3">
        <v>193</v>
      </c>
    </row>
    <row r="333" spans="1:15" x14ac:dyDescent="0.25">
      <c r="A333" s="6" t="str">
        <f>IF(Table1[[#This Row],[Area]]="","",CONCATENATE(YEAR(I333)," ","Q",ROUNDUP(MONTH(I333)/3,0)))</f>
        <v>2020 Q2</v>
      </c>
      <c r="B333" s="6" t="str">
        <f>IF(Table1[[#This Row],[Area]]="","",CONCATENATE(TEXT(Table1[[#This Row],[rpt_mth]],"yyyy"), " ",TEXT(Table1[[#This Row],[rpt_mth]],"mmmm")))</f>
        <v>2020 June</v>
      </c>
      <c r="C333" s="9">
        <f>IF(Table1[[#This Row],[Area]]="","",Table1[[#This Row],[cleu_gross_adds]]/1000)</f>
        <v>0</v>
      </c>
      <c r="D333" s="9">
        <f>IF(Table1[[#This Row],[Area]]="","",Table1[[#This Row],[cleu_deacts]]/1000)</f>
        <v>0</v>
      </c>
      <c r="E333" s="10">
        <f>IF(Table1[[#This Row],[Area]]="","",Table1[[#This Row],[cleu_subs]]/1000)</f>
        <v>0</v>
      </c>
      <c r="F333" s="10">
        <f>IF(Table1[[#This Row],[Area]]="","",Table1[[#This Row],[Adds]]-Table1[[#This Row],[Deacts]])</f>
        <v>0</v>
      </c>
      <c r="G333" s="10" t="str">
        <f>IF(Table1[[#This Row],[Area]]="","",IF(Table1[[#This Row],[VZ2_SEGMT_DESC]]="Small &amp; Medium Unassigned", "Small &amp; Medium",Table1[[#This Row],[VZ2_SEGMT_DESC]]))</f>
        <v>Public Sector Fed</v>
      </c>
      <c r="H333" s="10" t="str">
        <f>IF(Table1[[#This Row],[VZ2_AREA_DESC]]="undefined","",IF(Table1[[#This Row],[VZ2_AREA_DESC]]="Headquarte","HQ",Table1[[#This Row],[VZ2_AREA_DESC]]))</f>
        <v>HQ</v>
      </c>
      <c r="I333" s="2">
        <v>43983</v>
      </c>
      <c r="J333" s="3" t="s">
        <v>16</v>
      </c>
      <c r="K333" s="3" t="s">
        <v>12</v>
      </c>
      <c r="L333" s="3" t="s">
        <v>17</v>
      </c>
      <c r="M333" s="3">
        <v>0</v>
      </c>
      <c r="N333" s="3">
        <v>0</v>
      </c>
      <c r="O333" s="3">
        <v>0</v>
      </c>
    </row>
    <row r="334" spans="1:15" x14ac:dyDescent="0.25">
      <c r="A334" s="6" t="str">
        <f>IF(Table1[[#This Row],[Area]]="","",CONCATENATE(YEAR(I334)," ","Q",ROUNDUP(MONTH(I334)/3,0)))</f>
        <v>2019 Q4</v>
      </c>
      <c r="B334" s="6" t="str">
        <f>IF(Table1[[#This Row],[Area]]="","",CONCATENATE(TEXT(Table1[[#This Row],[rpt_mth]],"yyyy"), " ",TEXT(Table1[[#This Row],[rpt_mth]],"mmmm")))</f>
        <v>2019 October</v>
      </c>
      <c r="C334" s="9">
        <f>IF(Table1[[#This Row],[Area]]="","",Table1[[#This Row],[cleu_gross_adds]]/1000)</f>
        <v>17.158000000000001</v>
      </c>
      <c r="D334" s="9">
        <f>IF(Table1[[#This Row],[Area]]="","",Table1[[#This Row],[cleu_deacts]]/1000)</f>
        <v>11.750999999999999</v>
      </c>
      <c r="E334" s="10">
        <f>IF(Table1[[#This Row],[Area]]="","",Table1[[#This Row],[cleu_subs]]/1000)</f>
        <v>1063.749</v>
      </c>
      <c r="F334" s="10">
        <f>IF(Table1[[#This Row],[Area]]="","",Table1[[#This Row],[Adds]]-Table1[[#This Row],[Deacts]])</f>
        <v>5.4070000000000018</v>
      </c>
      <c r="G334" s="10" t="str">
        <f>IF(Table1[[#This Row],[Area]]="","",IF(Table1[[#This Row],[VZ2_SEGMT_DESC]]="Small &amp; Medium Unassigned", "Small &amp; Medium",Table1[[#This Row],[VZ2_SEGMT_DESC]]))</f>
        <v>Public Sector SLED</v>
      </c>
      <c r="H334" s="10" t="str">
        <f>IF(Table1[[#This Row],[VZ2_AREA_DESC]]="undefined","",IF(Table1[[#This Row],[VZ2_AREA_DESC]]="Headquarte","HQ",Table1[[#This Row],[VZ2_AREA_DESC]]))</f>
        <v>West</v>
      </c>
      <c r="I334" s="2">
        <v>43739</v>
      </c>
      <c r="J334" s="3" t="s">
        <v>19</v>
      </c>
      <c r="K334" s="3" t="s">
        <v>12</v>
      </c>
      <c r="L334" s="3" t="s">
        <v>15</v>
      </c>
      <c r="M334" s="3">
        <v>17158</v>
      </c>
      <c r="N334" s="3">
        <v>11751</v>
      </c>
      <c r="O334" s="3">
        <v>1063749</v>
      </c>
    </row>
    <row r="335" spans="1:15" x14ac:dyDescent="0.25">
      <c r="A335" s="6" t="str">
        <f>IF(Table1[[#This Row],[Area]]="","",CONCATENATE(YEAR(I335)," ","Q",ROUNDUP(MONTH(I335)/3,0)))</f>
        <v>2020 Q1</v>
      </c>
      <c r="B335" s="6" t="str">
        <f>IF(Table1[[#This Row],[Area]]="","",CONCATENATE(TEXT(Table1[[#This Row],[rpt_mth]],"yyyy"), " ",TEXT(Table1[[#This Row],[rpt_mth]],"mmmm")))</f>
        <v>2020 February</v>
      </c>
      <c r="C335" s="9">
        <f>IF(Table1[[#This Row],[Area]]="","",Table1[[#This Row],[cleu_gross_adds]]/1000)</f>
        <v>8.7999999999999995E-2</v>
      </c>
      <c r="D335" s="9">
        <f>IF(Table1[[#This Row],[Area]]="","",Table1[[#This Row],[cleu_deacts]]/1000)</f>
        <v>0.27</v>
      </c>
      <c r="E335" s="10">
        <f>IF(Table1[[#This Row],[Area]]="","",Table1[[#This Row],[cleu_subs]]/1000)</f>
        <v>26.664999999999999</v>
      </c>
      <c r="F335" s="10">
        <f>IF(Table1[[#This Row],[Area]]="","",Table1[[#This Row],[Adds]]-Table1[[#This Row],[Deacts]])</f>
        <v>-0.18200000000000002</v>
      </c>
      <c r="G335" s="10" t="str">
        <f>IF(Table1[[#This Row],[Area]]="","",IF(Table1[[#This Row],[VZ2_SEGMT_DESC]]="Small &amp; Medium Unassigned", "Small &amp; Medium",Table1[[#This Row],[VZ2_SEGMT_DESC]]))</f>
        <v>Public Sector SLED</v>
      </c>
      <c r="H335" s="10" t="str">
        <f>IF(Table1[[#This Row],[VZ2_AREA_DESC]]="undefined","",IF(Table1[[#This Row],[VZ2_AREA_DESC]]="Headquarte","HQ",Table1[[#This Row],[VZ2_AREA_DESC]]))</f>
        <v>East</v>
      </c>
      <c r="I335" s="2">
        <v>43862</v>
      </c>
      <c r="J335" s="3" t="s">
        <v>19</v>
      </c>
      <c r="K335" s="3" t="s">
        <v>10</v>
      </c>
      <c r="L335" s="3" t="s">
        <v>11</v>
      </c>
      <c r="M335" s="3">
        <v>88</v>
      </c>
      <c r="N335" s="3">
        <v>270</v>
      </c>
      <c r="O335" s="3">
        <v>26665</v>
      </c>
    </row>
    <row r="336" spans="1:15" x14ac:dyDescent="0.25">
      <c r="A336" s="6" t="str">
        <f>IF(Table1[[#This Row],[Area]]="","",CONCATENATE(YEAR(I336)," ","Q",ROUNDUP(MONTH(I336)/3,0)))</f>
        <v>2020 Q2</v>
      </c>
      <c r="B336" s="6" t="str">
        <f>IF(Table1[[#This Row],[Area]]="","",CONCATENATE(TEXT(Table1[[#This Row],[rpt_mth]],"yyyy"), " ",TEXT(Table1[[#This Row],[rpt_mth]],"mmmm")))</f>
        <v>2020 May</v>
      </c>
      <c r="C336" s="9">
        <f>IF(Table1[[#This Row],[Area]]="","",Table1[[#This Row],[cleu_gross_adds]]/1000)</f>
        <v>0</v>
      </c>
      <c r="D336" s="9">
        <f>IF(Table1[[#This Row],[Area]]="","",Table1[[#This Row],[cleu_deacts]]/1000)</f>
        <v>3.0000000000000001E-3</v>
      </c>
      <c r="E336" s="10">
        <f>IF(Table1[[#This Row],[Area]]="","",Table1[[#This Row],[cleu_subs]]/1000)</f>
        <v>0.14799999999999999</v>
      </c>
      <c r="F336" s="10">
        <f>IF(Table1[[#This Row],[Area]]="","",Table1[[#This Row],[Adds]]-Table1[[#This Row],[Deacts]])</f>
        <v>-3.0000000000000001E-3</v>
      </c>
      <c r="G336" s="10" t="str">
        <f>IF(Table1[[#This Row],[Area]]="","",IF(Table1[[#This Row],[VZ2_SEGMT_DESC]]="Small &amp; Medium Unassigned", "Small &amp; Medium",Table1[[#This Row],[VZ2_SEGMT_DESC]]))</f>
        <v>Public Sector Fed</v>
      </c>
      <c r="H336" s="10" t="str">
        <f>IF(Table1[[#This Row],[VZ2_AREA_DESC]]="undefined","",IF(Table1[[#This Row],[VZ2_AREA_DESC]]="Headquarte","HQ",Table1[[#This Row],[VZ2_AREA_DESC]]))</f>
        <v>South</v>
      </c>
      <c r="I336" s="2">
        <v>43952</v>
      </c>
      <c r="J336" s="3" t="s">
        <v>16</v>
      </c>
      <c r="K336" s="3" t="s">
        <v>14</v>
      </c>
      <c r="L336" s="3" t="s">
        <v>8</v>
      </c>
      <c r="M336" s="3">
        <v>0</v>
      </c>
      <c r="N336" s="3">
        <v>3</v>
      </c>
      <c r="O336" s="3">
        <v>148</v>
      </c>
    </row>
    <row r="337" spans="1:15" x14ac:dyDescent="0.25">
      <c r="A337" s="6" t="str">
        <f>IF(Table1[[#This Row],[Area]]="","",CONCATENATE(YEAR(I337)," ","Q",ROUNDUP(MONTH(I337)/3,0)))</f>
        <v>2020 Q1</v>
      </c>
      <c r="B337" s="6" t="str">
        <f>IF(Table1[[#This Row],[Area]]="","",CONCATENATE(TEXT(Table1[[#This Row],[rpt_mth]],"yyyy"), " ",TEXT(Table1[[#This Row],[rpt_mth]],"mmmm")))</f>
        <v>2020 January</v>
      </c>
      <c r="C337" s="9">
        <f>IF(Table1[[#This Row],[Area]]="","",Table1[[#This Row],[cleu_gross_adds]]/1000)</f>
        <v>17.224</v>
      </c>
      <c r="D337" s="9">
        <f>IF(Table1[[#This Row],[Area]]="","",Table1[[#This Row],[cleu_deacts]]/1000)</f>
        <v>14.298</v>
      </c>
      <c r="E337" s="10">
        <f>IF(Table1[[#This Row],[Area]]="","",Table1[[#This Row],[cleu_subs]]/1000)</f>
        <v>1195.4449999999999</v>
      </c>
      <c r="F337" s="10">
        <f>IF(Table1[[#This Row],[Area]]="","",Table1[[#This Row],[Adds]]-Table1[[#This Row],[Deacts]])</f>
        <v>2.9260000000000002</v>
      </c>
      <c r="G337" s="10" t="str">
        <f>IF(Table1[[#This Row],[Area]]="","",IF(Table1[[#This Row],[VZ2_SEGMT_DESC]]="Small &amp; Medium Unassigned", "Small &amp; Medium",Table1[[#This Row],[VZ2_SEGMT_DESC]]))</f>
        <v>Public Sector SLED</v>
      </c>
      <c r="H337" s="10" t="str">
        <f>IF(Table1[[#This Row],[VZ2_AREA_DESC]]="undefined","",IF(Table1[[#This Row],[VZ2_AREA_DESC]]="Headquarte","HQ",Table1[[#This Row],[VZ2_AREA_DESC]]))</f>
        <v>South</v>
      </c>
      <c r="I337" s="2">
        <v>43831</v>
      </c>
      <c r="J337" s="3" t="s">
        <v>19</v>
      </c>
      <c r="K337" s="3" t="s">
        <v>12</v>
      </c>
      <c r="L337" s="3" t="s">
        <v>8</v>
      </c>
      <c r="M337" s="3">
        <v>17224</v>
      </c>
      <c r="N337" s="3">
        <v>14298</v>
      </c>
      <c r="O337" s="3">
        <v>1195445</v>
      </c>
    </row>
    <row r="338" spans="1:15" x14ac:dyDescent="0.25">
      <c r="A338" s="6" t="str">
        <f>IF(Table1[[#This Row],[Area]]="","",CONCATENATE(YEAR(I338)," ","Q",ROUNDUP(MONTH(I338)/3,0)))</f>
        <v>2020 Q1</v>
      </c>
      <c r="B338" s="6" t="str">
        <f>IF(Table1[[#This Row],[Area]]="","",CONCATENATE(TEXT(Table1[[#This Row],[rpt_mth]],"yyyy"), " ",TEXT(Table1[[#This Row],[rpt_mth]],"mmmm")))</f>
        <v>2020 March</v>
      </c>
      <c r="C338" s="9">
        <f>IF(Table1[[#This Row],[Area]]="","",Table1[[#This Row],[cleu_gross_adds]]/1000)</f>
        <v>0.16900000000000001</v>
      </c>
      <c r="D338" s="9">
        <f>IF(Table1[[#This Row],[Area]]="","",Table1[[#This Row],[cleu_deacts]]/1000)</f>
        <v>0.35</v>
      </c>
      <c r="E338" s="10">
        <f>IF(Table1[[#This Row],[Area]]="","",Table1[[#This Row],[cleu_subs]]/1000)</f>
        <v>30.07</v>
      </c>
      <c r="F338" s="10">
        <f>IF(Table1[[#This Row],[Area]]="","",Table1[[#This Row],[Adds]]-Table1[[#This Row],[Deacts]])</f>
        <v>-0.18099999999999997</v>
      </c>
      <c r="G338" s="10" t="str">
        <f>IF(Table1[[#This Row],[Area]]="","",IF(Table1[[#This Row],[VZ2_SEGMT_DESC]]="Small &amp; Medium Unassigned", "Small &amp; Medium",Table1[[#This Row],[VZ2_SEGMT_DESC]]))</f>
        <v>Public Sector SLED</v>
      </c>
      <c r="H338" s="10" t="str">
        <f>IF(Table1[[#This Row],[VZ2_AREA_DESC]]="undefined","",IF(Table1[[#This Row],[VZ2_AREA_DESC]]="Headquarte","HQ",Table1[[#This Row],[VZ2_AREA_DESC]]))</f>
        <v>East</v>
      </c>
      <c r="I338" s="2">
        <v>43891</v>
      </c>
      <c r="J338" s="3" t="s">
        <v>19</v>
      </c>
      <c r="K338" s="3" t="s">
        <v>7</v>
      </c>
      <c r="L338" s="3" t="s">
        <v>11</v>
      </c>
      <c r="M338" s="3">
        <v>169</v>
      </c>
      <c r="N338" s="3">
        <v>350</v>
      </c>
      <c r="O338" s="3">
        <v>30070</v>
      </c>
    </row>
    <row r="339" spans="1:15" x14ac:dyDescent="0.25">
      <c r="A339" s="6" t="str">
        <f>IF(Table1[[#This Row],[Area]]="","",CONCATENATE(YEAR(I339)," ","Q",ROUNDUP(MONTH(I339)/3,0)))</f>
        <v>2019 Q4</v>
      </c>
      <c r="B339" s="6" t="str">
        <f>IF(Table1[[#This Row],[Area]]="","",CONCATENATE(TEXT(Table1[[#This Row],[rpt_mth]],"yyyy"), " ",TEXT(Table1[[#This Row],[rpt_mth]],"mmmm")))</f>
        <v>2019 December</v>
      </c>
      <c r="C339" s="9">
        <f>IF(Table1[[#This Row],[Area]]="","",Table1[[#This Row],[cleu_gross_adds]]/1000)</f>
        <v>25.071999999999999</v>
      </c>
      <c r="D339" s="9">
        <f>IF(Table1[[#This Row],[Area]]="","",Table1[[#This Row],[cleu_deacts]]/1000)</f>
        <v>24.280999999999999</v>
      </c>
      <c r="E339" s="10">
        <f>IF(Table1[[#This Row],[Area]]="","",Table1[[#This Row],[cleu_subs]]/1000)</f>
        <v>1579.44</v>
      </c>
      <c r="F339" s="10">
        <f>IF(Table1[[#This Row],[Area]]="","",Table1[[#This Row],[Adds]]-Table1[[#This Row],[Deacts]])</f>
        <v>0.79100000000000037</v>
      </c>
      <c r="G339" s="10" t="str">
        <f>IF(Table1[[#This Row],[Area]]="","",IF(Table1[[#This Row],[VZ2_SEGMT_DESC]]="Small &amp; Medium Unassigned", "Small &amp; Medium",Table1[[#This Row],[VZ2_SEGMT_DESC]]))</f>
        <v>Large Enterprise Segment</v>
      </c>
      <c r="H339" s="10" t="str">
        <f>IF(Table1[[#This Row],[VZ2_AREA_DESC]]="undefined","",IF(Table1[[#This Row],[VZ2_AREA_DESC]]="Headquarte","HQ",Table1[[#This Row],[VZ2_AREA_DESC]]))</f>
        <v>South</v>
      </c>
      <c r="I339" s="2">
        <v>43800</v>
      </c>
      <c r="J339" s="3" t="s">
        <v>6</v>
      </c>
      <c r="K339" s="3" t="s">
        <v>12</v>
      </c>
      <c r="L339" s="3" t="s">
        <v>8</v>
      </c>
      <c r="M339" s="3">
        <v>25072</v>
      </c>
      <c r="N339" s="3">
        <v>24281</v>
      </c>
      <c r="O339" s="3">
        <v>1579440</v>
      </c>
    </row>
    <row r="340" spans="1:15" x14ac:dyDescent="0.25">
      <c r="A340" s="6" t="str">
        <f>IF(Table1[[#This Row],[Area]]="","",CONCATENATE(YEAR(I340)," ","Q",ROUNDUP(MONTH(I340)/3,0)))</f>
        <v>2019 Q4</v>
      </c>
      <c r="B340" s="6" t="str">
        <f>IF(Table1[[#This Row],[Area]]="","",CONCATENATE(TEXT(Table1[[#This Row],[rpt_mth]],"yyyy"), " ",TEXT(Table1[[#This Row],[rpt_mth]],"mmmm")))</f>
        <v>2019 October</v>
      </c>
      <c r="C340" s="9">
        <f>IF(Table1[[#This Row],[Area]]="","",Table1[[#This Row],[cleu_gross_adds]]/1000)</f>
        <v>0</v>
      </c>
      <c r="D340" s="9">
        <f>IF(Table1[[#This Row],[Area]]="","",Table1[[#This Row],[cleu_deacts]]/1000)</f>
        <v>2.3E-2</v>
      </c>
      <c r="E340" s="10">
        <f>IF(Table1[[#This Row],[Area]]="","",Table1[[#This Row],[cleu_subs]]/1000)</f>
        <v>2.2810000000000001</v>
      </c>
      <c r="F340" s="10">
        <f>IF(Table1[[#This Row],[Area]]="","",Table1[[#This Row],[Adds]]-Table1[[#This Row],[Deacts]])</f>
        <v>-2.3E-2</v>
      </c>
      <c r="G340" s="10" t="str">
        <f>IF(Table1[[#This Row],[Area]]="","",IF(Table1[[#This Row],[VZ2_SEGMT_DESC]]="Small &amp; Medium Unassigned", "Small &amp; Medium",Table1[[#This Row],[VZ2_SEGMT_DESC]]))</f>
        <v>Public Sector Fed</v>
      </c>
      <c r="H340" s="10" t="str">
        <f>IF(Table1[[#This Row],[VZ2_AREA_DESC]]="undefined","",IF(Table1[[#This Row],[VZ2_AREA_DESC]]="Headquarte","HQ",Table1[[#This Row],[VZ2_AREA_DESC]]))</f>
        <v>East</v>
      </c>
      <c r="I340" s="2">
        <v>43739</v>
      </c>
      <c r="J340" s="3" t="s">
        <v>16</v>
      </c>
      <c r="K340" s="3" t="s">
        <v>7</v>
      </c>
      <c r="L340" s="3" t="s">
        <v>11</v>
      </c>
      <c r="M340" s="3">
        <v>0</v>
      </c>
      <c r="N340" s="3">
        <v>23</v>
      </c>
      <c r="O340" s="3">
        <v>2281</v>
      </c>
    </row>
    <row r="341" spans="1:15" x14ac:dyDescent="0.25">
      <c r="A341" s="6" t="str">
        <f>IF(Table1[[#This Row],[Area]]="","",CONCATENATE(YEAR(I341)," ","Q",ROUNDUP(MONTH(I341)/3,0)))</f>
        <v>2020 Q1</v>
      </c>
      <c r="B341" s="6" t="str">
        <f>IF(Table1[[#This Row],[Area]]="","",CONCATENATE(TEXT(Table1[[#This Row],[rpt_mth]],"yyyy"), " ",TEXT(Table1[[#This Row],[rpt_mth]],"mmmm")))</f>
        <v>2020 February</v>
      </c>
      <c r="C341" s="9">
        <f>IF(Table1[[#This Row],[Area]]="","",Table1[[#This Row],[cleu_gross_adds]]/1000)</f>
        <v>0</v>
      </c>
      <c r="D341" s="9">
        <f>IF(Table1[[#This Row],[Area]]="","",Table1[[#This Row],[cleu_deacts]]/1000)</f>
        <v>0</v>
      </c>
      <c r="E341" s="10">
        <f>IF(Table1[[#This Row],[Area]]="","",Table1[[#This Row],[cleu_subs]]/1000)</f>
        <v>0</v>
      </c>
      <c r="F341" s="10">
        <f>IF(Table1[[#This Row],[Area]]="","",Table1[[#This Row],[Adds]]-Table1[[#This Row],[Deacts]])</f>
        <v>0</v>
      </c>
      <c r="G341" s="10" t="str">
        <f>IF(Table1[[#This Row],[Area]]="","",IF(Table1[[#This Row],[VZ2_SEGMT_DESC]]="Small &amp; Medium Unassigned", "Small &amp; Medium",Table1[[#This Row],[VZ2_SEGMT_DESC]]))</f>
        <v>Large Enterprise Segment</v>
      </c>
      <c r="H341" s="10" t="str">
        <f>IF(Table1[[#This Row],[VZ2_AREA_DESC]]="undefined","",IF(Table1[[#This Row],[VZ2_AREA_DESC]]="Headquarte","HQ",Table1[[#This Row],[VZ2_AREA_DESC]]))</f>
        <v>HQ</v>
      </c>
      <c r="I341" s="2">
        <v>43862</v>
      </c>
      <c r="J341" s="3" t="s">
        <v>6</v>
      </c>
      <c r="K341" s="3" t="s">
        <v>10</v>
      </c>
      <c r="L341" s="3" t="s">
        <v>17</v>
      </c>
      <c r="M341" s="3">
        <v>0</v>
      </c>
      <c r="N341" s="3">
        <v>0</v>
      </c>
      <c r="O341" s="3">
        <v>0</v>
      </c>
    </row>
    <row r="342" spans="1:15" x14ac:dyDescent="0.25">
      <c r="A342" s="6" t="str">
        <f>IF(Table1[[#This Row],[Area]]="","",CONCATENATE(YEAR(I342)," ","Q",ROUNDUP(MONTH(I342)/3,0)))</f>
        <v>2019 Q2</v>
      </c>
      <c r="B342" s="6" t="str">
        <f>IF(Table1[[#This Row],[Area]]="","",CONCATENATE(TEXT(Table1[[#This Row],[rpt_mth]],"yyyy"), " ",TEXT(Table1[[#This Row],[rpt_mth]],"mmmm")))</f>
        <v>2019 April</v>
      </c>
      <c r="C342" s="9">
        <f>IF(Table1[[#This Row],[Area]]="","",Table1[[#This Row],[cleu_gross_adds]]/1000)</f>
        <v>3.4000000000000002E-2</v>
      </c>
      <c r="D342" s="9">
        <f>IF(Table1[[#This Row],[Area]]="","",Table1[[#This Row],[cleu_deacts]]/1000)</f>
        <v>7.2999999999999995E-2</v>
      </c>
      <c r="E342" s="10">
        <f>IF(Table1[[#This Row],[Area]]="","",Table1[[#This Row],[cleu_subs]]/1000)</f>
        <v>9.3949999999999996</v>
      </c>
      <c r="F342" s="10">
        <f>IF(Table1[[#This Row],[Area]]="","",Table1[[#This Row],[Adds]]-Table1[[#This Row],[Deacts]])</f>
        <v>-3.8999999999999993E-2</v>
      </c>
      <c r="G342" s="10" t="str">
        <f>IF(Table1[[#This Row],[Area]]="","",IF(Table1[[#This Row],[VZ2_SEGMT_DESC]]="Small &amp; Medium Unassigned", "Small &amp; Medium",Table1[[#This Row],[VZ2_SEGMT_DESC]]))</f>
        <v>Public Sector SLED</v>
      </c>
      <c r="H342" s="10" t="str">
        <f>IF(Table1[[#This Row],[VZ2_AREA_DESC]]="undefined","",IF(Table1[[#This Row],[VZ2_AREA_DESC]]="Headquarte","HQ",Table1[[#This Row],[VZ2_AREA_DESC]]))</f>
        <v>West</v>
      </c>
      <c r="I342" s="2">
        <v>43556</v>
      </c>
      <c r="J342" s="3" t="s">
        <v>19</v>
      </c>
      <c r="K342" s="3" t="s">
        <v>10</v>
      </c>
      <c r="L342" s="3" t="s">
        <v>15</v>
      </c>
      <c r="M342" s="3">
        <v>34</v>
      </c>
      <c r="N342" s="3">
        <v>73</v>
      </c>
      <c r="O342" s="3">
        <v>9395</v>
      </c>
    </row>
    <row r="343" spans="1:15" x14ac:dyDescent="0.25">
      <c r="A343" s="6" t="str">
        <f>IF(Table1[[#This Row],[Area]]="","",CONCATENATE(YEAR(I343)," ","Q",ROUNDUP(MONTH(I343)/3,0)))</f>
        <v>2020 Q2</v>
      </c>
      <c r="B343" s="6" t="str">
        <f>IF(Table1[[#This Row],[Area]]="","",CONCATENATE(TEXT(Table1[[#This Row],[rpt_mth]],"yyyy"), " ",TEXT(Table1[[#This Row],[rpt_mth]],"mmmm")))</f>
        <v>2020 June</v>
      </c>
      <c r="C343" s="9">
        <f>IF(Table1[[#This Row],[Area]]="","",Table1[[#This Row],[cleu_gross_adds]]/1000)</f>
        <v>0</v>
      </c>
      <c r="D343" s="9">
        <f>IF(Table1[[#This Row],[Area]]="","",Table1[[#This Row],[cleu_deacts]]/1000)</f>
        <v>0</v>
      </c>
      <c r="E343" s="10">
        <f>IF(Table1[[#This Row],[Area]]="","",Table1[[#This Row],[cleu_subs]]/1000)</f>
        <v>0.01</v>
      </c>
      <c r="F343" s="10">
        <f>IF(Table1[[#This Row],[Area]]="","",Table1[[#This Row],[Adds]]-Table1[[#This Row],[Deacts]])</f>
        <v>0</v>
      </c>
      <c r="G343" s="10" t="str">
        <f>IF(Table1[[#This Row],[Area]]="","",IF(Table1[[#This Row],[VZ2_SEGMT_DESC]]="Small &amp; Medium Unassigned", "Small &amp; Medium",Table1[[#This Row],[VZ2_SEGMT_DESC]]))</f>
        <v>Small &amp; Medium</v>
      </c>
      <c r="H343" s="10" t="str">
        <f>IF(Table1[[#This Row],[VZ2_AREA_DESC]]="undefined","",IF(Table1[[#This Row],[VZ2_AREA_DESC]]="Headquarte","HQ",Table1[[#This Row],[VZ2_AREA_DESC]]))</f>
        <v>East</v>
      </c>
      <c r="I343" s="2">
        <v>43983</v>
      </c>
      <c r="J343" s="3" t="s">
        <v>9</v>
      </c>
      <c r="K343" s="3" t="s">
        <v>7</v>
      </c>
      <c r="L343" s="3" t="s">
        <v>11</v>
      </c>
      <c r="M343" s="3">
        <v>0</v>
      </c>
      <c r="N343" s="3">
        <v>0</v>
      </c>
      <c r="O343" s="3">
        <v>10</v>
      </c>
    </row>
    <row r="344" spans="1:15" x14ac:dyDescent="0.25">
      <c r="A344" s="6" t="str">
        <f>IF(Table1[[#This Row],[Area]]="","",CONCATENATE(YEAR(I344)," ","Q",ROUNDUP(MONTH(I344)/3,0)))</f>
        <v>2020 Q2</v>
      </c>
      <c r="B344" s="6" t="str">
        <f>IF(Table1[[#This Row],[Area]]="","",CONCATENATE(TEXT(Table1[[#This Row],[rpt_mth]],"yyyy"), " ",TEXT(Table1[[#This Row],[rpt_mth]],"mmmm")))</f>
        <v>2020 May</v>
      </c>
      <c r="C344" s="9">
        <f>IF(Table1[[#This Row],[Area]]="","",Table1[[#This Row],[cleu_gross_adds]]/1000)</f>
        <v>7.0000000000000001E-3</v>
      </c>
      <c r="D344" s="9">
        <f>IF(Table1[[#This Row],[Area]]="","",Table1[[#This Row],[cleu_deacts]]/1000)</f>
        <v>3.0000000000000001E-3</v>
      </c>
      <c r="E344" s="10">
        <f>IF(Table1[[#This Row],[Area]]="","",Table1[[#This Row],[cleu_subs]]/1000)</f>
        <v>0.66500000000000004</v>
      </c>
      <c r="F344" s="10">
        <f>IF(Table1[[#This Row],[Area]]="","",Table1[[#This Row],[Adds]]-Table1[[#This Row],[Deacts]])</f>
        <v>4.0000000000000001E-3</v>
      </c>
      <c r="G344" s="10" t="str">
        <f>IF(Table1[[#This Row],[Area]]="","",IF(Table1[[#This Row],[VZ2_SEGMT_DESC]]="Small &amp; Medium Unassigned", "Small &amp; Medium",Table1[[#This Row],[VZ2_SEGMT_DESC]]))</f>
        <v>Public Sector Fed</v>
      </c>
      <c r="H344" s="10" t="str">
        <f>IF(Table1[[#This Row],[VZ2_AREA_DESC]]="undefined","",IF(Table1[[#This Row],[VZ2_AREA_DESC]]="Headquarte","HQ",Table1[[#This Row],[VZ2_AREA_DESC]]))</f>
        <v>East</v>
      </c>
      <c r="I344" s="2">
        <v>43952</v>
      </c>
      <c r="J344" s="3" t="s">
        <v>16</v>
      </c>
      <c r="K344" s="3" t="s">
        <v>14</v>
      </c>
      <c r="L344" s="3" t="s">
        <v>11</v>
      </c>
      <c r="M344" s="3">
        <v>7</v>
      </c>
      <c r="N344" s="3">
        <v>3</v>
      </c>
      <c r="O344" s="3">
        <v>665</v>
      </c>
    </row>
    <row r="345" spans="1:15" x14ac:dyDescent="0.25">
      <c r="A345" s="6" t="str">
        <f>IF(Table1[[#This Row],[Area]]="","",CONCATENATE(YEAR(I345)," ","Q",ROUNDUP(MONTH(I345)/3,0)))</f>
        <v>2019 Q4</v>
      </c>
      <c r="B345" s="6" t="str">
        <f>IF(Table1[[#This Row],[Area]]="","",CONCATENATE(TEXT(Table1[[#This Row],[rpt_mth]],"yyyy"), " ",TEXT(Table1[[#This Row],[rpt_mth]],"mmmm")))</f>
        <v>2019 December</v>
      </c>
      <c r="C345" s="9">
        <f>IF(Table1[[#This Row],[Area]]="","",Table1[[#This Row],[cleu_gross_adds]]/1000)</f>
        <v>0</v>
      </c>
      <c r="D345" s="9">
        <f>IF(Table1[[#This Row],[Area]]="","",Table1[[#This Row],[cleu_deacts]]/1000)</f>
        <v>0</v>
      </c>
      <c r="E345" s="10">
        <f>IF(Table1[[#This Row],[Area]]="","",Table1[[#This Row],[cleu_subs]]/1000)</f>
        <v>0</v>
      </c>
      <c r="F345" s="10">
        <f>IF(Table1[[#This Row],[Area]]="","",Table1[[#This Row],[Adds]]-Table1[[#This Row],[Deacts]])</f>
        <v>0</v>
      </c>
      <c r="G345" s="10" t="str">
        <f>IF(Table1[[#This Row],[Area]]="","",IF(Table1[[#This Row],[VZ2_SEGMT_DESC]]="Small &amp; Medium Unassigned", "Small &amp; Medium",Table1[[#This Row],[VZ2_SEGMT_DESC]]))</f>
        <v>Small &amp; Medium</v>
      </c>
      <c r="H345" s="10" t="str">
        <f>IF(Table1[[#This Row],[VZ2_AREA_DESC]]="undefined","",IF(Table1[[#This Row],[VZ2_AREA_DESC]]="Headquarte","HQ",Table1[[#This Row],[VZ2_AREA_DESC]]))</f>
        <v>West</v>
      </c>
      <c r="I345" s="2">
        <v>43800</v>
      </c>
      <c r="J345" s="3" t="s">
        <v>9</v>
      </c>
      <c r="K345" s="3" t="s">
        <v>7</v>
      </c>
      <c r="L345" s="3" t="s">
        <v>15</v>
      </c>
      <c r="M345" s="3">
        <v>0</v>
      </c>
      <c r="N345" s="3">
        <v>0</v>
      </c>
      <c r="O345" s="3">
        <v>0</v>
      </c>
    </row>
    <row r="346" spans="1:15" x14ac:dyDescent="0.25">
      <c r="A346" s="6" t="str">
        <f>IF(Table1[[#This Row],[Area]]="","",CONCATENATE(YEAR(I346)," ","Q",ROUNDUP(MONTH(I346)/3,0)))</f>
        <v>2019 Q2</v>
      </c>
      <c r="B346" s="6" t="str">
        <f>IF(Table1[[#This Row],[Area]]="","",CONCATENATE(TEXT(Table1[[#This Row],[rpt_mth]],"yyyy"), " ",TEXT(Table1[[#This Row],[rpt_mth]],"mmmm")))</f>
        <v>2019 April</v>
      </c>
      <c r="C346" s="9">
        <f>IF(Table1[[#This Row],[Area]]="","",Table1[[#This Row],[cleu_gross_adds]]/1000)</f>
        <v>0</v>
      </c>
      <c r="D346" s="9">
        <f>IF(Table1[[#This Row],[Area]]="","",Table1[[#This Row],[cleu_deacts]]/1000)</f>
        <v>0</v>
      </c>
      <c r="E346" s="10">
        <f>IF(Table1[[#This Row],[Area]]="","",Table1[[#This Row],[cleu_subs]]/1000)</f>
        <v>0</v>
      </c>
      <c r="F346" s="10">
        <f>IF(Table1[[#This Row],[Area]]="","",Table1[[#This Row],[Adds]]-Table1[[#This Row],[Deacts]])</f>
        <v>0</v>
      </c>
      <c r="G346" s="10" t="str">
        <f>IF(Table1[[#This Row],[Area]]="","",IF(Table1[[#This Row],[VZ2_SEGMT_DESC]]="Small &amp; Medium Unassigned", "Small &amp; Medium",Table1[[#This Row],[VZ2_SEGMT_DESC]]))</f>
        <v>Public Sector Fed</v>
      </c>
      <c r="H346" s="10" t="str">
        <f>IF(Table1[[#This Row],[VZ2_AREA_DESC]]="undefined","",IF(Table1[[#This Row],[VZ2_AREA_DESC]]="Headquarte","HQ",Table1[[#This Row],[VZ2_AREA_DESC]]))</f>
        <v>HQ</v>
      </c>
      <c r="I346" s="2">
        <v>43556</v>
      </c>
      <c r="J346" s="3" t="s">
        <v>16</v>
      </c>
      <c r="K346" s="3" t="s">
        <v>12</v>
      </c>
      <c r="L346" s="3" t="s">
        <v>17</v>
      </c>
      <c r="M346" s="3">
        <v>0</v>
      </c>
      <c r="N346" s="3">
        <v>0</v>
      </c>
      <c r="O346" s="3">
        <v>0</v>
      </c>
    </row>
    <row r="347" spans="1:15" x14ac:dyDescent="0.25">
      <c r="A347" s="6" t="str">
        <f>IF(Table1[[#This Row],[Area]]="","",CONCATENATE(YEAR(I347)," ","Q",ROUNDUP(MONTH(I347)/3,0)))</f>
        <v>2019 Q3</v>
      </c>
      <c r="B347" s="6" t="str">
        <f>IF(Table1[[#This Row],[Area]]="","",CONCATENATE(TEXT(Table1[[#This Row],[rpt_mth]],"yyyy"), " ",TEXT(Table1[[#This Row],[rpt_mth]],"mmmm")))</f>
        <v>2019 September</v>
      </c>
      <c r="C347" s="9">
        <f>IF(Table1[[#This Row],[Area]]="","",Table1[[#This Row],[cleu_gross_adds]]/1000)</f>
        <v>0.124</v>
      </c>
      <c r="D347" s="9">
        <f>IF(Table1[[#This Row],[Area]]="","",Table1[[#This Row],[cleu_deacts]]/1000)</f>
        <v>0.30199999999999999</v>
      </c>
      <c r="E347" s="10">
        <f>IF(Table1[[#This Row],[Area]]="","",Table1[[#This Row],[cleu_subs]]/1000)</f>
        <v>25.949000000000002</v>
      </c>
      <c r="F347" s="10">
        <f>IF(Table1[[#This Row],[Area]]="","",Table1[[#This Row],[Adds]]-Table1[[#This Row],[Deacts]])</f>
        <v>-0.17799999999999999</v>
      </c>
      <c r="G347" s="10" t="str">
        <f>IF(Table1[[#This Row],[Area]]="","",IF(Table1[[#This Row],[VZ2_SEGMT_DESC]]="Small &amp; Medium Unassigned", "Small &amp; Medium",Table1[[#This Row],[VZ2_SEGMT_DESC]]))</f>
        <v>Large Enterprise Segment</v>
      </c>
      <c r="H347" s="10" t="str">
        <f>IF(Table1[[#This Row],[VZ2_AREA_DESC]]="undefined","",IF(Table1[[#This Row],[VZ2_AREA_DESC]]="Headquarte","HQ",Table1[[#This Row],[VZ2_AREA_DESC]]))</f>
        <v>South</v>
      </c>
      <c r="I347" s="2">
        <v>43709</v>
      </c>
      <c r="J347" s="3" t="s">
        <v>6</v>
      </c>
      <c r="K347" s="3" t="s">
        <v>7</v>
      </c>
      <c r="L347" s="3" t="s">
        <v>8</v>
      </c>
      <c r="M347" s="3">
        <v>124</v>
      </c>
      <c r="N347" s="3">
        <v>302</v>
      </c>
      <c r="O347" s="3">
        <v>25949</v>
      </c>
    </row>
    <row r="348" spans="1:15" x14ac:dyDescent="0.25">
      <c r="A348" s="6" t="str">
        <f>IF(Table1[[#This Row],[Area]]="","",CONCATENATE(YEAR(I348)," ","Q",ROUNDUP(MONTH(I348)/3,0)))</f>
        <v>2020 Q2</v>
      </c>
      <c r="B348" s="6" t="str">
        <f>IF(Table1[[#This Row],[Area]]="","",CONCATENATE(TEXT(Table1[[#This Row],[rpt_mth]],"yyyy"), " ",TEXT(Table1[[#This Row],[rpt_mth]],"mmmm")))</f>
        <v>2020 June</v>
      </c>
      <c r="C348" s="9">
        <f>IF(Table1[[#This Row],[Area]]="","",Table1[[#This Row],[cleu_gross_adds]]/1000)</f>
        <v>0</v>
      </c>
      <c r="D348" s="9">
        <f>IF(Table1[[#This Row],[Area]]="","",Table1[[#This Row],[cleu_deacts]]/1000)</f>
        <v>0</v>
      </c>
      <c r="E348" s="10">
        <f>IF(Table1[[#This Row],[Area]]="","",Table1[[#This Row],[cleu_subs]]/1000)</f>
        <v>0</v>
      </c>
      <c r="F348" s="10">
        <f>IF(Table1[[#This Row],[Area]]="","",Table1[[#This Row],[Adds]]-Table1[[#This Row],[Deacts]])</f>
        <v>0</v>
      </c>
      <c r="G348" s="10" t="str">
        <f>IF(Table1[[#This Row],[Area]]="","",IF(Table1[[#This Row],[VZ2_SEGMT_DESC]]="Small &amp; Medium Unassigned", "Small &amp; Medium",Table1[[#This Row],[VZ2_SEGMT_DESC]]))</f>
        <v>Large Enterprise Segment</v>
      </c>
      <c r="H348" s="10" t="str">
        <f>IF(Table1[[#This Row],[VZ2_AREA_DESC]]="undefined","",IF(Table1[[#This Row],[VZ2_AREA_DESC]]="Headquarte","HQ",Table1[[#This Row],[VZ2_AREA_DESC]]))</f>
        <v>HQ</v>
      </c>
      <c r="I348" s="2">
        <v>43983</v>
      </c>
      <c r="J348" s="3" t="s">
        <v>6</v>
      </c>
      <c r="K348" s="3" t="s">
        <v>7</v>
      </c>
      <c r="L348" s="3" t="s">
        <v>17</v>
      </c>
      <c r="M348" s="3">
        <v>0</v>
      </c>
      <c r="N348" s="3">
        <v>0</v>
      </c>
      <c r="O348" s="3">
        <v>0</v>
      </c>
    </row>
    <row r="349" spans="1:15" x14ac:dyDescent="0.25">
      <c r="A349" s="6" t="str">
        <f>IF(Table1[[#This Row],[Area]]="","",CONCATENATE(YEAR(I349)," ","Q",ROUNDUP(MONTH(I349)/3,0)))</f>
        <v>2019 Q3</v>
      </c>
      <c r="B349" s="6" t="str">
        <f>IF(Table1[[#This Row],[Area]]="","",CONCATENATE(TEXT(Table1[[#This Row],[rpt_mth]],"yyyy"), " ",TEXT(Table1[[#This Row],[rpt_mth]],"mmmm")))</f>
        <v>2019 July</v>
      </c>
      <c r="C349" s="9">
        <f>IF(Table1[[#This Row],[Area]]="","",Table1[[#This Row],[cleu_gross_adds]]/1000)</f>
        <v>4.0000000000000001E-3</v>
      </c>
      <c r="D349" s="9">
        <f>IF(Table1[[#This Row],[Area]]="","",Table1[[#This Row],[cleu_deacts]]/1000)</f>
        <v>3.0000000000000001E-3</v>
      </c>
      <c r="E349" s="10">
        <f>IF(Table1[[#This Row],[Area]]="","",Table1[[#This Row],[cleu_subs]]/1000)</f>
        <v>0.221</v>
      </c>
      <c r="F349" s="10">
        <f>IF(Table1[[#This Row],[Area]]="","",Table1[[#This Row],[Adds]]-Table1[[#This Row],[Deacts]])</f>
        <v>1E-3</v>
      </c>
      <c r="G349" s="10" t="str">
        <f>IF(Table1[[#This Row],[Area]]="","",IF(Table1[[#This Row],[VZ2_SEGMT_DESC]]="Small &amp; Medium Unassigned", "Small &amp; Medium",Table1[[#This Row],[VZ2_SEGMT_DESC]]))</f>
        <v>Public Sector Fed</v>
      </c>
      <c r="H349" s="10" t="str">
        <f>IF(Table1[[#This Row],[VZ2_AREA_DESC]]="undefined","",IF(Table1[[#This Row],[VZ2_AREA_DESC]]="Headquarte","HQ",Table1[[#This Row],[VZ2_AREA_DESC]]))</f>
        <v>South</v>
      </c>
      <c r="I349" s="2">
        <v>43647</v>
      </c>
      <c r="J349" s="3" t="s">
        <v>16</v>
      </c>
      <c r="K349" s="3" t="s">
        <v>14</v>
      </c>
      <c r="L349" s="3" t="s">
        <v>8</v>
      </c>
      <c r="M349" s="3">
        <v>4</v>
      </c>
      <c r="N349" s="3">
        <v>3</v>
      </c>
      <c r="O349" s="3">
        <v>221</v>
      </c>
    </row>
    <row r="350" spans="1:15" x14ac:dyDescent="0.25">
      <c r="A350" s="6" t="str">
        <f>IF(Table1[[#This Row],[Area]]="","",CONCATENATE(YEAR(I350)," ","Q",ROUNDUP(MONTH(I350)/3,0)))</f>
        <v>2019 Q1</v>
      </c>
      <c r="B350" s="6" t="str">
        <f>IF(Table1[[#This Row],[Area]]="","",CONCATENATE(TEXT(Table1[[#This Row],[rpt_mth]],"yyyy"), " ",TEXT(Table1[[#This Row],[rpt_mth]],"mmmm")))</f>
        <v>2019 February</v>
      </c>
      <c r="C350" s="9">
        <f>IF(Table1[[#This Row],[Area]]="","",Table1[[#This Row],[cleu_gross_adds]]/1000)</f>
        <v>0</v>
      </c>
      <c r="D350" s="9">
        <f>IF(Table1[[#This Row],[Area]]="","",Table1[[#This Row],[cleu_deacts]]/1000)</f>
        <v>7.0000000000000001E-3</v>
      </c>
      <c r="E350" s="10">
        <f>IF(Table1[[#This Row],[Area]]="","",Table1[[#This Row],[cleu_subs]]/1000)</f>
        <v>0.82699999999999996</v>
      </c>
      <c r="F350" s="10">
        <f>IF(Table1[[#This Row],[Area]]="","",Table1[[#This Row],[Adds]]-Table1[[#This Row],[Deacts]])</f>
        <v>-7.0000000000000001E-3</v>
      </c>
      <c r="G350" s="10" t="str">
        <f>IF(Table1[[#This Row],[Area]]="","",IF(Table1[[#This Row],[VZ2_SEGMT_DESC]]="Small &amp; Medium Unassigned", "Small &amp; Medium",Table1[[#This Row],[VZ2_SEGMT_DESC]]))</f>
        <v>Public Sector Fed</v>
      </c>
      <c r="H350" s="10" t="str">
        <f>IF(Table1[[#This Row],[VZ2_AREA_DESC]]="undefined","",IF(Table1[[#This Row],[VZ2_AREA_DESC]]="Headquarte","HQ",Table1[[#This Row],[VZ2_AREA_DESC]]))</f>
        <v>East</v>
      </c>
      <c r="I350" s="2">
        <v>43497</v>
      </c>
      <c r="J350" s="3" t="s">
        <v>16</v>
      </c>
      <c r="K350" s="3" t="s">
        <v>14</v>
      </c>
      <c r="L350" s="3" t="s">
        <v>11</v>
      </c>
      <c r="M350" s="3">
        <v>0</v>
      </c>
      <c r="N350" s="3">
        <v>7</v>
      </c>
      <c r="O350" s="3">
        <v>827</v>
      </c>
    </row>
    <row r="351" spans="1:15" x14ac:dyDescent="0.25">
      <c r="A351" s="6" t="str">
        <f>IF(Table1[[#This Row],[Area]]="","",CONCATENATE(YEAR(I351)," ","Q",ROUNDUP(MONTH(I351)/3,0)))</f>
        <v>2020 Q2</v>
      </c>
      <c r="B351" s="6" t="str">
        <f>IF(Table1[[#This Row],[Area]]="","",CONCATENATE(TEXT(Table1[[#This Row],[rpt_mth]],"yyyy"), " ",TEXT(Table1[[#This Row],[rpt_mth]],"mmmm")))</f>
        <v>2020 April</v>
      </c>
      <c r="C351" s="9">
        <f>IF(Table1[[#This Row],[Area]]="","",Table1[[#This Row],[cleu_gross_adds]]/1000)</f>
        <v>54.640999999999998</v>
      </c>
      <c r="D351" s="9">
        <f>IF(Table1[[#This Row],[Area]]="","",Table1[[#This Row],[cleu_deacts]]/1000)</f>
        <v>8.3789999999999996</v>
      </c>
      <c r="E351" s="10">
        <f>IF(Table1[[#This Row],[Area]]="","",Table1[[#This Row],[cleu_subs]]/1000)</f>
        <v>1289.223</v>
      </c>
      <c r="F351" s="10">
        <f>IF(Table1[[#This Row],[Area]]="","",Table1[[#This Row],[Adds]]-Table1[[#This Row],[Deacts]])</f>
        <v>46.262</v>
      </c>
      <c r="G351" s="10" t="str">
        <f>IF(Table1[[#This Row],[Area]]="","",IF(Table1[[#This Row],[VZ2_SEGMT_DESC]]="Small &amp; Medium Unassigned", "Small &amp; Medium",Table1[[#This Row],[VZ2_SEGMT_DESC]]))</f>
        <v>Public Sector SLED</v>
      </c>
      <c r="H351" s="10" t="str">
        <f>IF(Table1[[#This Row],[VZ2_AREA_DESC]]="undefined","",IF(Table1[[#This Row],[VZ2_AREA_DESC]]="Headquarte","HQ",Table1[[#This Row],[VZ2_AREA_DESC]]))</f>
        <v>South</v>
      </c>
      <c r="I351" s="2">
        <v>43922</v>
      </c>
      <c r="J351" s="3" t="s">
        <v>19</v>
      </c>
      <c r="K351" s="3" t="s">
        <v>12</v>
      </c>
      <c r="L351" s="3" t="s">
        <v>8</v>
      </c>
      <c r="M351" s="3">
        <v>54641</v>
      </c>
      <c r="N351" s="3">
        <v>8379</v>
      </c>
      <c r="O351" s="3">
        <v>1289223</v>
      </c>
    </row>
    <row r="352" spans="1:15" x14ac:dyDescent="0.25">
      <c r="A352" s="6" t="str">
        <f>IF(Table1[[#This Row],[Area]]="","",CONCATENATE(YEAR(I352)," ","Q",ROUNDUP(MONTH(I352)/3,0)))</f>
        <v>2019 Q4</v>
      </c>
      <c r="B352" s="6" t="str">
        <f>IF(Table1[[#This Row],[Area]]="","",CONCATENATE(TEXT(Table1[[#This Row],[rpt_mth]],"yyyy"), " ",TEXT(Table1[[#This Row],[rpt_mth]],"mmmm")))</f>
        <v>2019 October</v>
      </c>
      <c r="C352" s="9">
        <f>IF(Table1[[#This Row],[Area]]="","",Table1[[#This Row],[cleu_gross_adds]]/1000)</f>
        <v>0.40600000000000003</v>
      </c>
      <c r="D352" s="9">
        <f>IF(Table1[[#This Row],[Area]]="","",Table1[[#This Row],[cleu_deacts]]/1000)</f>
        <v>0.59499999999999997</v>
      </c>
      <c r="E352" s="10">
        <f>IF(Table1[[#This Row],[Area]]="","",Table1[[#This Row],[cleu_subs]]/1000)</f>
        <v>56.475000000000001</v>
      </c>
      <c r="F352" s="10">
        <f>IF(Table1[[#This Row],[Area]]="","",Table1[[#This Row],[Adds]]-Table1[[#This Row],[Deacts]])</f>
        <v>-0.18899999999999995</v>
      </c>
      <c r="G352" s="10" t="str">
        <f>IF(Table1[[#This Row],[Area]]="","",IF(Table1[[#This Row],[VZ2_SEGMT_DESC]]="Small &amp; Medium Unassigned", "Small &amp; Medium",Table1[[#This Row],[VZ2_SEGMT_DESC]]))</f>
        <v>Large Enterprise Segment</v>
      </c>
      <c r="H352" s="10" t="str">
        <f>IF(Table1[[#This Row],[VZ2_AREA_DESC]]="undefined","",IF(Table1[[#This Row],[VZ2_AREA_DESC]]="Headquarte","HQ",Table1[[#This Row],[VZ2_AREA_DESC]]))</f>
        <v>East</v>
      </c>
      <c r="I352" s="2">
        <v>43739</v>
      </c>
      <c r="J352" s="3" t="s">
        <v>6</v>
      </c>
      <c r="K352" s="3" t="s">
        <v>10</v>
      </c>
      <c r="L352" s="3" t="s">
        <v>11</v>
      </c>
      <c r="M352" s="3">
        <v>406</v>
      </c>
      <c r="N352" s="3">
        <v>595</v>
      </c>
      <c r="O352" s="3">
        <v>56475</v>
      </c>
    </row>
    <row r="353" spans="1:15" x14ac:dyDescent="0.25">
      <c r="A353" s="6" t="str">
        <f>IF(Table1[[#This Row],[Area]]="","",CONCATENATE(YEAR(I353)," ","Q",ROUNDUP(MONTH(I353)/3,0)))</f>
        <v/>
      </c>
      <c r="B353" s="6" t="str">
        <f>IF(Table1[[#This Row],[Area]]="","",CONCATENATE(TEXT(Table1[[#This Row],[rpt_mth]],"yyyy"), " ",TEXT(Table1[[#This Row],[rpt_mth]],"mmmm")))</f>
        <v/>
      </c>
      <c r="C353" s="9" t="str">
        <f>IF(Table1[[#This Row],[Area]]="","",Table1[[#This Row],[cleu_gross_adds]]/1000)</f>
        <v/>
      </c>
      <c r="D353" s="9" t="str">
        <f>IF(Table1[[#This Row],[Area]]="","",Table1[[#This Row],[cleu_deacts]]/1000)</f>
        <v/>
      </c>
      <c r="E353" s="10" t="str">
        <f>IF(Table1[[#This Row],[Area]]="","",Table1[[#This Row],[cleu_subs]]/1000)</f>
        <v/>
      </c>
      <c r="F353" s="10" t="str">
        <f>IF(Table1[[#This Row],[Area]]="","",Table1[[#This Row],[Adds]]-Table1[[#This Row],[Deacts]])</f>
        <v/>
      </c>
      <c r="G353" s="10" t="str">
        <f>IF(Table1[[#This Row],[Area]]="","",IF(Table1[[#This Row],[VZ2_SEGMT_DESC]]="Small &amp; Medium Unassigned", "Small &amp; Medium",Table1[[#This Row],[VZ2_SEGMT_DESC]]))</f>
        <v/>
      </c>
      <c r="H353" s="10" t="str">
        <f>IF(Table1[[#This Row],[VZ2_AREA_DESC]]="undefined","",IF(Table1[[#This Row],[VZ2_AREA_DESC]]="Headquarte","HQ",Table1[[#This Row],[VZ2_AREA_DESC]]))</f>
        <v/>
      </c>
      <c r="I353" s="2">
        <v>43770</v>
      </c>
      <c r="J353" s="3" t="s">
        <v>18</v>
      </c>
      <c r="K353" s="3" t="s">
        <v>7</v>
      </c>
      <c r="L353" s="3" t="s">
        <v>13</v>
      </c>
      <c r="M353" s="3">
        <v>0</v>
      </c>
      <c r="N353" s="3">
        <v>0</v>
      </c>
      <c r="O353" s="3">
        <v>0</v>
      </c>
    </row>
    <row r="354" spans="1:15" x14ac:dyDescent="0.25">
      <c r="A354" s="6" t="str">
        <f>IF(Table1[[#This Row],[Area]]="","",CONCATENATE(YEAR(I354)," ","Q",ROUNDUP(MONTH(I354)/3,0)))</f>
        <v>2019 Q3</v>
      </c>
      <c r="B354" s="6" t="str">
        <f>IF(Table1[[#This Row],[Area]]="","",CONCATENATE(TEXT(Table1[[#This Row],[rpt_mth]],"yyyy"), " ",TEXT(Table1[[#This Row],[rpt_mth]],"mmmm")))</f>
        <v>2019 July</v>
      </c>
      <c r="C354" s="9">
        <f>IF(Table1[[#This Row],[Area]]="","",Table1[[#This Row],[cleu_gross_adds]]/1000)</f>
        <v>1E-3</v>
      </c>
      <c r="D354" s="9">
        <f>IF(Table1[[#This Row],[Area]]="","",Table1[[#This Row],[cleu_deacts]]/1000)</f>
        <v>1.0999999999999999E-2</v>
      </c>
      <c r="E354" s="10">
        <f>IF(Table1[[#This Row],[Area]]="","",Table1[[#This Row],[cleu_subs]]/1000)</f>
        <v>2.3969999999999998</v>
      </c>
      <c r="F354" s="10">
        <f>IF(Table1[[#This Row],[Area]]="","",Table1[[#This Row],[Adds]]-Table1[[#This Row],[Deacts]])</f>
        <v>-9.9999999999999985E-3</v>
      </c>
      <c r="G354" s="10" t="str">
        <f>IF(Table1[[#This Row],[Area]]="","",IF(Table1[[#This Row],[VZ2_SEGMT_DESC]]="Small &amp; Medium Unassigned", "Small &amp; Medium",Table1[[#This Row],[VZ2_SEGMT_DESC]]))</f>
        <v>Public Sector Fed</v>
      </c>
      <c r="H354" s="10" t="str">
        <f>IF(Table1[[#This Row],[VZ2_AREA_DESC]]="undefined","",IF(Table1[[#This Row],[VZ2_AREA_DESC]]="Headquarte","HQ",Table1[[#This Row],[VZ2_AREA_DESC]]))</f>
        <v>East</v>
      </c>
      <c r="I354" s="2">
        <v>43647</v>
      </c>
      <c r="J354" s="3" t="s">
        <v>16</v>
      </c>
      <c r="K354" s="3" t="s">
        <v>7</v>
      </c>
      <c r="L354" s="3" t="s">
        <v>11</v>
      </c>
      <c r="M354" s="3">
        <v>1</v>
      </c>
      <c r="N354" s="3">
        <v>11</v>
      </c>
      <c r="O354" s="3">
        <v>2397</v>
      </c>
    </row>
    <row r="355" spans="1:15" x14ac:dyDescent="0.25">
      <c r="A355" s="6" t="str">
        <f>IF(Table1[[#This Row],[Area]]="","",CONCATENATE(YEAR(I355)," ","Q",ROUNDUP(MONTH(I355)/3,0)))</f>
        <v/>
      </c>
      <c r="B355" s="6" t="str">
        <f>IF(Table1[[#This Row],[Area]]="","",CONCATENATE(TEXT(Table1[[#This Row],[rpt_mth]],"yyyy"), " ",TEXT(Table1[[#This Row],[rpt_mth]],"mmmm")))</f>
        <v/>
      </c>
      <c r="C355" s="9" t="str">
        <f>IF(Table1[[#This Row],[Area]]="","",Table1[[#This Row],[cleu_gross_adds]]/1000)</f>
        <v/>
      </c>
      <c r="D355" s="9" t="str">
        <f>IF(Table1[[#This Row],[Area]]="","",Table1[[#This Row],[cleu_deacts]]/1000)</f>
        <v/>
      </c>
      <c r="E355" s="10" t="str">
        <f>IF(Table1[[#This Row],[Area]]="","",Table1[[#This Row],[cleu_subs]]/1000)</f>
        <v/>
      </c>
      <c r="F355" s="10" t="str">
        <f>IF(Table1[[#This Row],[Area]]="","",Table1[[#This Row],[Adds]]-Table1[[#This Row],[Deacts]])</f>
        <v/>
      </c>
      <c r="G355" s="10" t="str">
        <f>IF(Table1[[#This Row],[Area]]="","",IF(Table1[[#This Row],[VZ2_SEGMT_DESC]]="Small &amp; Medium Unassigned", "Small &amp; Medium",Table1[[#This Row],[VZ2_SEGMT_DESC]]))</f>
        <v/>
      </c>
      <c r="H355" s="10" t="str">
        <f>IF(Table1[[#This Row],[VZ2_AREA_DESC]]="undefined","",IF(Table1[[#This Row],[VZ2_AREA_DESC]]="Headquarte","HQ",Table1[[#This Row],[VZ2_AREA_DESC]]))</f>
        <v/>
      </c>
      <c r="I355" s="2">
        <v>43831</v>
      </c>
      <c r="J355" s="3" t="s">
        <v>18</v>
      </c>
      <c r="K355" s="3" t="s">
        <v>12</v>
      </c>
      <c r="L355" s="3" t="s">
        <v>13</v>
      </c>
      <c r="M355" s="3">
        <v>0</v>
      </c>
      <c r="N355" s="3">
        <v>0</v>
      </c>
      <c r="O355" s="3">
        <v>0</v>
      </c>
    </row>
    <row r="356" spans="1:15" x14ac:dyDescent="0.25">
      <c r="A356" s="6" t="str">
        <f>IF(Table1[[#This Row],[Area]]="","",CONCATENATE(YEAR(I356)," ","Q",ROUNDUP(MONTH(I356)/3,0)))</f>
        <v>2019 Q4</v>
      </c>
      <c r="B356" s="6" t="str">
        <f>IF(Table1[[#This Row],[Area]]="","",CONCATENATE(TEXT(Table1[[#This Row],[rpt_mth]],"yyyy"), " ",TEXT(Table1[[#This Row],[rpt_mth]],"mmmm")))</f>
        <v>2019 November</v>
      </c>
      <c r="C356" s="9">
        <f>IF(Table1[[#This Row],[Area]]="","",Table1[[#This Row],[cleu_gross_adds]]/1000)</f>
        <v>0</v>
      </c>
      <c r="D356" s="9">
        <f>IF(Table1[[#This Row],[Area]]="","",Table1[[#This Row],[cleu_deacts]]/1000)</f>
        <v>0</v>
      </c>
      <c r="E356" s="10">
        <f>IF(Table1[[#This Row],[Area]]="","",Table1[[#This Row],[cleu_subs]]/1000)</f>
        <v>0</v>
      </c>
      <c r="F356" s="10">
        <f>IF(Table1[[#This Row],[Area]]="","",Table1[[#This Row],[Adds]]-Table1[[#This Row],[Deacts]])</f>
        <v>0</v>
      </c>
      <c r="G356" s="10" t="str">
        <f>IF(Table1[[#This Row],[Area]]="","",IF(Table1[[#This Row],[VZ2_SEGMT_DESC]]="Small &amp; Medium Unassigned", "Small &amp; Medium",Table1[[#This Row],[VZ2_SEGMT_DESC]]))</f>
        <v>Public Sector Fed</v>
      </c>
      <c r="H356" s="10" t="str">
        <f>IF(Table1[[#This Row],[VZ2_AREA_DESC]]="undefined","",IF(Table1[[#This Row],[VZ2_AREA_DESC]]="Headquarte","HQ",Table1[[#This Row],[VZ2_AREA_DESC]]))</f>
        <v>HQ</v>
      </c>
      <c r="I356" s="2">
        <v>43770</v>
      </c>
      <c r="J356" s="3" t="s">
        <v>16</v>
      </c>
      <c r="K356" s="3" t="s">
        <v>12</v>
      </c>
      <c r="L356" s="3" t="s">
        <v>17</v>
      </c>
      <c r="M356" s="3">
        <v>0</v>
      </c>
      <c r="N356" s="3">
        <v>0</v>
      </c>
      <c r="O356" s="3">
        <v>0</v>
      </c>
    </row>
    <row r="357" spans="1:15" x14ac:dyDescent="0.25">
      <c r="A357" s="6" t="str">
        <f>IF(Table1[[#This Row],[Area]]="","",CONCATENATE(YEAR(I357)," ","Q",ROUNDUP(MONTH(I357)/3,0)))</f>
        <v>2020 Q2</v>
      </c>
      <c r="B357" s="6" t="str">
        <f>IF(Table1[[#This Row],[Area]]="","",CONCATENATE(TEXT(Table1[[#This Row],[rpt_mth]],"yyyy"), " ",TEXT(Table1[[#This Row],[rpt_mth]],"mmmm")))</f>
        <v>2020 May</v>
      </c>
      <c r="C357" s="9">
        <f>IF(Table1[[#This Row],[Area]]="","",Table1[[#This Row],[cleu_gross_adds]]/1000)</f>
        <v>0</v>
      </c>
      <c r="D357" s="9">
        <f>IF(Table1[[#This Row],[Area]]="","",Table1[[#This Row],[cleu_deacts]]/1000)</f>
        <v>0</v>
      </c>
      <c r="E357" s="10">
        <f>IF(Table1[[#This Row],[Area]]="","",Table1[[#This Row],[cleu_subs]]/1000)</f>
        <v>0</v>
      </c>
      <c r="F357" s="10">
        <f>IF(Table1[[#This Row],[Area]]="","",Table1[[#This Row],[Adds]]-Table1[[#This Row],[Deacts]])</f>
        <v>0</v>
      </c>
      <c r="G357" s="10" t="str">
        <f>IF(Table1[[#This Row],[Area]]="","",IF(Table1[[#This Row],[VZ2_SEGMT_DESC]]="Small &amp; Medium Unassigned", "Small &amp; Medium",Table1[[#This Row],[VZ2_SEGMT_DESC]]))</f>
        <v>Large Enterprise Segment</v>
      </c>
      <c r="H357" s="10" t="str">
        <f>IF(Table1[[#This Row],[VZ2_AREA_DESC]]="undefined","",IF(Table1[[#This Row],[VZ2_AREA_DESC]]="Headquarte","HQ",Table1[[#This Row],[VZ2_AREA_DESC]]))</f>
        <v>HQ</v>
      </c>
      <c r="I357" s="2">
        <v>43952</v>
      </c>
      <c r="J357" s="3" t="s">
        <v>6</v>
      </c>
      <c r="K357" s="3" t="s">
        <v>14</v>
      </c>
      <c r="L357" s="3" t="s">
        <v>17</v>
      </c>
      <c r="M357" s="3">
        <v>0</v>
      </c>
      <c r="N357" s="3">
        <v>0</v>
      </c>
      <c r="O357" s="3">
        <v>0</v>
      </c>
    </row>
    <row r="358" spans="1:15" x14ac:dyDescent="0.25">
      <c r="A358" s="6" t="str">
        <f>IF(Table1[[#This Row],[Area]]="","",CONCATENATE(YEAR(I358)," ","Q",ROUNDUP(MONTH(I358)/3,0)))</f>
        <v>2019 Q3</v>
      </c>
      <c r="B358" s="6" t="str">
        <f>IF(Table1[[#This Row],[Area]]="","",CONCATENATE(TEXT(Table1[[#This Row],[rpt_mth]],"yyyy"), " ",TEXT(Table1[[#This Row],[rpt_mth]],"mmmm")))</f>
        <v>2019 August</v>
      </c>
      <c r="C358" s="9">
        <f>IF(Table1[[#This Row],[Area]]="","",Table1[[#This Row],[cleu_gross_adds]]/1000)</f>
        <v>0</v>
      </c>
      <c r="D358" s="9">
        <f>IF(Table1[[#This Row],[Area]]="","",Table1[[#This Row],[cleu_deacts]]/1000)</f>
        <v>0</v>
      </c>
      <c r="E358" s="10">
        <f>IF(Table1[[#This Row],[Area]]="","",Table1[[#This Row],[cleu_subs]]/1000)</f>
        <v>1E-3</v>
      </c>
      <c r="F358" s="10">
        <f>IF(Table1[[#This Row],[Area]]="","",Table1[[#This Row],[Adds]]-Table1[[#This Row],[Deacts]])</f>
        <v>0</v>
      </c>
      <c r="G358" s="10" t="str">
        <f>IF(Table1[[#This Row],[Area]]="","",IF(Table1[[#This Row],[VZ2_SEGMT_DESC]]="Small &amp; Medium Unassigned", "Small &amp; Medium",Table1[[#This Row],[VZ2_SEGMT_DESC]]))</f>
        <v>Large Enterprise Segment</v>
      </c>
      <c r="H358" s="10" t="str">
        <f>IF(Table1[[#This Row],[VZ2_AREA_DESC]]="undefined","",IF(Table1[[#This Row],[VZ2_AREA_DESC]]="Headquarte","HQ",Table1[[#This Row],[VZ2_AREA_DESC]]))</f>
        <v>HQ</v>
      </c>
      <c r="I358" s="2">
        <v>43678</v>
      </c>
      <c r="J358" s="3" t="s">
        <v>6</v>
      </c>
      <c r="K358" s="3" t="s">
        <v>12</v>
      </c>
      <c r="L358" s="3" t="s">
        <v>17</v>
      </c>
      <c r="M358" s="3">
        <v>0</v>
      </c>
      <c r="N358" s="3">
        <v>0</v>
      </c>
      <c r="O358" s="3">
        <v>1</v>
      </c>
    </row>
    <row r="359" spans="1:15" x14ac:dyDescent="0.25">
      <c r="A359" s="6" t="str">
        <f>IF(Table1[[#This Row],[Area]]="","",CONCATENATE(YEAR(I359)," ","Q",ROUNDUP(MONTH(I359)/3,0)))</f>
        <v>2019 Q2</v>
      </c>
      <c r="B359" s="6" t="str">
        <f>IF(Table1[[#This Row],[Area]]="","",CONCATENATE(TEXT(Table1[[#This Row],[rpt_mth]],"yyyy"), " ",TEXT(Table1[[#This Row],[rpt_mth]],"mmmm")))</f>
        <v>2019 May</v>
      </c>
      <c r="C359" s="9">
        <f>IF(Table1[[#This Row],[Area]]="","",Table1[[#This Row],[cleu_gross_adds]]/1000)</f>
        <v>1.4999999999999999E-2</v>
      </c>
      <c r="D359" s="9">
        <f>IF(Table1[[#This Row],[Area]]="","",Table1[[#This Row],[cleu_deacts]]/1000)</f>
        <v>5.6000000000000001E-2</v>
      </c>
      <c r="E359" s="10">
        <f>IF(Table1[[#This Row],[Area]]="","",Table1[[#This Row],[cleu_subs]]/1000)</f>
        <v>5.7270000000000003</v>
      </c>
      <c r="F359" s="10">
        <f>IF(Table1[[#This Row],[Area]]="","",Table1[[#This Row],[Adds]]-Table1[[#This Row],[Deacts]])</f>
        <v>-4.1000000000000002E-2</v>
      </c>
      <c r="G359" s="10" t="str">
        <f>IF(Table1[[#This Row],[Area]]="","",IF(Table1[[#This Row],[VZ2_SEGMT_DESC]]="Small &amp; Medium Unassigned", "Small &amp; Medium",Table1[[#This Row],[VZ2_SEGMT_DESC]]))</f>
        <v>Public Sector SLED</v>
      </c>
      <c r="H359" s="10" t="str">
        <f>IF(Table1[[#This Row],[VZ2_AREA_DESC]]="undefined","",IF(Table1[[#This Row],[VZ2_AREA_DESC]]="Headquarte","HQ",Table1[[#This Row],[VZ2_AREA_DESC]]))</f>
        <v>South</v>
      </c>
      <c r="I359" s="2">
        <v>43586</v>
      </c>
      <c r="J359" s="3" t="s">
        <v>19</v>
      </c>
      <c r="K359" s="3" t="s">
        <v>14</v>
      </c>
      <c r="L359" s="3" t="s">
        <v>8</v>
      </c>
      <c r="M359" s="3">
        <v>15</v>
      </c>
      <c r="N359" s="3">
        <v>56</v>
      </c>
      <c r="O359" s="3">
        <v>5727</v>
      </c>
    </row>
    <row r="360" spans="1:15" x14ac:dyDescent="0.25">
      <c r="A360" s="6" t="str">
        <f>IF(Table1[[#This Row],[Area]]="","",CONCATENATE(YEAR(I360)," ","Q",ROUNDUP(MONTH(I360)/3,0)))</f>
        <v>2019 Q4</v>
      </c>
      <c r="B360" s="6" t="str">
        <f>IF(Table1[[#This Row],[Area]]="","",CONCATENATE(TEXT(Table1[[#This Row],[rpt_mth]],"yyyy"), " ",TEXT(Table1[[#This Row],[rpt_mth]],"mmmm")))</f>
        <v>2019 October</v>
      </c>
      <c r="C360" s="9">
        <f>IF(Table1[[#This Row],[Area]]="","",Table1[[#This Row],[cleu_gross_adds]]/1000)</f>
        <v>1.4E-2</v>
      </c>
      <c r="D360" s="9">
        <f>IF(Table1[[#This Row],[Area]]="","",Table1[[#This Row],[cleu_deacts]]/1000)</f>
        <v>0.17499999999999999</v>
      </c>
      <c r="E360" s="10">
        <f>IF(Table1[[#This Row],[Area]]="","",Table1[[#This Row],[cleu_subs]]/1000)</f>
        <v>21.966000000000001</v>
      </c>
      <c r="F360" s="10">
        <f>IF(Table1[[#This Row],[Area]]="","",Table1[[#This Row],[Adds]]-Table1[[#This Row],[Deacts]])</f>
        <v>-0.16099999999999998</v>
      </c>
      <c r="G360" s="10" t="str">
        <f>IF(Table1[[#This Row],[Area]]="","",IF(Table1[[#This Row],[VZ2_SEGMT_DESC]]="Small &amp; Medium Unassigned", "Small &amp; Medium",Table1[[#This Row],[VZ2_SEGMT_DESC]]))</f>
        <v>Public Sector SLED</v>
      </c>
      <c r="H360" s="10" t="str">
        <f>IF(Table1[[#This Row],[VZ2_AREA_DESC]]="undefined","",IF(Table1[[#This Row],[VZ2_AREA_DESC]]="Headquarte","HQ",Table1[[#This Row],[VZ2_AREA_DESC]]))</f>
        <v>East</v>
      </c>
      <c r="I360" s="2">
        <v>43739</v>
      </c>
      <c r="J360" s="3" t="s">
        <v>19</v>
      </c>
      <c r="K360" s="3" t="s">
        <v>14</v>
      </c>
      <c r="L360" s="3" t="s">
        <v>11</v>
      </c>
      <c r="M360" s="3">
        <v>14</v>
      </c>
      <c r="N360" s="3">
        <v>175</v>
      </c>
      <c r="O360" s="3">
        <v>21966</v>
      </c>
    </row>
    <row r="361" spans="1:15" x14ac:dyDescent="0.25">
      <c r="A361" s="6" t="str">
        <f>IF(Table1[[#This Row],[Area]]="","",CONCATENATE(YEAR(I361)," ","Q",ROUNDUP(MONTH(I361)/3,0)))</f>
        <v>2020 Q2</v>
      </c>
      <c r="B361" s="6" t="str">
        <f>IF(Table1[[#This Row],[Area]]="","",CONCATENATE(TEXT(Table1[[#This Row],[rpt_mth]],"yyyy"), " ",TEXT(Table1[[#This Row],[rpt_mth]],"mmmm")))</f>
        <v>2020 April</v>
      </c>
      <c r="C361" s="9">
        <f>IF(Table1[[#This Row],[Area]]="","",Table1[[#This Row],[cleu_gross_adds]]/1000)</f>
        <v>3.5999999999999997E-2</v>
      </c>
      <c r="D361" s="9">
        <f>IF(Table1[[#This Row],[Area]]="","",Table1[[#This Row],[cleu_deacts]]/1000)</f>
        <v>0.182</v>
      </c>
      <c r="E361" s="10">
        <f>IF(Table1[[#This Row],[Area]]="","",Table1[[#This Row],[cleu_subs]]/1000)</f>
        <v>26.451000000000001</v>
      </c>
      <c r="F361" s="10">
        <f>IF(Table1[[#This Row],[Area]]="","",Table1[[#This Row],[Adds]]-Table1[[#This Row],[Deacts]])</f>
        <v>-0.14599999999999999</v>
      </c>
      <c r="G361" s="10" t="str">
        <f>IF(Table1[[#This Row],[Area]]="","",IF(Table1[[#This Row],[VZ2_SEGMT_DESC]]="Small &amp; Medium Unassigned", "Small &amp; Medium",Table1[[#This Row],[VZ2_SEGMT_DESC]]))</f>
        <v>Public Sector SLED</v>
      </c>
      <c r="H361" s="10" t="str">
        <f>IF(Table1[[#This Row],[VZ2_AREA_DESC]]="undefined","",IF(Table1[[#This Row],[VZ2_AREA_DESC]]="Headquarte","HQ",Table1[[#This Row],[VZ2_AREA_DESC]]))</f>
        <v>East</v>
      </c>
      <c r="I361" s="2">
        <v>43922</v>
      </c>
      <c r="J361" s="3" t="s">
        <v>19</v>
      </c>
      <c r="K361" s="3" t="s">
        <v>10</v>
      </c>
      <c r="L361" s="3" t="s">
        <v>11</v>
      </c>
      <c r="M361" s="3">
        <v>36</v>
      </c>
      <c r="N361" s="3">
        <v>182</v>
      </c>
      <c r="O361" s="3">
        <v>26451</v>
      </c>
    </row>
    <row r="362" spans="1:15" x14ac:dyDescent="0.25">
      <c r="A362" s="6" t="str">
        <f>IF(Table1[[#This Row],[Area]]="","",CONCATENATE(YEAR(I362)," ","Q",ROUNDUP(MONTH(I362)/3,0)))</f>
        <v>2019 Q4</v>
      </c>
      <c r="B362" s="6" t="str">
        <f>IF(Table1[[#This Row],[Area]]="","",CONCATENATE(TEXT(Table1[[#This Row],[rpt_mth]],"yyyy"), " ",TEXT(Table1[[#This Row],[rpt_mth]],"mmmm")))</f>
        <v>2019 December</v>
      </c>
      <c r="C362" s="9">
        <f>IF(Table1[[#This Row],[Area]]="","",Table1[[#This Row],[cleu_gross_adds]]/1000)</f>
        <v>0</v>
      </c>
      <c r="D362" s="9">
        <f>IF(Table1[[#This Row],[Area]]="","",Table1[[#This Row],[cleu_deacts]]/1000)</f>
        <v>8.9999999999999993E-3</v>
      </c>
      <c r="E362" s="10">
        <f>IF(Table1[[#This Row],[Area]]="","",Table1[[#This Row],[cleu_subs]]/1000)</f>
        <v>1.7629999999999999</v>
      </c>
      <c r="F362" s="10">
        <f>IF(Table1[[#This Row],[Area]]="","",Table1[[#This Row],[Adds]]-Table1[[#This Row],[Deacts]])</f>
        <v>-8.9999999999999993E-3</v>
      </c>
      <c r="G362" s="10" t="str">
        <f>IF(Table1[[#This Row],[Area]]="","",IF(Table1[[#This Row],[VZ2_SEGMT_DESC]]="Small &amp; Medium Unassigned", "Small &amp; Medium",Table1[[#This Row],[VZ2_SEGMT_DESC]]))</f>
        <v>Public Sector Fed</v>
      </c>
      <c r="H362" s="10" t="str">
        <f>IF(Table1[[#This Row],[VZ2_AREA_DESC]]="undefined","",IF(Table1[[#This Row],[VZ2_AREA_DESC]]="Headquarte","HQ",Table1[[#This Row],[VZ2_AREA_DESC]]))</f>
        <v>West</v>
      </c>
      <c r="I362" s="2">
        <v>43800</v>
      </c>
      <c r="J362" s="3" t="s">
        <v>16</v>
      </c>
      <c r="K362" s="3" t="s">
        <v>7</v>
      </c>
      <c r="L362" s="3" t="s">
        <v>15</v>
      </c>
      <c r="M362" s="3">
        <v>0</v>
      </c>
      <c r="N362" s="3">
        <v>9</v>
      </c>
      <c r="O362" s="3">
        <v>1763</v>
      </c>
    </row>
    <row r="363" spans="1:15" x14ac:dyDescent="0.25">
      <c r="A363" s="6" t="str">
        <f>IF(Table1[[#This Row],[Area]]="","",CONCATENATE(YEAR(I363)," ","Q",ROUNDUP(MONTH(I363)/3,0)))</f>
        <v>2020 Q1</v>
      </c>
      <c r="B363" s="6" t="str">
        <f>IF(Table1[[#This Row],[Area]]="","",CONCATENATE(TEXT(Table1[[#This Row],[rpt_mth]],"yyyy"), " ",TEXT(Table1[[#This Row],[rpt_mth]],"mmmm")))</f>
        <v>2020 January</v>
      </c>
      <c r="C363" s="9">
        <f>IF(Table1[[#This Row],[Area]]="","",Table1[[#This Row],[cleu_gross_adds]]/1000)</f>
        <v>12.760999999999999</v>
      </c>
      <c r="D363" s="9">
        <f>IF(Table1[[#This Row],[Area]]="","",Table1[[#This Row],[cleu_deacts]]/1000)</f>
        <v>8.1649999999999991</v>
      </c>
      <c r="E363" s="10">
        <f>IF(Table1[[#This Row],[Area]]="","",Table1[[#This Row],[cleu_subs]]/1000)</f>
        <v>705.26099999999997</v>
      </c>
      <c r="F363" s="10">
        <f>IF(Table1[[#This Row],[Area]]="","",Table1[[#This Row],[Adds]]-Table1[[#This Row],[Deacts]])</f>
        <v>4.5960000000000001</v>
      </c>
      <c r="G363" s="10" t="str">
        <f>IF(Table1[[#This Row],[Area]]="","",IF(Table1[[#This Row],[VZ2_SEGMT_DESC]]="Small &amp; Medium Unassigned", "Small &amp; Medium",Table1[[#This Row],[VZ2_SEGMT_DESC]]))</f>
        <v>Small &amp; Medium</v>
      </c>
      <c r="H363" s="10" t="str">
        <f>IF(Table1[[#This Row],[VZ2_AREA_DESC]]="undefined","",IF(Table1[[#This Row],[VZ2_AREA_DESC]]="Headquarte","HQ",Table1[[#This Row],[VZ2_AREA_DESC]]))</f>
        <v>East</v>
      </c>
      <c r="I363" s="2">
        <v>43831</v>
      </c>
      <c r="J363" s="3" t="s">
        <v>18</v>
      </c>
      <c r="K363" s="3" t="s">
        <v>14</v>
      </c>
      <c r="L363" s="3" t="s">
        <v>11</v>
      </c>
      <c r="M363" s="3">
        <v>12761</v>
      </c>
      <c r="N363" s="3">
        <v>8165</v>
      </c>
      <c r="O363" s="3">
        <v>705261</v>
      </c>
    </row>
    <row r="364" spans="1:15" x14ac:dyDescent="0.25">
      <c r="A364" s="6" t="str">
        <f>IF(Table1[[#This Row],[Area]]="","",CONCATENATE(YEAR(I364)," ","Q",ROUNDUP(MONTH(I364)/3,0)))</f>
        <v>2019 Q1</v>
      </c>
      <c r="B364" s="6" t="str">
        <f>IF(Table1[[#This Row],[Area]]="","",CONCATENATE(TEXT(Table1[[#This Row],[rpt_mth]],"yyyy"), " ",TEXT(Table1[[#This Row],[rpt_mth]],"mmmm")))</f>
        <v>2019 March</v>
      </c>
      <c r="C364" s="9">
        <f>IF(Table1[[#This Row],[Area]]="","",Table1[[#This Row],[cleu_gross_adds]]/1000)</f>
        <v>0</v>
      </c>
      <c r="D364" s="9">
        <f>IF(Table1[[#This Row],[Area]]="","",Table1[[#This Row],[cleu_deacts]]/1000)</f>
        <v>0</v>
      </c>
      <c r="E364" s="10">
        <f>IF(Table1[[#This Row],[Area]]="","",Table1[[#This Row],[cleu_subs]]/1000)</f>
        <v>1E-3</v>
      </c>
      <c r="F364" s="10">
        <f>IF(Table1[[#This Row],[Area]]="","",Table1[[#This Row],[Adds]]-Table1[[#This Row],[Deacts]])</f>
        <v>0</v>
      </c>
      <c r="G364" s="10" t="str">
        <f>IF(Table1[[#This Row],[Area]]="","",IF(Table1[[#This Row],[VZ2_SEGMT_DESC]]="Small &amp; Medium Unassigned", "Small &amp; Medium",Table1[[#This Row],[VZ2_SEGMT_DESC]]))</f>
        <v>Small &amp; Medium</v>
      </c>
      <c r="H364" s="10" t="str">
        <f>IF(Table1[[#This Row],[VZ2_AREA_DESC]]="undefined","",IF(Table1[[#This Row],[VZ2_AREA_DESC]]="Headquarte","HQ",Table1[[#This Row],[VZ2_AREA_DESC]]))</f>
        <v>HQ</v>
      </c>
      <c r="I364" s="2">
        <v>43525</v>
      </c>
      <c r="J364" s="3" t="s">
        <v>18</v>
      </c>
      <c r="K364" s="3" t="s">
        <v>12</v>
      </c>
      <c r="L364" s="3" t="s">
        <v>17</v>
      </c>
      <c r="M364" s="3">
        <v>0</v>
      </c>
      <c r="N364" s="3">
        <v>0</v>
      </c>
      <c r="O364" s="3">
        <v>1</v>
      </c>
    </row>
    <row r="365" spans="1:15" x14ac:dyDescent="0.25">
      <c r="A365" s="6" t="str">
        <f>IF(Table1[[#This Row],[Area]]="","",CONCATENATE(YEAR(I365)," ","Q",ROUNDUP(MONTH(I365)/3,0)))</f>
        <v>2019 Q4</v>
      </c>
      <c r="B365" s="6" t="str">
        <f>IF(Table1[[#This Row],[Area]]="","",CONCATENATE(TEXT(Table1[[#This Row],[rpt_mth]],"yyyy"), " ",TEXT(Table1[[#This Row],[rpt_mth]],"mmmm")))</f>
        <v>2019 November</v>
      </c>
      <c r="C365" s="9">
        <f>IF(Table1[[#This Row],[Area]]="","",Table1[[#This Row],[cleu_gross_adds]]/1000)</f>
        <v>0.127</v>
      </c>
      <c r="D365" s="9">
        <f>IF(Table1[[#This Row],[Area]]="","",Table1[[#This Row],[cleu_deacts]]/1000)</f>
        <v>0.30499999999999999</v>
      </c>
      <c r="E365" s="10">
        <f>IF(Table1[[#This Row],[Area]]="","",Table1[[#This Row],[cleu_subs]]/1000)</f>
        <v>25.446000000000002</v>
      </c>
      <c r="F365" s="10">
        <f>IF(Table1[[#This Row],[Area]]="","",Table1[[#This Row],[Adds]]-Table1[[#This Row],[Deacts]])</f>
        <v>-0.17799999999999999</v>
      </c>
      <c r="G365" s="10" t="str">
        <f>IF(Table1[[#This Row],[Area]]="","",IF(Table1[[#This Row],[VZ2_SEGMT_DESC]]="Small &amp; Medium Unassigned", "Small &amp; Medium",Table1[[#This Row],[VZ2_SEGMT_DESC]]))</f>
        <v>Large Enterprise Segment</v>
      </c>
      <c r="H365" s="10" t="str">
        <f>IF(Table1[[#This Row],[VZ2_AREA_DESC]]="undefined","",IF(Table1[[#This Row],[VZ2_AREA_DESC]]="Headquarte","HQ",Table1[[#This Row],[VZ2_AREA_DESC]]))</f>
        <v>South</v>
      </c>
      <c r="I365" s="2">
        <v>43770</v>
      </c>
      <c r="J365" s="3" t="s">
        <v>6</v>
      </c>
      <c r="K365" s="3" t="s">
        <v>7</v>
      </c>
      <c r="L365" s="3" t="s">
        <v>8</v>
      </c>
      <c r="M365" s="3">
        <v>127</v>
      </c>
      <c r="N365" s="3">
        <v>305</v>
      </c>
      <c r="O365" s="3">
        <v>25446</v>
      </c>
    </row>
    <row r="366" spans="1:15" x14ac:dyDescent="0.25">
      <c r="A366" s="6" t="str">
        <f>IF(Table1[[#This Row],[Area]]="","",CONCATENATE(YEAR(I366)," ","Q",ROUNDUP(MONTH(I366)/3,0)))</f>
        <v>2019 Q2</v>
      </c>
      <c r="B366" s="6" t="str">
        <f>IF(Table1[[#This Row],[Area]]="","",CONCATENATE(TEXT(Table1[[#This Row],[rpt_mth]],"yyyy"), " ",TEXT(Table1[[#This Row],[rpt_mth]],"mmmm")))</f>
        <v>2019 June</v>
      </c>
      <c r="C366" s="9">
        <f>IF(Table1[[#This Row],[Area]]="","",Table1[[#This Row],[cleu_gross_adds]]/1000)</f>
        <v>0</v>
      </c>
      <c r="D366" s="9">
        <f>IF(Table1[[#This Row],[Area]]="","",Table1[[#This Row],[cleu_deacts]]/1000)</f>
        <v>6.0000000000000001E-3</v>
      </c>
      <c r="E366" s="10">
        <f>IF(Table1[[#This Row],[Area]]="","",Table1[[#This Row],[cleu_subs]]/1000)</f>
        <v>0.68700000000000006</v>
      </c>
      <c r="F366" s="10">
        <f>IF(Table1[[#This Row],[Area]]="","",Table1[[#This Row],[Adds]]-Table1[[#This Row],[Deacts]])</f>
        <v>-6.0000000000000001E-3</v>
      </c>
      <c r="G366" s="10" t="str">
        <f>IF(Table1[[#This Row],[Area]]="","",IF(Table1[[#This Row],[VZ2_SEGMT_DESC]]="Small &amp; Medium Unassigned", "Small &amp; Medium",Table1[[#This Row],[VZ2_SEGMT_DESC]]))</f>
        <v>Public Sector Fed</v>
      </c>
      <c r="H366" s="10" t="str">
        <f>IF(Table1[[#This Row],[VZ2_AREA_DESC]]="undefined","",IF(Table1[[#This Row],[VZ2_AREA_DESC]]="Headquarte","HQ",Table1[[#This Row],[VZ2_AREA_DESC]]))</f>
        <v>South</v>
      </c>
      <c r="I366" s="2">
        <v>43617</v>
      </c>
      <c r="J366" s="3" t="s">
        <v>16</v>
      </c>
      <c r="K366" s="3" t="s">
        <v>10</v>
      </c>
      <c r="L366" s="3" t="s">
        <v>8</v>
      </c>
      <c r="M366" s="3">
        <v>0</v>
      </c>
      <c r="N366" s="3">
        <v>6</v>
      </c>
      <c r="O366" s="3">
        <v>687</v>
      </c>
    </row>
    <row r="367" spans="1:15" x14ac:dyDescent="0.25">
      <c r="A367" s="6" t="str">
        <f>IF(Table1[[#This Row],[Area]]="","",CONCATENATE(YEAR(I367)," ","Q",ROUNDUP(MONTH(I367)/3,0)))</f>
        <v>2019 Q4</v>
      </c>
      <c r="B367" s="6" t="str">
        <f>IF(Table1[[#This Row],[Area]]="","",CONCATENATE(TEXT(Table1[[#This Row],[rpt_mth]],"yyyy"), " ",TEXT(Table1[[#This Row],[rpt_mth]],"mmmm")))</f>
        <v>2019 October</v>
      </c>
      <c r="C367" s="9">
        <f>IF(Table1[[#This Row],[Area]]="","",Table1[[#This Row],[cleu_gross_adds]]/1000)</f>
        <v>0</v>
      </c>
      <c r="D367" s="9">
        <f>IF(Table1[[#This Row],[Area]]="","",Table1[[#This Row],[cleu_deacts]]/1000)</f>
        <v>0</v>
      </c>
      <c r="E367" s="10">
        <f>IF(Table1[[#This Row],[Area]]="","",Table1[[#This Row],[cleu_subs]]/1000)</f>
        <v>0</v>
      </c>
      <c r="F367" s="10">
        <f>IF(Table1[[#This Row],[Area]]="","",Table1[[#This Row],[Adds]]-Table1[[#This Row],[Deacts]])</f>
        <v>0</v>
      </c>
      <c r="G367" s="10" t="str">
        <f>IF(Table1[[#This Row],[Area]]="","",IF(Table1[[#This Row],[VZ2_SEGMT_DESC]]="Small &amp; Medium Unassigned", "Small &amp; Medium",Table1[[#This Row],[VZ2_SEGMT_DESC]]))</f>
        <v>Public Sector SLED</v>
      </c>
      <c r="H367" s="10" t="str">
        <f>IF(Table1[[#This Row],[VZ2_AREA_DESC]]="undefined","",IF(Table1[[#This Row],[VZ2_AREA_DESC]]="Headquarte","HQ",Table1[[#This Row],[VZ2_AREA_DESC]]))</f>
        <v>HQ</v>
      </c>
      <c r="I367" s="2">
        <v>43739</v>
      </c>
      <c r="J367" s="3" t="s">
        <v>19</v>
      </c>
      <c r="K367" s="3" t="s">
        <v>12</v>
      </c>
      <c r="L367" s="3" t="s">
        <v>17</v>
      </c>
      <c r="M367" s="3">
        <v>0</v>
      </c>
      <c r="N367" s="3">
        <v>0</v>
      </c>
      <c r="O367" s="3">
        <v>0</v>
      </c>
    </row>
    <row r="368" spans="1:15" x14ac:dyDescent="0.25">
      <c r="A368" s="6" t="str">
        <f>IF(Table1[[#This Row],[Area]]="","",CONCATENATE(YEAR(I368)," ","Q",ROUNDUP(MONTH(I368)/3,0)))</f>
        <v>2019 Q1</v>
      </c>
      <c r="B368" s="6" t="str">
        <f>IF(Table1[[#This Row],[Area]]="","",CONCATENATE(TEXT(Table1[[#This Row],[rpt_mth]],"yyyy"), " ",TEXT(Table1[[#This Row],[rpt_mth]],"mmmm")))</f>
        <v>2019 February</v>
      </c>
      <c r="C368" s="9">
        <f>IF(Table1[[#This Row],[Area]]="","",Table1[[#This Row],[cleu_gross_adds]]/1000)</f>
        <v>0</v>
      </c>
      <c r="D368" s="9">
        <f>IF(Table1[[#This Row],[Area]]="","",Table1[[#This Row],[cleu_deacts]]/1000)</f>
        <v>2.5999999999999999E-2</v>
      </c>
      <c r="E368" s="10">
        <f>IF(Table1[[#This Row],[Area]]="","",Table1[[#This Row],[cleu_subs]]/1000)</f>
        <v>0.91300000000000003</v>
      </c>
      <c r="F368" s="10">
        <f>IF(Table1[[#This Row],[Area]]="","",Table1[[#This Row],[Adds]]-Table1[[#This Row],[Deacts]])</f>
        <v>-2.5999999999999999E-2</v>
      </c>
      <c r="G368" s="10" t="str">
        <f>IF(Table1[[#This Row],[Area]]="","",IF(Table1[[#This Row],[VZ2_SEGMT_DESC]]="Small &amp; Medium Unassigned", "Small &amp; Medium",Table1[[#This Row],[VZ2_SEGMT_DESC]]))</f>
        <v>Public Sector Fed</v>
      </c>
      <c r="H368" s="10" t="str">
        <f>IF(Table1[[#This Row],[VZ2_AREA_DESC]]="undefined","",IF(Table1[[#This Row],[VZ2_AREA_DESC]]="Headquarte","HQ",Table1[[#This Row],[VZ2_AREA_DESC]]))</f>
        <v>South</v>
      </c>
      <c r="I368" s="2">
        <v>43497</v>
      </c>
      <c r="J368" s="3" t="s">
        <v>16</v>
      </c>
      <c r="K368" s="3" t="s">
        <v>7</v>
      </c>
      <c r="L368" s="3" t="s">
        <v>8</v>
      </c>
      <c r="M368" s="3">
        <v>0</v>
      </c>
      <c r="N368" s="3">
        <v>26</v>
      </c>
      <c r="O368" s="3">
        <v>913</v>
      </c>
    </row>
    <row r="369" spans="1:15" x14ac:dyDescent="0.25">
      <c r="A369" s="6" t="str">
        <f>IF(Table1[[#This Row],[Area]]="","",CONCATENATE(YEAR(I369)," ","Q",ROUNDUP(MONTH(I369)/3,0)))</f>
        <v>2019 Q3</v>
      </c>
      <c r="B369" s="6" t="str">
        <f>IF(Table1[[#This Row],[Area]]="","",CONCATENATE(TEXT(Table1[[#This Row],[rpt_mth]],"yyyy"), " ",TEXT(Table1[[#This Row],[rpt_mth]],"mmmm")))</f>
        <v>2019 July</v>
      </c>
      <c r="C369" s="9">
        <f>IF(Table1[[#This Row],[Area]]="","",Table1[[#This Row],[cleu_gross_adds]]/1000)</f>
        <v>2.008</v>
      </c>
      <c r="D369" s="9">
        <f>IF(Table1[[#This Row],[Area]]="","",Table1[[#This Row],[cleu_deacts]]/1000)</f>
        <v>2.246</v>
      </c>
      <c r="E369" s="10">
        <f>IF(Table1[[#This Row],[Area]]="","",Table1[[#This Row],[cleu_subs]]/1000)</f>
        <v>269.96899999999999</v>
      </c>
      <c r="F369" s="10">
        <f>IF(Table1[[#This Row],[Area]]="","",Table1[[#This Row],[Adds]]-Table1[[#This Row],[Deacts]])</f>
        <v>-0.23799999999999999</v>
      </c>
      <c r="G369" s="10" t="str">
        <f>IF(Table1[[#This Row],[Area]]="","",IF(Table1[[#This Row],[VZ2_SEGMT_DESC]]="Small &amp; Medium Unassigned", "Small &amp; Medium",Table1[[#This Row],[VZ2_SEGMT_DESC]]))</f>
        <v>Small &amp; Medium</v>
      </c>
      <c r="H369" s="10" t="str">
        <f>IF(Table1[[#This Row],[VZ2_AREA_DESC]]="undefined","",IF(Table1[[#This Row],[VZ2_AREA_DESC]]="Headquarte","HQ",Table1[[#This Row],[VZ2_AREA_DESC]]))</f>
        <v>West</v>
      </c>
      <c r="I369" s="2">
        <v>43647</v>
      </c>
      <c r="J369" s="3" t="s">
        <v>18</v>
      </c>
      <c r="K369" s="3" t="s">
        <v>7</v>
      </c>
      <c r="L369" s="3" t="s">
        <v>15</v>
      </c>
      <c r="M369" s="3">
        <v>2008</v>
      </c>
      <c r="N369" s="3">
        <v>2246</v>
      </c>
      <c r="O369" s="3">
        <v>269969</v>
      </c>
    </row>
    <row r="370" spans="1:15" x14ac:dyDescent="0.25">
      <c r="A370" s="6" t="str">
        <f>IF(Table1[[#This Row],[Area]]="","",CONCATENATE(YEAR(I370)," ","Q",ROUNDUP(MONTH(I370)/3,0)))</f>
        <v>2019 Q2</v>
      </c>
      <c r="B370" s="6" t="str">
        <f>IF(Table1[[#This Row],[Area]]="","",CONCATENATE(TEXT(Table1[[#This Row],[rpt_mth]],"yyyy"), " ",TEXT(Table1[[#This Row],[rpt_mth]],"mmmm")))</f>
        <v>2019 June</v>
      </c>
      <c r="C370" s="9">
        <f>IF(Table1[[#This Row],[Area]]="","",Table1[[#This Row],[cleu_gross_adds]]/1000)</f>
        <v>0</v>
      </c>
      <c r="D370" s="9">
        <f>IF(Table1[[#This Row],[Area]]="","",Table1[[#This Row],[cleu_deacts]]/1000)</f>
        <v>0</v>
      </c>
      <c r="E370" s="10">
        <f>IF(Table1[[#This Row],[Area]]="","",Table1[[#This Row],[cleu_subs]]/1000)</f>
        <v>0</v>
      </c>
      <c r="F370" s="10">
        <f>IF(Table1[[#This Row],[Area]]="","",Table1[[#This Row],[Adds]]-Table1[[#This Row],[Deacts]])</f>
        <v>0</v>
      </c>
      <c r="G370" s="10" t="str">
        <f>IF(Table1[[#This Row],[Area]]="","",IF(Table1[[#This Row],[VZ2_SEGMT_DESC]]="Small &amp; Medium Unassigned", "Small &amp; Medium",Table1[[#This Row],[VZ2_SEGMT_DESC]]))</f>
        <v>Public Sector Fed</v>
      </c>
      <c r="H370" s="10" t="str">
        <f>IF(Table1[[#This Row],[VZ2_AREA_DESC]]="undefined","",IF(Table1[[#This Row],[VZ2_AREA_DESC]]="Headquarte","HQ",Table1[[#This Row],[VZ2_AREA_DESC]]))</f>
        <v>HQ</v>
      </c>
      <c r="I370" s="2">
        <v>43617</v>
      </c>
      <c r="J370" s="3" t="s">
        <v>16</v>
      </c>
      <c r="K370" s="3" t="s">
        <v>12</v>
      </c>
      <c r="L370" s="3" t="s">
        <v>17</v>
      </c>
      <c r="M370" s="3">
        <v>0</v>
      </c>
      <c r="N370" s="3">
        <v>0</v>
      </c>
      <c r="O370" s="3">
        <v>0</v>
      </c>
    </row>
    <row r="371" spans="1:15" x14ac:dyDescent="0.25">
      <c r="A371" s="6" t="str">
        <f>IF(Table1[[#This Row],[Area]]="","",CONCATENATE(YEAR(I371)," ","Q",ROUNDUP(MONTH(I371)/3,0)))</f>
        <v>2020 Q1</v>
      </c>
      <c r="B371" s="6" t="str">
        <f>IF(Table1[[#This Row],[Area]]="","",CONCATENATE(TEXT(Table1[[#This Row],[rpt_mth]],"yyyy"), " ",TEXT(Table1[[#This Row],[rpt_mth]],"mmmm")))</f>
        <v>2020 January</v>
      </c>
      <c r="C371" s="9">
        <f>IF(Table1[[#This Row],[Area]]="","",Table1[[#This Row],[cleu_gross_adds]]/1000)</f>
        <v>5.2670000000000003</v>
      </c>
      <c r="D371" s="9">
        <f>IF(Table1[[#This Row],[Area]]="","",Table1[[#This Row],[cleu_deacts]]/1000)</f>
        <v>4.0419999999999998</v>
      </c>
      <c r="E371" s="10">
        <f>IF(Table1[[#This Row],[Area]]="","",Table1[[#This Row],[cleu_subs]]/1000)</f>
        <v>287.27199999999999</v>
      </c>
      <c r="F371" s="10">
        <f>IF(Table1[[#This Row],[Area]]="","",Table1[[#This Row],[Adds]]-Table1[[#This Row],[Deacts]])</f>
        <v>1.2250000000000005</v>
      </c>
      <c r="G371" s="10" t="str">
        <f>IF(Table1[[#This Row],[Area]]="","",IF(Table1[[#This Row],[VZ2_SEGMT_DESC]]="Small &amp; Medium Unassigned", "Small &amp; Medium",Table1[[#This Row],[VZ2_SEGMT_DESC]]))</f>
        <v>Small &amp; Medium</v>
      </c>
      <c r="H371" s="10" t="str">
        <f>IF(Table1[[#This Row],[VZ2_AREA_DESC]]="undefined","",IF(Table1[[#This Row],[VZ2_AREA_DESC]]="Headquarte","HQ",Table1[[#This Row],[VZ2_AREA_DESC]]))</f>
        <v>South</v>
      </c>
      <c r="I371" s="2">
        <v>43831</v>
      </c>
      <c r="J371" s="3" t="s">
        <v>18</v>
      </c>
      <c r="K371" s="3" t="s">
        <v>14</v>
      </c>
      <c r="L371" s="3" t="s">
        <v>8</v>
      </c>
      <c r="M371" s="3">
        <v>5267</v>
      </c>
      <c r="N371" s="3">
        <v>4042</v>
      </c>
      <c r="O371" s="3">
        <v>287272</v>
      </c>
    </row>
    <row r="372" spans="1:15" x14ac:dyDescent="0.25">
      <c r="A372" s="6" t="str">
        <f>IF(Table1[[#This Row],[Area]]="","",CONCATENATE(YEAR(I372)," ","Q",ROUNDUP(MONTH(I372)/3,0)))</f>
        <v>2020 Q2</v>
      </c>
      <c r="B372" s="6" t="str">
        <f>IF(Table1[[#This Row],[Area]]="","",CONCATENATE(TEXT(Table1[[#This Row],[rpt_mth]],"yyyy"), " ",TEXT(Table1[[#This Row],[rpt_mth]],"mmmm")))</f>
        <v>2020 June</v>
      </c>
      <c r="C372" s="9">
        <f>IF(Table1[[#This Row],[Area]]="","",Table1[[#This Row],[cleu_gross_adds]]/1000)</f>
        <v>1.0669999999999999</v>
      </c>
      <c r="D372" s="9">
        <f>IF(Table1[[#This Row],[Area]]="","",Table1[[#This Row],[cleu_deacts]]/1000)</f>
        <v>0.89300000000000002</v>
      </c>
      <c r="E372" s="10">
        <f>IF(Table1[[#This Row],[Area]]="","",Table1[[#This Row],[cleu_subs]]/1000)</f>
        <v>466.48200000000003</v>
      </c>
      <c r="F372" s="10">
        <f>IF(Table1[[#This Row],[Area]]="","",Table1[[#This Row],[Adds]]-Table1[[#This Row],[Deacts]])</f>
        <v>0.17399999999999993</v>
      </c>
      <c r="G372" s="10" t="str">
        <f>IF(Table1[[#This Row],[Area]]="","",IF(Table1[[#This Row],[VZ2_SEGMT_DESC]]="Small &amp; Medium Unassigned", "Small &amp; Medium",Table1[[#This Row],[VZ2_SEGMT_DESC]]))</f>
        <v>Small &amp; Medium</v>
      </c>
      <c r="H372" s="10" t="str">
        <f>IF(Table1[[#This Row],[VZ2_AREA_DESC]]="undefined","",IF(Table1[[#This Row],[VZ2_AREA_DESC]]="Headquarte","HQ",Table1[[#This Row],[VZ2_AREA_DESC]]))</f>
        <v>East</v>
      </c>
      <c r="I372" s="2">
        <v>43983</v>
      </c>
      <c r="J372" s="3" t="s">
        <v>18</v>
      </c>
      <c r="K372" s="3" t="s">
        <v>7</v>
      </c>
      <c r="L372" s="3" t="s">
        <v>11</v>
      </c>
      <c r="M372" s="3">
        <v>1067</v>
      </c>
      <c r="N372" s="3">
        <v>893</v>
      </c>
      <c r="O372" s="3">
        <v>466482</v>
      </c>
    </row>
    <row r="373" spans="1:15" x14ac:dyDescent="0.25">
      <c r="A373" s="6" t="str">
        <f>IF(Table1[[#This Row],[Area]]="","",CONCATENATE(YEAR(I373)," ","Q",ROUNDUP(MONTH(I373)/3,0)))</f>
        <v>2019 Q4</v>
      </c>
      <c r="B373" s="6" t="str">
        <f>IF(Table1[[#This Row],[Area]]="","",CONCATENATE(TEXT(Table1[[#This Row],[rpt_mth]],"yyyy"), " ",TEXT(Table1[[#This Row],[rpt_mth]],"mmmm")))</f>
        <v>2019 November</v>
      </c>
      <c r="C373" s="9">
        <f>IF(Table1[[#This Row],[Area]]="","",Table1[[#This Row],[cleu_gross_adds]]/1000)</f>
        <v>0</v>
      </c>
      <c r="D373" s="9">
        <f>IF(Table1[[#This Row],[Area]]="","",Table1[[#This Row],[cleu_deacts]]/1000)</f>
        <v>2E-3</v>
      </c>
      <c r="E373" s="10">
        <f>IF(Table1[[#This Row],[Area]]="","",Table1[[#This Row],[cleu_subs]]/1000)</f>
        <v>0.627</v>
      </c>
      <c r="F373" s="10">
        <f>IF(Table1[[#This Row],[Area]]="","",Table1[[#This Row],[Adds]]-Table1[[#This Row],[Deacts]])</f>
        <v>-2E-3</v>
      </c>
      <c r="G373" s="10" t="str">
        <f>IF(Table1[[#This Row],[Area]]="","",IF(Table1[[#This Row],[VZ2_SEGMT_DESC]]="Small &amp; Medium Unassigned", "Small &amp; Medium",Table1[[#This Row],[VZ2_SEGMT_DESC]]))</f>
        <v>Public Sector Fed</v>
      </c>
      <c r="H373" s="10" t="str">
        <f>IF(Table1[[#This Row],[VZ2_AREA_DESC]]="undefined","",IF(Table1[[#This Row],[VZ2_AREA_DESC]]="Headquarte","HQ",Table1[[#This Row],[VZ2_AREA_DESC]]))</f>
        <v>West</v>
      </c>
      <c r="I373" s="2">
        <v>43770</v>
      </c>
      <c r="J373" s="3" t="s">
        <v>16</v>
      </c>
      <c r="K373" s="3" t="s">
        <v>14</v>
      </c>
      <c r="L373" s="3" t="s">
        <v>15</v>
      </c>
      <c r="M373" s="3">
        <v>0</v>
      </c>
      <c r="N373" s="3">
        <v>2</v>
      </c>
      <c r="O373" s="3">
        <v>627</v>
      </c>
    </row>
    <row r="374" spans="1:15" x14ac:dyDescent="0.25">
      <c r="A374" s="6" t="str">
        <f>IF(Table1[[#This Row],[Area]]="","",CONCATENATE(YEAR(I374)," ","Q",ROUNDUP(MONTH(I374)/3,0)))</f>
        <v>2019 Q2</v>
      </c>
      <c r="B374" s="6" t="str">
        <f>IF(Table1[[#This Row],[Area]]="","",CONCATENATE(TEXT(Table1[[#This Row],[rpt_mth]],"yyyy"), " ",TEXT(Table1[[#This Row],[rpt_mth]],"mmmm")))</f>
        <v>2019 April</v>
      </c>
      <c r="C374" s="9">
        <f>IF(Table1[[#This Row],[Area]]="","",Table1[[#This Row],[cleu_gross_adds]]/1000)</f>
        <v>28.526</v>
      </c>
      <c r="D374" s="9">
        <f>IF(Table1[[#This Row],[Area]]="","",Table1[[#This Row],[cleu_deacts]]/1000)</f>
        <v>21.504000000000001</v>
      </c>
      <c r="E374" s="10">
        <f>IF(Table1[[#This Row],[Area]]="","",Table1[[#This Row],[cleu_subs]]/1000)</f>
        <v>1300.2809999999999</v>
      </c>
      <c r="F374" s="10">
        <f>IF(Table1[[#This Row],[Area]]="","",Table1[[#This Row],[Adds]]-Table1[[#This Row],[Deacts]])</f>
        <v>7.0219999999999985</v>
      </c>
      <c r="G374" s="10" t="str">
        <f>IF(Table1[[#This Row],[Area]]="","",IF(Table1[[#This Row],[VZ2_SEGMT_DESC]]="Small &amp; Medium Unassigned", "Small &amp; Medium",Table1[[#This Row],[VZ2_SEGMT_DESC]]))</f>
        <v>Large Enterprise Segment</v>
      </c>
      <c r="H374" s="10" t="str">
        <f>IF(Table1[[#This Row],[VZ2_AREA_DESC]]="undefined","",IF(Table1[[#This Row],[VZ2_AREA_DESC]]="Headquarte","HQ",Table1[[#This Row],[VZ2_AREA_DESC]]))</f>
        <v>West</v>
      </c>
      <c r="I374" s="2">
        <v>43556</v>
      </c>
      <c r="J374" s="3" t="s">
        <v>6</v>
      </c>
      <c r="K374" s="3" t="s">
        <v>12</v>
      </c>
      <c r="L374" s="3" t="s">
        <v>15</v>
      </c>
      <c r="M374" s="3">
        <v>28526</v>
      </c>
      <c r="N374" s="3">
        <v>21504</v>
      </c>
      <c r="O374" s="3">
        <v>1300281</v>
      </c>
    </row>
    <row r="375" spans="1:15" x14ac:dyDescent="0.25">
      <c r="A375" s="6" t="str">
        <f>IF(Table1[[#This Row],[Area]]="","",CONCATENATE(YEAR(I375)," ","Q",ROUNDUP(MONTH(I375)/3,0)))</f>
        <v>2020 Q2</v>
      </c>
      <c r="B375" s="6" t="str">
        <f>IF(Table1[[#This Row],[Area]]="","",CONCATENATE(TEXT(Table1[[#This Row],[rpt_mth]],"yyyy"), " ",TEXT(Table1[[#This Row],[rpt_mth]],"mmmm")))</f>
        <v>2020 May</v>
      </c>
      <c r="C375" s="9">
        <f>IF(Table1[[#This Row],[Area]]="","",Table1[[#This Row],[cleu_gross_adds]]/1000)</f>
        <v>30.824000000000002</v>
      </c>
      <c r="D375" s="9">
        <f>IF(Table1[[#This Row],[Area]]="","",Table1[[#This Row],[cleu_deacts]]/1000)</f>
        <v>11.207000000000001</v>
      </c>
      <c r="E375" s="10">
        <f>IF(Table1[[#This Row],[Area]]="","",Table1[[#This Row],[cleu_subs]]/1000)</f>
        <v>1308.6959999999999</v>
      </c>
      <c r="F375" s="10">
        <f>IF(Table1[[#This Row],[Area]]="","",Table1[[#This Row],[Adds]]-Table1[[#This Row],[Deacts]])</f>
        <v>19.617000000000001</v>
      </c>
      <c r="G375" s="10" t="str">
        <f>IF(Table1[[#This Row],[Area]]="","",IF(Table1[[#This Row],[VZ2_SEGMT_DESC]]="Small &amp; Medium Unassigned", "Small &amp; Medium",Table1[[#This Row],[VZ2_SEGMT_DESC]]))</f>
        <v>Public Sector SLED</v>
      </c>
      <c r="H375" s="10" t="str">
        <f>IF(Table1[[#This Row],[VZ2_AREA_DESC]]="undefined","",IF(Table1[[#This Row],[VZ2_AREA_DESC]]="Headquarte","HQ",Table1[[#This Row],[VZ2_AREA_DESC]]))</f>
        <v>South</v>
      </c>
      <c r="I375" s="2">
        <v>43952</v>
      </c>
      <c r="J375" s="3" t="s">
        <v>19</v>
      </c>
      <c r="K375" s="3" t="s">
        <v>12</v>
      </c>
      <c r="L375" s="3" t="s">
        <v>8</v>
      </c>
      <c r="M375" s="3">
        <v>30824</v>
      </c>
      <c r="N375" s="3">
        <v>11207</v>
      </c>
      <c r="O375" s="3">
        <v>1308696</v>
      </c>
    </row>
    <row r="376" spans="1:15" x14ac:dyDescent="0.25">
      <c r="A376" s="6" t="str">
        <f>IF(Table1[[#This Row],[Area]]="","",CONCATENATE(YEAR(I376)," ","Q",ROUNDUP(MONTH(I376)/3,0)))</f>
        <v>2019 Q1</v>
      </c>
      <c r="B376" s="6" t="str">
        <f>IF(Table1[[#This Row],[Area]]="","",CONCATENATE(TEXT(Table1[[#This Row],[rpt_mth]],"yyyy"), " ",TEXT(Table1[[#This Row],[rpt_mth]],"mmmm")))</f>
        <v>2019 February</v>
      </c>
      <c r="C376" s="9">
        <f>IF(Table1[[#This Row],[Area]]="","",Table1[[#This Row],[cleu_gross_adds]]/1000)</f>
        <v>30.347999999999999</v>
      </c>
      <c r="D376" s="9">
        <f>IF(Table1[[#This Row],[Area]]="","",Table1[[#This Row],[cleu_deacts]]/1000)</f>
        <v>21.812000000000001</v>
      </c>
      <c r="E376" s="10">
        <f>IF(Table1[[#This Row],[Area]]="","",Table1[[#This Row],[cleu_subs]]/1000)</f>
        <v>1896.07</v>
      </c>
      <c r="F376" s="10">
        <f>IF(Table1[[#This Row],[Area]]="","",Table1[[#This Row],[Adds]]-Table1[[#This Row],[Deacts]])</f>
        <v>8.5359999999999978</v>
      </c>
      <c r="G376" s="10" t="str">
        <f>IF(Table1[[#This Row],[Area]]="","",IF(Table1[[#This Row],[VZ2_SEGMT_DESC]]="Small &amp; Medium Unassigned", "Small &amp; Medium",Table1[[#This Row],[VZ2_SEGMT_DESC]]))</f>
        <v>Small &amp; Medium</v>
      </c>
      <c r="H376" s="10" t="str">
        <f>IF(Table1[[#This Row],[VZ2_AREA_DESC]]="undefined","",IF(Table1[[#This Row],[VZ2_AREA_DESC]]="Headquarte","HQ",Table1[[#This Row],[VZ2_AREA_DESC]]))</f>
        <v>East</v>
      </c>
      <c r="I376" s="2">
        <v>43497</v>
      </c>
      <c r="J376" s="3" t="s">
        <v>18</v>
      </c>
      <c r="K376" s="3" t="s">
        <v>10</v>
      </c>
      <c r="L376" s="3" t="s">
        <v>11</v>
      </c>
      <c r="M376" s="3">
        <v>30348</v>
      </c>
      <c r="N376" s="3">
        <v>21812</v>
      </c>
      <c r="O376" s="3">
        <v>1896070</v>
      </c>
    </row>
    <row r="377" spans="1:15" x14ac:dyDescent="0.25">
      <c r="A377" s="6" t="str">
        <f>IF(Table1[[#This Row],[Area]]="","",CONCATENATE(YEAR(I377)," ","Q",ROUNDUP(MONTH(I377)/3,0)))</f>
        <v>2019 Q2</v>
      </c>
      <c r="B377" s="6" t="str">
        <f>IF(Table1[[#This Row],[Area]]="","",CONCATENATE(TEXT(Table1[[#This Row],[rpt_mth]],"yyyy"), " ",TEXT(Table1[[#This Row],[rpt_mth]],"mmmm")))</f>
        <v>2019 May</v>
      </c>
      <c r="C377" s="9">
        <f>IF(Table1[[#This Row],[Area]]="","",Table1[[#This Row],[cleu_gross_adds]]/1000)</f>
        <v>0.27700000000000002</v>
      </c>
      <c r="D377" s="9">
        <f>IF(Table1[[#This Row],[Area]]="","",Table1[[#This Row],[cleu_deacts]]/1000)</f>
        <v>0.33100000000000002</v>
      </c>
      <c r="E377" s="10">
        <f>IF(Table1[[#This Row],[Area]]="","",Table1[[#This Row],[cleu_subs]]/1000)</f>
        <v>33.463000000000001</v>
      </c>
      <c r="F377" s="10">
        <f>IF(Table1[[#This Row],[Area]]="","",Table1[[#This Row],[Adds]]-Table1[[#This Row],[Deacts]])</f>
        <v>-5.3999999999999992E-2</v>
      </c>
      <c r="G377" s="10" t="str">
        <f>IF(Table1[[#This Row],[Area]]="","",IF(Table1[[#This Row],[VZ2_SEGMT_DESC]]="Small &amp; Medium Unassigned", "Small &amp; Medium",Table1[[#This Row],[VZ2_SEGMT_DESC]]))</f>
        <v>Large Enterprise Segment</v>
      </c>
      <c r="H377" s="10" t="str">
        <f>IF(Table1[[#This Row],[VZ2_AREA_DESC]]="undefined","",IF(Table1[[#This Row],[VZ2_AREA_DESC]]="Headquarte","HQ",Table1[[#This Row],[VZ2_AREA_DESC]]))</f>
        <v>South</v>
      </c>
      <c r="I377" s="2">
        <v>43586</v>
      </c>
      <c r="J377" s="3" t="s">
        <v>6</v>
      </c>
      <c r="K377" s="3" t="s">
        <v>10</v>
      </c>
      <c r="L377" s="3" t="s">
        <v>8</v>
      </c>
      <c r="M377" s="3">
        <v>277</v>
      </c>
      <c r="N377" s="3">
        <v>331</v>
      </c>
      <c r="O377" s="3">
        <v>33463</v>
      </c>
    </row>
    <row r="378" spans="1:15" x14ac:dyDescent="0.25">
      <c r="A378" s="6" t="str">
        <f>IF(Table1[[#This Row],[Area]]="","",CONCATENATE(YEAR(I378)," ","Q",ROUNDUP(MONTH(I378)/3,0)))</f>
        <v>2019 Q3</v>
      </c>
      <c r="B378" s="6" t="str">
        <f>IF(Table1[[#This Row],[Area]]="","",CONCATENATE(TEXT(Table1[[#This Row],[rpt_mth]],"yyyy"), " ",TEXT(Table1[[#This Row],[rpt_mth]],"mmmm")))</f>
        <v>2019 August</v>
      </c>
      <c r="C378" s="9">
        <f>IF(Table1[[#This Row],[Area]]="","",Table1[[#This Row],[cleu_gross_adds]]/1000)</f>
        <v>0.46700000000000003</v>
      </c>
      <c r="D378" s="9">
        <f>IF(Table1[[#This Row],[Area]]="","",Table1[[#This Row],[cleu_deacts]]/1000)</f>
        <v>0.16800000000000001</v>
      </c>
      <c r="E378" s="10">
        <f>IF(Table1[[#This Row],[Area]]="","",Table1[[#This Row],[cleu_subs]]/1000)</f>
        <v>33.914999999999999</v>
      </c>
      <c r="F378" s="10">
        <f>IF(Table1[[#This Row],[Area]]="","",Table1[[#This Row],[Adds]]-Table1[[#This Row],[Deacts]])</f>
        <v>0.29900000000000004</v>
      </c>
      <c r="G378" s="10" t="str">
        <f>IF(Table1[[#This Row],[Area]]="","",IF(Table1[[#This Row],[VZ2_SEGMT_DESC]]="Small &amp; Medium Unassigned", "Small &amp; Medium",Table1[[#This Row],[VZ2_SEGMT_DESC]]))</f>
        <v>Large Enterprise Segment</v>
      </c>
      <c r="H378" s="10" t="str">
        <f>IF(Table1[[#This Row],[VZ2_AREA_DESC]]="undefined","",IF(Table1[[#This Row],[VZ2_AREA_DESC]]="Headquarte","HQ",Table1[[#This Row],[VZ2_AREA_DESC]]))</f>
        <v>South</v>
      </c>
      <c r="I378" s="2">
        <v>43678</v>
      </c>
      <c r="J378" s="3" t="s">
        <v>6</v>
      </c>
      <c r="K378" s="3" t="s">
        <v>14</v>
      </c>
      <c r="L378" s="3" t="s">
        <v>8</v>
      </c>
      <c r="M378" s="3">
        <v>467</v>
      </c>
      <c r="N378" s="3">
        <v>168</v>
      </c>
      <c r="O378" s="3">
        <v>33915</v>
      </c>
    </row>
    <row r="379" spans="1:15" x14ac:dyDescent="0.25">
      <c r="A379" s="6" t="str">
        <f>IF(Table1[[#This Row],[Area]]="","",CONCATENATE(YEAR(I379)," ","Q",ROUNDUP(MONTH(I379)/3,0)))</f>
        <v>2019 Q3</v>
      </c>
      <c r="B379" s="6" t="str">
        <f>IF(Table1[[#This Row],[Area]]="","",CONCATENATE(TEXT(Table1[[#This Row],[rpt_mth]],"yyyy"), " ",TEXT(Table1[[#This Row],[rpt_mth]],"mmmm")))</f>
        <v>2019 July</v>
      </c>
      <c r="C379" s="9">
        <f>IF(Table1[[#This Row],[Area]]="","",Table1[[#This Row],[cleu_gross_adds]]/1000)</f>
        <v>0</v>
      </c>
      <c r="D379" s="9">
        <f>IF(Table1[[#This Row],[Area]]="","",Table1[[#This Row],[cleu_deacts]]/1000)</f>
        <v>0</v>
      </c>
      <c r="E379" s="10">
        <f>IF(Table1[[#This Row],[Area]]="","",Table1[[#This Row],[cleu_subs]]/1000)</f>
        <v>0</v>
      </c>
      <c r="F379" s="10">
        <f>IF(Table1[[#This Row],[Area]]="","",Table1[[#This Row],[Adds]]-Table1[[#This Row],[Deacts]])</f>
        <v>0</v>
      </c>
      <c r="G379" s="10" t="str">
        <f>IF(Table1[[#This Row],[Area]]="","",IF(Table1[[#This Row],[VZ2_SEGMT_DESC]]="Small &amp; Medium Unassigned", "Small &amp; Medium",Table1[[#This Row],[VZ2_SEGMT_DESC]]))</f>
        <v>Public Sector SLED</v>
      </c>
      <c r="H379" s="10" t="str">
        <f>IF(Table1[[#This Row],[VZ2_AREA_DESC]]="undefined","",IF(Table1[[#This Row],[VZ2_AREA_DESC]]="Headquarte","HQ",Table1[[#This Row],[VZ2_AREA_DESC]]))</f>
        <v>HQ</v>
      </c>
      <c r="I379" s="2">
        <v>43647</v>
      </c>
      <c r="J379" s="3" t="s">
        <v>19</v>
      </c>
      <c r="K379" s="3" t="s">
        <v>12</v>
      </c>
      <c r="L379" s="3" t="s">
        <v>17</v>
      </c>
      <c r="M379" s="3">
        <v>0</v>
      </c>
      <c r="N379" s="3">
        <v>0</v>
      </c>
      <c r="O379" s="3">
        <v>0</v>
      </c>
    </row>
    <row r="380" spans="1:15" x14ac:dyDescent="0.25">
      <c r="A380" s="6" t="str">
        <f>IF(Table1[[#This Row],[Area]]="","",CONCATENATE(YEAR(I380)," ","Q",ROUNDUP(MONTH(I380)/3,0)))</f>
        <v>2019 Q1</v>
      </c>
      <c r="B380" s="6" t="str">
        <f>IF(Table1[[#This Row],[Area]]="","",CONCATENATE(TEXT(Table1[[#This Row],[rpt_mth]],"yyyy"), " ",TEXT(Table1[[#This Row],[rpt_mth]],"mmmm")))</f>
        <v>2019 February</v>
      </c>
      <c r="C380" s="9">
        <f>IF(Table1[[#This Row],[Area]]="","",Table1[[#This Row],[cleu_gross_adds]]/1000)</f>
        <v>0</v>
      </c>
      <c r="D380" s="9">
        <f>IF(Table1[[#This Row],[Area]]="","",Table1[[#This Row],[cleu_deacts]]/1000)</f>
        <v>0</v>
      </c>
      <c r="E380" s="10">
        <f>IF(Table1[[#This Row],[Area]]="","",Table1[[#This Row],[cleu_subs]]/1000)</f>
        <v>0</v>
      </c>
      <c r="F380" s="10">
        <f>IF(Table1[[#This Row],[Area]]="","",Table1[[#This Row],[Adds]]-Table1[[#This Row],[Deacts]])</f>
        <v>0</v>
      </c>
      <c r="G380" s="10" t="str">
        <f>IF(Table1[[#This Row],[Area]]="","",IF(Table1[[#This Row],[VZ2_SEGMT_DESC]]="Small &amp; Medium Unassigned", "Small &amp; Medium",Table1[[#This Row],[VZ2_SEGMT_DESC]]))</f>
        <v>Small &amp; Medium</v>
      </c>
      <c r="H380" s="10" t="str">
        <f>IF(Table1[[#This Row],[VZ2_AREA_DESC]]="undefined","",IF(Table1[[#This Row],[VZ2_AREA_DESC]]="Headquarte","HQ",Table1[[#This Row],[VZ2_AREA_DESC]]))</f>
        <v>HQ</v>
      </c>
      <c r="I380" s="2">
        <v>43497</v>
      </c>
      <c r="J380" s="3" t="s">
        <v>18</v>
      </c>
      <c r="K380" s="3" t="s">
        <v>10</v>
      </c>
      <c r="L380" s="3" t="s">
        <v>17</v>
      </c>
      <c r="M380" s="3">
        <v>0</v>
      </c>
      <c r="N380" s="3">
        <v>0</v>
      </c>
      <c r="O380" s="3">
        <v>0</v>
      </c>
    </row>
    <row r="381" spans="1:15" x14ac:dyDescent="0.25">
      <c r="A381" s="6" t="str">
        <f>IF(Table1[[#This Row],[Area]]="","",CONCATENATE(YEAR(I381)," ","Q",ROUNDUP(MONTH(I381)/3,0)))</f>
        <v>2020 Q1</v>
      </c>
      <c r="B381" s="6" t="str">
        <f>IF(Table1[[#This Row],[Area]]="","",CONCATENATE(TEXT(Table1[[#This Row],[rpt_mth]],"yyyy"), " ",TEXT(Table1[[#This Row],[rpt_mth]],"mmmm")))</f>
        <v>2020 January</v>
      </c>
      <c r="C381" s="9">
        <f>IF(Table1[[#This Row],[Area]]="","",Table1[[#This Row],[cleu_gross_adds]]/1000)</f>
        <v>23.706</v>
      </c>
      <c r="D381" s="9">
        <f>IF(Table1[[#This Row],[Area]]="","",Table1[[#This Row],[cleu_deacts]]/1000)</f>
        <v>17.061</v>
      </c>
      <c r="E381" s="10">
        <f>IF(Table1[[#This Row],[Area]]="","",Table1[[#This Row],[cleu_subs]]/1000)</f>
        <v>1370.4179999999999</v>
      </c>
      <c r="F381" s="10">
        <f>IF(Table1[[#This Row],[Area]]="","",Table1[[#This Row],[Adds]]-Table1[[#This Row],[Deacts]])</f>
        <v>6.6449999999999996</v>
      </c>
      <c r="G381" s="10" t="str">
        <f>IF(Table1[[#This Row],[Area]]="","",IF(Table1[[#This Row],[VZ2_SEGMT_DESC]]="Small &amp; Medium Unassigned", "Small &amp; Medium",Table1[[#This Row],[VZ2_SEGMT_DESC]]))</f>
        <v>Large Enterprise Segment</v>
      </c>
      <c r="H381" s="10" t="str">
        <f>IF(Table1[[#This Row],[VZ2_AREA_DESC]]="undefined","",IF(Table1[[#This Row],[VZ2_AREA_DESC]]="Headquarte","HQ",Table1[[#This Row],[VZ2_AREA_DESC]]))</f>
        <v>West</v>
      </c>
      <c r="I381" s="2">
        <v>43831</v>
      </c>
      <c r="J381" s="3" t="s">
        <v>6</v>
      </c>
      <c r="K381" s="3" t="s">
        <v>12</v>
      </c>
      <c r="L381" s="3" t="s">
        <v>15</v>
      </c>
      <c r="M381" s="3">
        <v>23706</v>
      </c>
      <c r="N381" s="3">
        <v>17061</v>
      </c>
      <c r="O381" s="3">
        <v>1370418</v>
      </c>
    </row>
    <row r="382" spans="1:15" x14ac:dyDescent="0.25">
      <c r="A382" s="6" t="str">
        <f>IF(Table1[[#This Row],[Area]]="","",CONCATENATE(YEAR(I382)," ","Q",ROUNDUP(MONTH(I382)/3,0)))</f>
        <v>2019 Q4</v>
      </c>
      <c r="B382" s="6" t="str">
        <f>IF(Table1[[#This Row],[Area]]="","",CONCATENATE(TEXT(Table1[[#This Row],[rpt_mth]],"yyyy"), " ",TEXT(Table1[[#This Row],[rpt_mth]],"mmmm")))</f>
        <v>2019 November</v>
      </c>
      <c r="C382" s="9">
        <f>IF(Table1[[#This Row],[Area]]="","",Table1[[#This Row],[cleu_gross_adds]]/1000)</f>
        <v>14.958</v>
      </c>
      <c r="D382" s="9">
        <f>IF(Table1[[#This Row],[Area]]="","",Table1[[#This Row],[cleu_deacts]]/1000)</f>
        <v>10.486000000000001</v>
      </c>
      <c r="E382" s="10">
        <f>IF(Table1[[#This Row],[Area]]="","",Table1[[#This Row],[cleu_subs]]/1000)</f>
        <v>1068.318</v>
      </c>
      <c r="F382" s="10">
        <f>IF(Table1[[#This Row],[Area]]="","",Table1[[#This Row],[Adds]]-Table1[[#This Row],[Deacts]])</f>
        <v>4.4719999999999995</v>
      </c>
      <c r="G382" s="10" t="str">
        <f>IF(Table1[[#This Row],[Area]]="","",IF(Table1[[#This Row],[VZ2_SEGMT_DESC]]="Small &amp; Medium Unassigned", "Small &amp; Medium",Table1[[#This Row],[VZ2_SEGMT_DESC]]))</f>
        <v>Public Sector SLED</v>
      </c>
      <c r="H382" s="10" t="str">
        <f>IF(Table1[[#This Row],[VZ2_AREA_DESC]]="undefined","",IF(Table1[[#This Row],[VZ2_AREA_DESC]]="Headquarte","HQ",Table1[[#This Row],[VZ2_AREA_DESC]]))</f>
        <v>West</v>
      </c>
      <c r="I382" s="2">
        <v>43770</v>
      </c>
      <c r="J382" s="3" t="s">
        <v>19</v>
      </c>
      <c r="K382" s="3" t="s">
        <v>12</v>
      </c>
      <c r="L382" s="3" t="s">
        <v>15</v>
      </c>
      <c r="M382" s="3">
        <v>14958</v>
      </c>
      <c r="N382" s="3">
        <v>10486</v>
      </c>
      <c r="O382" s="3">
        <v>1068318</v>
      </c>
    </row>
    <row r="383" spans="1:15" x14ac:dyDescent="0.25">
      <c r="A383" s="6" t="str">
        <f>IF(Table1[[#This Row],[Area]]="","",CONCATENATE(YEAR(I383)," ","Q",ROUNDUP(MONTH(I383)/3,0)))</f>
        <v>2020 Q2</v>
      </c>
      <c r="B383" s="6" t="str">
        <f>IF(Table1[[#This Row],[Area]]="","",CONCATENATE(TEXT(Table1[[#This Row],[rpt_mth]],"yyyy"), " ",TEXT(Table1[[#This Row],[rpt_mth]],"mmmm")))</f>
        <v>2020 May</v>
      </c>
      <c r="C383" s="9">
        <f>IF(Table1[[#This Row],[Area]]="","",Table1[[#This Row],[cleu_gross_adds]]/1000)</f>
        <v>1.7999999999999999E-2</v>
      </c>
      <c r="D383" s="9">
        <f>IF(Table1[[#This Row],[Area]]="","",Table1[[#This Row],[cleu_deacts]]/1000)</f>
        <v>5.1999999999999998E-2</v>
      </c>
      <c r="E383" s="10">
        <f>IF(Table1[[#This Row],[Area]]="","",Table1[[#This Row],[cleu_subs]]/1000)</f>
        <v>9.2789999999999999</v>
      </c>
      <c r="F383" s="10">
        <f>IF(Table1[[#This Row],[Area]]="","",Table1[[#This Row],[Adds]]-Table1[[#This Row],[Deacts]])</f>
        <v>-3.4000000000000002E-2</v>
      </c>
      <c r="G383" s="10" t="str">
        <f>IF(Table1[[#This Row],[Area]]="","",IF(Table1[[#This Row],[VZ2_SEGMT_DESC]]="Small &amp; Medium Unassigned", "Small &amp; Medium",Table1[[#This Row],[VZ2_SEGMT_DESC]]))</f>
        <v>Public Sector SLED</v>
      </c>
      <c r="H383" s="10" t="str">
        <f>IF(Table1[[#This Row],[VZ2_AREA_DESC]]="undefined","",IF(Table1[[#This Row],[VZ2_AREA_DESC]]="Headquarte","HQ",Table1[[#This Row],[VZ2_AREA_DESC]]))</f>
        <v>West</v>
      </c>
      <c r="I383" s="2">
        <v>43952</v>
      </c>
      <c r="J383" s="3" t="s">
        <v>19</v>
      </c>
      <c r="K383" s="3" t="s">
        <v>10</v>
      </c>
      <c r="L383" s="3" t="s">
        <v>15</v>
      </c>
      <c r="M383" s="3">
        <v>18</v>
      </c>
      <c r="N383" s="3">
        <v>52</v>
      </c>
      <c r="O383" s="3">
        <v>9279</v>
      </c>
    </row>
    <row r="384" spans="1:15" x14ac:dyDescent="0.25">
      <c r="A384" s="6" t="str">
        <f>IF(Table1[[#This Row],[Area]]="","",CONCATENATE(YEAR(I384)," ","Q",ROUNDUP(MONTH(I384)/3,0)))</f>
        <v>2019 Q1</v>
      </c>
      <c r="B384" s="6" t="str">
        <f>IF(Table1[[#This Row],[Area]]="","",CONCATENATE(TEXT(Table1[[#This Row],[rpt_mth]],"yyyy"), " ",TEXT(Table1[[#This Row],[rpt_mth]],"mmmm")))</f>
        <v>2019 March</v>
      </c>
      <c r="C384" s="9">
        <f>IF(Table1[[#This Row],[Area]]="","",Table1[[#This Row],[cleu_gross_adds]]/1000)</f>
        <v>2.4990000000000001</v>
      </c>
      <c r="D384" s="9">
        <f>IF(Table1[[#This Row],[Area]]="","",Table1[[#This Row],[cleu_deacts]]/1000)</f>
        <v>2.4140000000000001</v>
      </c>
      <c r="E384" s="10">
        <f>IF(Table1[[#This Row],[Area]]="","",Table1[[#This Row],[cleu_subs]]/1000)</f>
        <v>218.09399999999999</v>
      </c>
      <c r="F384" s="10">
        <f>IF(Table1[[#This Row],[Area]]="","",Table1[[#This Row],[Adds]]-Table1[[#This Row],[Deacts]])</f>
        <v>8.4999999999999964E-2</v>
      </c>
      <c r="G384" s="10" t="str">
        <f>IF(Table1[[#This Row],[Area]]="","",IF(Table1[[#This Row],[VZ2_SEGMT_DESC]]="Small &amp; Medium Unassigned", "Small &amp; Medium",Table1[[#This Row],[VZ2_SEGMT_DESC]]))</f>
        <v>Public Sector Fed</v>
      </c>
      <c r="H384" s="10" t="str">
        <f>IF(Table1[[#This Row],[VZ2_AREA_DESC]]="undefined","",IF(Table1[[#This Row],[VZ2_AREA_DESC]]="Headquarte","HQ",Table1[[#This Row],[VZ2_AREA_DESC]]))</f>
        <v>West</v>
      </c>
      <c r="I384" s="2">
        <v>43525</v>
      </c>
      <c r="J384" s="3" t="s">
        <v>16</v>
      </c>
      <c r="K384" s="3" t="s">
        <v>12</v>
      </c>
      <c r="L384" s="3" t="s">
        <v>15</v>
      </c>
      <c r="M384" s="3">
        <v>2499</v>
      </c>
      <c r="N384" s="3">
        <v>2414</v>
      </c>
      <c r="O384" s="3">
        <v>218094</v>
      </c>
    </row>
    <row r="385" spans="1:15" x14ac:dyDescent="0.25">
      <c r="A385" s="6" t="str">
        <f>IF(Table1[[#This Row],[Area]]="","",CONCATENATE(YEAR(I385)," ","Q",ROUNDUP(MONTH(I385)/3,0)))</f>
        <v>2019 Q2</v>
      </c>
      <c r="B385" s="6" t="str">
        <f>IF(Table1[[#This Row],[Area]]="","",CONCATENATE(TEXT(Table1[[#This Row],[rpt_mth]],"yyyy"), " ",TEXT(Table1[[#This Row],[rpt_mth]],"mmmm")))</f>
        <v>2019 May</v>
      </c>
      <c r="C385" s="9">
        <f>IF(Table1[[#This Row],[Area]]="","",Table1[[#This Row],[cleu_gross_adds]]/1000)</f>
        <v>33.411999999999999</v>
      </c>
      <c r="D385" s="9">
        <f>IF(Table1[[#This Row],[Area]]="","",Table1[[#This Row],[cleu_deacts]]/1000)</f>
        <v>22.22</v>
      </c>
      <c r="E385" s="10">
        <f>IF(Table1[[#This Row],[Area]]="","",Table1[[#This Row],[cleu_subs]]/1000)</f>
        <v>1944.529</v>
      </c>
      <c r="F385" s="10">
        <f>IF(Table1[[#This Row],[Area]]="","",Table1[[#This Row],[Adds]]-Table1[[#This Row],[Deacts]])</f>
        <v>11.192</v>
      </c>
      <c r="G385" s="10" t="str">
        <f>IF(Table1[[#This Row],[Area]]="","",IF(Table1[[#This Row],[VZ2_SEGMT_DESC]]="Small &amp; Medium Unassigned", "Small &amp; Medium",Table1[[#This Row],[VZ2_SEGMT_DESC]]))</f>
        <v>Small &amp; Medium</v>
      </c>
      <c r="H385" s="10" t="str">
        <f>IF(Table1[[#This Row],[VZ2_AREA_DESC]]="undefined","",IF(Table1[[#This Row],[VZ2_AREA_DESC]]="Headquarte","HQ",Table1[[#This Row],[VZ2_AREA_DESC]]))</f>
        <v>East</v>
      </c>
      <c r="I385" s="2">
        <v>43586</v>
      </c>
      <c r="J385" s="3" t="s">
        <v>18</v>
      </c>
      <c r="K385" s="3" t="s">
        <v>10</v>
      </c>
      <c r="L385" s="3" t="s">
        <v>11</v>
      </c>
      <c r="M385" s="3">
        <v>33412</v>
      </c>
      <c r="N385" s="3">
        <v>22220</v>
      </c>
      <c r="O385" s="3">
        <v>1944529</v>
      </c>
    </row>
    <row r="386" spans="1:15" x14ac:dyDescent="0.25">
      <c r="A386" s="6" t="str">
        <f>IF(Table1[[#This Row],[Area]]="","",CONCATENATE(YEAR(I386)," ","Q",ROUNDUP(MONTH(I386)/3,0)))</f>
        <v>2019 Q1</v>
      </c>
      <c r="B386" s="6" t="str">
        <f>IF(Table1[[#This Row],[Area]]="","",CONCATENATE(TEXT(Table1[[#This Row],[rpt_mth]],"yyyy"), " ",TEXT(Table1[[#This Row],[rpt_mth]],"mmmm")))</f>
        <v>2019 March</v>
      </c>
      <c r="C386" s="9">
        <f>IF(Table1[[#This Row],[Area]]="","",Table1[[#This Row],[cleu_gross_adds]]/1000)</f>
        <v>0</v>
      </c>
      <c r="D386" s="9">
        <f>IF(Table1[[#This Row],[Area]]="","",Table1[[#This Row],[cleu_deacts]]/1000)</f>
        <v>0</v>
      </c>
      <c r="E386" s="10">
        <f>IF(Table1[[#This Row],[Area]]="","",Table1[[#This Row],[cleu_subs]]/1000)</f>
        <v>0</v>
      </c>
      <c r="F386" s="10">
        <f>IF(Table1[[#This Row],[Area]]="","",Table1[[#This Row],[Adds]]-Table1[[#This Row],[Deacts]])</f>
        <v>0</v>
      </c>
      <c r="G386" s="10" t="str">
        <f>IF(Table1[[#This Row],[Area]]="","",IF(Table1[[#This Row],[VZ2_SEGMT_DESC]]="Small &amp; Medium Unassigned", "Small &amp; Medium",Table1[[#This Row],[VZ2_SEGMT_DESC]]))</f>
        <v>Small &amp; Medium</v>
      </c>
      <c r="H386" s="10" t="str">
        <f>IF(Table1[[#This Row],[VZ2_AREA_DESC]]="undefined","",IF(Table1[[#This Row],[VZ2_AREA_DESC]]="Headquarte","HQ",Table1[[#This Row],[VZ2_AREA_DESC]]))</f>
        <v>HQ</v>
      </c>
      <c r="I386" s="2">
        <v>43525</v>
      </c>
      <c r="J386" s="3" t="s">
        <v>18</v>
      </c>
      <c r="K386" s="3" t="s">
        <v>10</v>
      </c>
      <c r="L386" s="3" t="s">
        <v>17</v>
      </c>
      <c r="M386" s="3">
        <v>0</v>
      </c>
      <c r="N386" s="3">
        <v>0</v>
      </c>
      <c r="O386" s="3">
        <v>0</v>
      </c>
    </row>
    <row r="387" spans="1:15" x14ac:dyDescent="0.25">
      <c r="A387" s="6" t="str">
        <f>IF(Table1[[#This Row],[Area]]="","",CONCATENATE(YEAR(I387)," ","Q",ROUNDUP(MONTH(I387)/3,0)))</f>
        <v>2020 Q2</v>
      </c>
      <c r="B387" s="6" t="str">
        <f>IF(Table1[[#This Row],[Area]]="","",CONCATENATE(TEXT(Table1[[#This Row],[rpt_mth]],"yyyy"), " ",TEXT(Table1[[#This Row],[rpt_mth]],"mmmm")))</f>
        <v>2020 May</v>
      </c>
      <c r="C387" s="9">
        <f>IF(Table1[[#This Row],[Area]]="","",Table1[[#This Row],[cleu_gross_adds]]/1000)</f>
        <v>1E-3</v>
      </c>
      <c r="D387" s="9">
        <f>IF(Table1[[#This Row],[Area]]="","",Table1[[#This Row],[cleu_deacts]]/1000)</f>
        <v>0</v>
      </c>
      <c r="E387" s="10">
        <f>IF(Table1[[#This Row],[Area]]="","",Table1[[#This Row],[cleu_subs]]/1000)</f>
        <v>1E-3</v>
      </c>
      <c r="F387" s="10">
        <f>IF(Table1[[#This Row],[Area]]="","",Table1[[#This Row],[Adds]]-Table1[[#This Row],[Deacts]])</f>
        <v>1E-3</v>
      </c>
      <c r="G387" s="10" t="str">
        <f>IF(Table1[[#This Row],[Area]]="","",IF(Table1[[#This Row],[VZ2_SEGMT_DESC]]="Small &amp; Medium Unassigned", "Small &amp; Medium",Table1[[#This Row],[VZ2_SEGMT_DESC]]))</f>
        <v>Small &amp; Medium</v>
      </c>
      <c r="H387" s="10" t="str">
        <f>IF(Table1[[#This Row],[VZ2_AREA_DESC]]="undefined","",IF(Table1[[#This Row],[VZ2_AREA_DESC]]="Headquarte","HQ",Table1[[#This Row],[VZ2_AREA_DESC]]))</f>
        <v>West</v>
      </c>
      <c r="I387" s="2">
        <v>43952</v>
      </c>
      <c r="J387" s="3" t="s">
        <v>9</v>
      </c>
      <c r="K387" s="3" t="s">
        <v>12</v>
      </c>
      <c r="L387" s="3" t="s">
        <v>15</v>
      </c>
      <c r="M387" s="3">
        <v>1</v>
      </c>
      <c r="N387" s="3">
        <v>0</v>
      </c>
      <c r="O387" s="3">
        <v>1</v>
      </c>
    </row>
    <row r="388" spans="1:15" x14ac:dyDescent="0.25">
      <c r="A388" s="6" t="str">
        <f>IF(Table1[[#This Row],[Area]]="","",CONCATENATE(YEAR(I388)," ","Q",ROUNDUP(MONTH(I388)/3,0)))</f>
        <v>2020 Q1</v>
      </c>
      <c r="B388" s="6" t="str">
        <f>IF(Table1[[#This Row],[Area]]="","",CONCATENATE(TEXT(Table1[[#This Row],[rpt_mth]],"yyyy"), " ",TEXT(Table1[[#This Row],[rpt_mth]],"mmmm")))</f>
        <v>2020 February</v>
      </c>
      <c r="C388" s="9">
        <f>IF(Table1[[#This Row],[Area]]="","",Table1[[#This Row],[cleu_gross_adds]]/1000)</f>
        <v>19.024000000000001</v>
      </c>
      <c r="D388" s="9">
        <f>IF(Table1[[#This Row],[Area]]="","",Table1[[#This Row],[cleu_deacts]]/1000)</f>
        <v>13.929</v>
      </c>
      <c r="E388" s="10">
        <f>IF(Table1[[#This Row],[Area]]="","",Table1[[#This Row],[cleu_subs]]/1000)</f>
        <v>1108.529</v>
      </c>
      <c r="F388" s="10">
        <f>IF(Table1[[#This Row],[Area]]="","",Table1[[#This Row],[Adds]]-Table1[[#This Row],[Deacts]])</f>
        <v>5.0950000000000006</v>
      </c>
      <c r="G388" s="10" t="str">
        <f>IF(Table1[[#This Row],[Area]]="","",IF(Table1[[#This Row],[VZ2_SEGMT_DESC]]="Small &amp; Medium Unassigned", "Small &amp; Medium",Table1[[#This Row],[VZ2_SEGMT_DESC]]))</f>
        <v>Small &amp; Medium</v>
      </c>
      <c r="H388" s="10" t="str">
        <f>IF(Table1[[#This Row],[VZ2_AREA_DESC]]="undefined","",IF(Table1[[#This Row],[VZ2_AREA_DESC]]="Headquarte","HQ",Table1[[#This Row],[VZ2_AREA_DESC]]))</f>
        <v>West</v>
      </c>
      <c r="I388" s="2">
        <v>43862</v>
      </c>
      <c r="J388" s="3" t="s">
        <v>18</v>
      </c>
      <c r="K388" s="3" t="s">
        <v>10</v>
      </c>
      <c r="L388" s="3" t="s">
        <v>15</v>
      </c>
      <c r="M388" s="3">
        <v>19024</v>
      </c>
      <c r="N388" s="3">
        <v>13929</v>
      </c>
      <c r="O388" s="3">
        <v>1108529</v>
      </c>
    </row>
    <row r="389" spans="1:15" x14ac:dyDescent="0.25">
      <c r="A389" s="6" t="str">
        <f>IF(Table1[[#This Row],[Area]]="","",CONCATENATE(YEAR(I389)," ","Q",ROUNDUP(MONTH(I389)/3,0)))</f>
        <v>2019 Q3</v>
      </c>
      <c r="B389" s="6" t="str">
        <f>IF(Table1[[#This Row],[Area]]="","",CONCATENATE(TEXT(Table1[[#This Row],[rpt_mth]],"yyyy"), " ",TEXT(Table1[[#This Row],[rpt_mth]],"mmmm")))</f>
        <v>2019 July</v>
      </c>
      <c r="C389" s="9">
        <f>IF(Table1[[#This Row],[Area]]="","",Table1[[#This Row],[cleu_gross_adds]]/1000)</f>
        <v>0.188</v>
      </c>
      <c r="D389" s="9">
        <f>IF(Table1[[#This Row],[Area]]="","",Table1[[#This Row],[cleu_deacts]]/1000)</f>
        <v>0</v>
      </c>
      <c r="E389" s="10">
        <f>IF(Table1[[#This Row],[Area]]="","",Table1[[#This Row],[cleu_subs]]/1000)</f>
        <v>0.307</v>
      </c>
      <c r="F389" s="10">
        <f>IF(Table1[[#This Row],[Area]]="","",Table1[[#This Row],[Adds]]-Table1[[#This Row],[Deacts]])</f>
        <v>0.188</v>
      </c>
      <c r="G389" s="10" t="str">
        <f>IF(Table1[[#This Row],[Area]]="","",IF(Table1[[#This Row],[VZ2_SEGMT_DESC]]="Small &amp; Medium Unassigned", "Small &amp; Medium",Table1[[#This Row],[VZ2_SEGMT_DESC]]))</f>
        <v>Small &amp; Medium</v>
      </c>
      <c r="H389" s="10" t="str">
        <f>IF(Table1[[#This Row],[VZ2_AREA_DESC]]="undefined","",IF(Table1[[#This Row],[VZ2_AREA_DESC]]="Headquarte","HQ",Table1[[#This Row],[VZ2_AREA_DESC]]))</f>
        <v>East</v>
      </c>
      <c r="I389" s="2">
        <v>43647</v>
      </c>
      <c r="J389" s="3" t="s">
        <v>9</v>
      </c>
      <c r="K389" s="3" t="s">
        <v>10</v>
      </c>
      <c r="L389" s="3" t="s">
        <v>11</v>
      </c>
      <c r="M389" s="3">
        <v>188</v>
      </c>
      <c r="N389" s="3">
        <v>0</v>
      </c>
      <c r="O389" s="3">
        <v>307</v>
      </c>
    </row>
    <row r="390" spans="1:15" x14ac:dyDescent="0.25">
      <c r="A390" s="6" t="str">
        <f>IF(Table1[[#This Row],[Area]]="","",CONCATENATE(YEAR(I390)," ","Q",ROUNDUP(MONTH(I390)/3,0)))</f>
        <v>2020 Q2</v>
      </c>
      <c r="B390" s="6" t="str">
        <f>IF(Table1[[#This Row],[Area]]="","",CONCATENATE(TEXT(Table1[[#This Row],[rpt_mth]],"yyyy"), " ",TEXT(Table1[[#This Row],[rpt_mth]],"mmmm")))</f>
        <v>2020 April</v>
      </c>
      <c r="C390" s="9">
        <f>IF(Table1[[#This Row],[Area]]="","",Table1[[#This Row],[cleu_gross_adds]]/1000)</f>
        <v>3.6789999999999998</v>
      </c>
      <c r="D390" s="9">
        <f>IF(Table1[[#This Row],[Area]]="","",Table1[[#This Row],[cleu_deacts]]/1000)</f>
        <v>3.617</v>
      </c>
      <c r="E390" s="10">
        <f>IF(Table1[[#This Row],[Area]]="","",Table1[[#This Row],[cleu_subs]]/1000)</f>
        <v>464</v>
      </c>
      <c r="F390" s="10">
        <f>IF(Table1[[#This Row],[Area]]="","",Table1[[#This Row],[Adds]]-Table1[[#This Row],[Deacts]])</f>
        <v>6.1999999999999833E-2</v>
      </c>
      <c r="G390" s="10" t="str">
        <f>IF(Table1[[#This Row],[Area]]="","",IF(Table1[[#This Row],[VZ2_SEGMT_DESC]]="Small &amp; Medium Unassigned", "Small &amp; Medium",Table1[[#This Row],[VZ2_SEGMT_DESC]]))</f>
        <v>Small &amp; Medium</v>
      </c>
      <c r="H390" s="10" t="str">
        <f>IF(Table1[[#This Row],[VZ2_AREA_DESC]]="undefined","",IF(Table1[[#This Row],[VZ2_AREA_DESC]]="Headquarte","HQ",Table1[[#This Row],[VZ2_AREA_DESC]]))</f>
        <v>East</v>
      </c>
      <c r="I390" s="2">
        <v>43922</v>
      </c>
      <c r="J390" s="3" t="s">
        <v>18</v>
      </c>
      <c r="K390" s="3" t="s">
        <v>7</v>
      </c>
      <c r="L390" s="3" t="s">
        <v>11</v>
      </c>
      <c r="M390" s="3">
        <v>3679</v>
      </c>
      <c r="N390" s="3">
        <v>3617</v>
      </c>
      <c r="O390" s="3">
        <v>464000</v>
      </c>
    </row>
    <row r="391" spans="1:15" x14ac:dyDescent="0.25">
      <c r="A391" s="6" t="str">
        <f>IF(Table1[[#This Row],[Area]]="","",CONCATENATE(YEAR(I391)," ","Q",ROUNDUP(MONTH(I391)/3,0)))</f>
        <v>2019 Q4</v>
      </c>
      <c r="B391" s="6" t="str">
        <f>IF(Table1[[#This Row],[Area]]="","",CONCATENATE(TEXT(Table1[[#This Row],[rpt_mth]],"yyyy"), " ",TEXT(Table1[[#This Row],[rpt_mth]],"mmmm")))</f>
        <v>2019 December</v>
      </c>
      <c r="C391" s="9">
        <f>IF(Table1[[#This Row],[Area]]="","",Table1[[#This Row],[cleu_gross_adds]]/1000)</f>
        <v>44.991</v>
      </c>
      <c r="D391" s="9">
        <f>IF(Table1[[#This Row],[Area]]="","",Table1[[#This Row],[cleu_deacts]]/1000)</f>
        <v>39.317999999999998</v>
      </c>
      <c r="E391" s="10">
        <f>IF(Table1[[#This Row],[Area]]="","",Table1[[#This Row],[cleu_subs]]/1000)</f>
        <v>2860.884</v>
      </c>
      <c r="F391" s="10">
        <f>IF(Table1[[#This Row],[Area]]="","",Table1[[#This Row],[Adds]]-Table1[[#This Row],[Deacts]])</f>
        <v>5.6730000000000018</v>
      </c>
      <c r="G391" s="10" t="str">
        <f>IF(Table1[[#This Row],[Area]]="","",IF(Table1[[#This Row],[VZ2_SEGMT_DESC]]="Small &amp; Medium Unassigned", "Small &amp; Medium",Table1[[#This Row],[VZ2_SEGMT_DESC]]))</f>
        <v>Large Enterprise Segment</v>
      </c>
      <c r="H391" s="10" t="str">
        <f>IF(Table1[[#This Row],[VZ2_AREA_DESC]]="undefined","",IF(Table1[[#This Row],[VZ2_AREA_DESC]]="Headquarte","HQ",Table1[[#This Row],[VZ2_AREA_DESC]]))</f>
        <v>East</v>
      </c>
      <c r="I391" s="2">
        <v>43800</v>
      </c>
      <c r="J391" s="3" t="s">
        <v>6</v>
      </c>
      <c r="K391" s="3" t="s">
        <v>12</v>
      </c>
      <c r="L391" s="3" t="s">
        <v>11</v>
      </c>
      <c r="M391" s="3">
        <v>44991</v>
      </c>
      <c r="N391" s="3">
        <v>39318</v>
      </c>
      <c r="O391" s="3">
        <v>2860884</v>
      </c>
    </row>
    <row r="392" spans="1:15" x14ac:dyDescent="0.25">
      <c r="A392" s="6" t="str">
        <f>IF(Table1[[#This Row],[Area]]="","",CONCATENATE(YEAR(I392)," ","Q",ROUNDUP(MONTH(I392)/3,0)))</f>
        <v>2019 Q4</v>
      </c>
      <c r="B392" s="6" t="str">
        <f>IF(Table1[[#This Row],[Area]]="","",CONCATENATE(TEXT(Table1[[#This Row],[rpt_mth]],"yyyy"), " ",TEXT(Table1[[#This Row],[rpt_mth]],"mmmm")))</f>
        <v>2019 December</v>
      </c>
      <c r="C392" s="9">
        <f>IF(Table1[[#This Row],[Area]]="","",Table1[[#This Row],[cleu_gross_adds]]/1000)</f>
        <v>0</v>
      </c>
      <c r="D392" s="9">
        <f>IF(Table1[[#This Row],[Area]]="","",Table1[[#This Row],[cleu_deacts]]/1000)</f>
        <v>3.0000000000000001E-3</v>
      </c>
      <c r="E392" s="10">
        <f>IF(Table1[[#This Row],[Area]]="","",Table1[[#This Row],[cleu_subs]]/1000)</f>
        <v>0.61699999999999999</v>
      </c>
      <c r="F392" s="10">
        <f>IF(Table1[[#This Row],[Area]]="","",Table1[[#This Row],[Adds]]-Table1[[#This Row],[Deacts]])</f>
        <v>-3.0000000000000001E-3</v>
      </c>
      <c r="G392" s="10" t="str">
        <f>IF(Table1[[#This Row],[Area]]="","",IF(Table1[[#This Row],[VZ2_SEGMT_DESC]]="Small &amp; Medium Unassigned", "Small &amp; Medium",Table1[[#This Row],[VZ2_SEGMT_DESC]]))</f>
        <v>Public Sector Fed</v>
      </c>
      <c r="H392" s="10" t="str">
        <f>IF(Table1[[#This Row],[VZ2_AREA_DESC]]="undefined","",IF(Table1[[#This Row],[VZ2_AREA_DESC]]="Headquarte","HQ",Table1[[#This Row],[VZ2_AREA_DESC]]))</f>
        <v>West</v>
      </c>
      <c r="I392" s="2">
        <v>43800</v>
      </c>
      <c r="J392" s="3" t="s">
        <v>16</v>
      </c>
      <c r="K392" s="3" t="s">
        <v>14</v>
      </c>
      <c r="L392" s="3" t="s">
        <v>15</v>
      </c>
      <c r="M392" s="3">
        <v>0</v>
      </c>
      <c r="N392" s="3">
        <v>3</v>
      </c>
      <c r="O392" s="3">
        <v>617</v>
      </c>
    </row>
    <row r="393" spans="1:15" x14ac:dyDescent="0.25">
      <c r="A393" s="6" t="str">
        <f>IF(Table1[[#This Row],[Area]]="","",CONCATENATE(YEAR(I393)," ","Q",ROUNDUP(MONTH(I393)/3,0)))</f>
        <v>2020 Q1</v>
      </c>
      <c r="B393" s="6" t="str">
        <f>IF(Table1[[#This Row],[Area]]="","",CONCATENATE(TEXT(Table1[[#This Row],[rpt_mth]],"yyyy"), " ",TEXT(Table1[[#This Row],[rpt_mth]],"mmmm")))</f>
        <v>2020 January</v>
      </c>
      <c r="C393" s="9">
        <f>IF(Table1[[#This Row],[Area]]="","",Table1[[#This Row],[cleu_gross_adds]]/1000)</f>
        <v>2.1549999999999998</v>
      </c>
      <c r="D393" s="9">
        <f>IF(Table1[[#This Row],[Area]]="","",Table1[[#This Row],[cleu_deacts]]/1000)</f>
        <v>1.911</v>
      </c>
      <c r="E393" s="10">
        <f>IF(Table1[[#This Row],[Area]]="","",Table1[[#This Row],[cleu_subs]]/1000)</f>
        <v>226.21299999999999</v>
      </c>
      <c r="F393" s="10">
        <f>IF(Table1[[#This Row],[Area]]="","",Table1[[#This Row],[Adds]]-Table1[[#This Row],[Deacts]])</f>
        <v>0.24399999999999977</v>
      </c>
      <c r="G393" s="10" t="str">
        <f>IF(Table1[[#This Row],[Area]]="","",IF(Table1[[#This Row],[VZ2_SEGMT_DESC]]="Small &amp; Medium Unassigned", "Small &amp; Medium",Table1[[#This Row],[VZ2_SEGMT_DESC]]))</f>
        <v>Public Sector Fed</v>
      </c>
      <c r="H393" s="10" t="str">
        <f>IF(Table1[[#This Row],[VZ2_AREA_DESC]]="undefined","",IF(Table1[[#This Row],[VZ2_AREA_DESC]]="Headquarte","HQ",Table1[[#This Row],[VZ2_AREA_DESC]]))</f>
        <v>West</v>
      </c>
      <c r="I393" s="2">
        <v>43831</v>
      </c>
      <c r="J393" s="3" t="s">
        <v>16</v>
      </c>
      <c r="K393" s="3" t="s">
        <v>12</v>
      </c>
      <c r="L393" s="3" t="s">
        <v>15</v>
      </c>
      <c r="M393" s="3">
        <v>2155</v>
      </c>
      <c r="N393" s="3">
        <v>1911</v>
      </c>
      <c r="O393" s="3">
        <v>226213</v>
      </c>
    </row>
    <row r="394" spans="1:15" x14ac:dyDescent="0.25">
      <c r="A394" s="6" t="str">
        <f>IF(Table1[[#This Row],[Area]]="","",CONCATENATE(YEAR(I394)," ","Q",ROUNDUP(MONTH(I394)/3,0)))</f>
        <v>2019 Q2</v>
      </c>
      <c r="B394" s="6" t="str">
        <f>IF(Table1[[#This Row],[Area]]="","",CONCATENATE(TEXT(Table1[[#This Row],[rpt_mth]],"yyyy"), " ",TEXT(Table1[[#This Row],[rpt_mth]],"mmmm")))</f>
        <v>2019 May</v>
      </c>
      <c r="C394" s="9">
        <f>IF(Table1[[#This Row],[Area]]="","",Table1[[#This Row],[cleu_gross_adds]]/1000)</f>
        <v>32.103000000000002</v>
      </c>
      <c r="D394" s="9">
        <f>IF(Table1[[#This Row],[Area]]="","",Table1[[#This Row],[cleu_deacts]]/1000)</f>
        <v>20.544</v>
      </c>
      <c r="E394" s="10">
        <f>IF(Table1[[#This Row],[Area]]="","",Table1[[#This Row],[cleu_subs]]/1000)</f>
        <v>1765.471</v>
      </c>
      <c r="F394" s="10">
        <f>IF(Table1[[#This Row],[Area]]="","",Table1[[#This Row],[Adds]]-Table1[[#This Row],[Deacts]])</f>
        <v>11.559000000000001</v>
      </c>
      <c r="G394" s="10" t="str">
        <f>IF(Table1[[#This Row],[Area]]="","",IF(Table1[[#This Row],[VZ2_SEGMT_DESC]]="Small &amp; Medium Unassigned", "Small &amp; Medium",Table1[[#This Row],[VZ2_SEGMT_DESC]]))</f>
        <v>Small &amp; Medium</v>
      </c>
      <c r="H394" s="10" t="str">
        <f>IF(Table1[[#This Row],[VZ2_AREA_DESC]]="undefined","",IF(Table1[[#This Row],[VZ2_AREA_DESC]]="Headquarte","HQ",Table1[[#This Row],[VZ2_AREA_DESC]]))</f>
        <v>South</v>
      </c>
      <c r="I394" s="2">
        <v>43586</v>
      </c>
      <c r="J394" s="3" t="s">
        <v>18</v>
      </c>
      <c r="K394" s="3" t="s">
        <v>12</v>
      </c>
      <c r="L394" s="3" t="s">
        <v>8</v>
      </c>
      <c r="M394" s="3">
        <v>32103</v>
      </c>
      <c r="N394" s="3">
        <v>20544</v>
      </c>
      <c r="O394" s="3">
        <v>1765471</v>
      </c>
    </row>
    <row r="395" spans="1:15" x14ac:dyDescent="0.25">
      <c r="A395" s="6" t="str">
        <f>IF(Table1[[#This Row],[Area]]="","",CONCATENATE(YEAR(I395)," ","Q",ROUNDUP(MONTH(I395)/3,0)))</f>
        <v>2019 Q2</v>
      </c>
      <c r="B395" s="6" t="str">
        <f>IF(Table1[[#This Row],[Area]]="","",CONCATENATE(TEXT(Table1[[#This Row],[rpt_mth]],"yyyy"), " ",TEXT(Table1[[#This Row],[rpt_mth]],"mmmm")))</f>
        <v>2019 April</v>
      </c>
      <c r="C395" s="9">
        <f>IF(Table1[[#This Row],[Area]]="","",Table1[[#This Row],[cleu_gross_adds]]/1000)</f>
        <v>1.2E-2</v>
      </c>
      <c r="D395" s="9">
        <f>IF(Table1[[#This Row],[Area]]="","",Table1[[#This Row],[cleu_deacts]]/1000)</f>
        <v>0.17399999999999999</v>
      </c>
      <c r="E395" s="10">
        <f>IF(Table1[[#This Row],[Area]]="","",Table1[[#This Row],[cleu_subs]]/1000)</f>
        <v>23.003</v>
      </c>
      <c r="F395" s="10">
        <f>IF(Table1[[#This Row],[Area]]="","",Table1[[#This Row],[Adds]]-Table1[[#This Row],[Deacts]])</f>
        <v>-0.16199999999999998</v>
      </c>
      <c r="G395" s="10" t="str">
        <f>IF(Table1[[#This Row],[Area]]="","",IF(Table1[[#This Row],[VZ2_SEGMT_DESC]]="Small &amp; Medium Unassigned", "Small &amp; Medium",Table1[[#This Row],[VZ2_SEGMT_DESC]]))</f>
        <v>Public Sector SLED</v>
      </c>
      <c r="H395" s="10" t="str">
        <f>IF(Table1[[#This Row],[VZ2_AREA_DESC]]="undefined","",IF(Table1[[#This Row],[VZ2_AREA_DESC]]="Headquarte","HQ",Table1[[#This Row],[VZ2_AREA_DESC]]))</f>
        <v>East</v>
      </c>
      <c r="I395" s="2">
        <v>43556</v>
      </c>
      <c r="J395" s="3" t="s">
        <v>19</v>
      </c>
      <c r="K395" s="3" t="s">
        <v>14</v>
      </c>
      <c r="L395" s="3" t="s">
        <v>11</v>
      </c>
      <c r="M395" s="3">
        <v>12</v>
      </c>
      <c r="N395" s="3">
        <v>174</v>
      </c>
      <c r="O395" s="3">
        <v>23003</v>
      </c>
    </row>
    <row r="396" spans="1:15" x14ac:dyDescent="0.25">
      <c r="A396" s="6" t="str">
        <f>IF(Table1[[#This Row],[Area]]="","",CONCATENATE(YEAR(I396)," ","Q",ROUNDUP(MONTH(I396)/3,0)))</f>
        <v>2019 Q2</v>
      </c>
      <c r="B396" s="6" t="str">
        <f>IF(Table1[[#This Row],[Area]]="","",CONCATENATE(TEXT(Table1[[#This Row],[rpt_mth]],"yyyy"), " ",TEXT(Table1[[#This Row],[rpt_mth]],"mmmm")))</f>
        <v>2019 June</v>
      </c>
      <c r="C396" s="9">
        <f>IF(Table1[[#This Row],[Area]]="","",Table1[[#This Row],[cleu_gross_adds]]/1000)</f>
        <v>5.0000000000000001E-3</v>
      </c>
      <c r="D396" s="9">
        <f>IF(Table1[[#This Row],[Area]]="","",Table1[[#This Row],[cleu_deacts]]/1000)</f>
        <v>0.106</v>
      </c>
      <c r="E396" s="10">
        <f>IF(Table1[[#This Row],[Area]]="","",Table1[[#This Row],[cleu_subs]]/1000)</f>
        <v>9.9600000000000009</v>
      </c>
      <c r="F396" s="10">
        <f>IF(Table1[[#This Row],[Area]]="","",Table1[[#This Row],[Adds]]-Table1[[#This Row],[Deacts]])</f>
        <v>-0.10099999999999999</v>
      </c>
      <c r="G396" s="10" t="str">
        <f>IF(Table1[[#This Row],[Area]]="","",IF(Table1[[#This Row],[VZ2_SEGMT_DESC]]="Small &amp; Medium Unassigned", "Small &amp; Medium",Table1[[#This Row],[VZ2_SEGMT_DESC]]))</f>
        <v>Public Sector SLED</v>
      </c>
      <c r="H396" s="10" t="str">
        <f>IF(Table1[[#This Row],[VZ2_AREA_DESC]]="undefined","",IF(Table1[[#This Row],[VZ2_AREA_DESC]]="Headquarte","HQ",Table1[[#This Row],[VZ2_AREA_DESC]]))</f>
        <v>South</v>
      </c>
      <c r="I396" s="2">
        <v>43617</v>
      </c>
      <c r="J396" s="3" t="s">
        <v>19</v>
      </c>
      <c r="K396" s="3" t="s">
        <v>7</v>
      </c>
      <c r="L396" s="3" t="s">
        <v>8</v>
      </c>
      <c r="M396" s="3">
        <v>5</v>
      </c>
      <c r="N396" s="3">
        <v>106</v>
      </c>
      <c r="O396" s="3">
        <v>9960</v>
      </c>
    </row>
    <row r="397" spans="1:15" x14ac:dyDescent="0.25">
      <c r="A397" s="6" t="str">
        <f>IF(Table1[[#This Row],[Area]]="","",CONCATENATE(YEAR(I397)," ","Q",ROUNDUP(MONTH(I397)/3,0)))</f>
        <v>2019 Q3</v>
      </c>
      <c r="B397" s="6" t="str">
        <f>IF(Table1[[#This Row],[Area]]="","",CONCATENATE(TEXT(Table1[[#This Row],[rpt_mth]],"yyyy"), " ",TEXT(Table1[[#This Row],[rpt_mth]],"mmmm")))</f>
        <v>2019 July</v>
      </c>
      <c r="C397" s="9">
        <f>IF(Table1[[#This Row],[Area]]="","",Table1[[#This Row],[cleu_gross_adds]]/1000)</f>
        <v>36.218000000000004</v>
      </c>
      <c r="D397" s="9">
        <f>IF(Table1[[#This Row],[Area]]="","",Table1[[#This Row],[cleu_deacts]]/1000)</f>
        <v>22.241</v>
      </c>
      <c r="E397" s="10">
        <f>IF(Table1[[#This Row],[Area]]="","",Table1[[#This Row],[cleu_subs]]/1000)</f>
        <v>1985.088</v>
      </c>
      <c r="F397" s="10">
        <f>IF(Table1[[#This Row],[Area]]="","",Table1[[#This Row],[Adds]]-Table1[[#This Row],[Deacts]])</f>
        <v>13.977000000000004</v>
      </c>
      <c r="G397" s="10" t="str">
        <f>IF(Table1[[#This Row],[Area]]="","",IF(Table1[[#This Row],[VZ2_SEGMT_DESC]]="Small &amp; Medium Unassigned", "Small &amp; Medium",Table1[[#This Row],[VZ2_SEGMT_DESC]]))</f>
        <v>Small &amp; Medium</v>
      </c>
      <c r="H397" s="10" t="str">
        <f>IF(Table1[[#This Row],[VZ2_AREA_DESC]]="undefined","",IF(Table1[[#This Row],[VZ2_AREA_DESC]]="Headquarte","HQ",Table1[[#This Row],[VZ2_AREA_DESC]]))</f>
        <v>East</v>
      </c>
      <c r="I397" s="2">
        <v>43647</v>
      </c>
      <c r="J397" s="3" t="s">
        <v>18</v>
      </c>
      <c r="K397" s="3" t="s">
        <v>10</v>
      </c>
      <c r="L397" s="3" t="s">
        <v>11</v>
      </c>
      <c r="M397" s="3">
        <v>36218</v>
      </c>
      <c r="N397" s="3">
        <v>22241</v>
      </c>
      <c r="O397" s="3">
        <v>1985088</v>
      </c>
    </row>
    <row r="398" spans="1:15" x14ac:dyDescent="0.25">
      <c r="A398" s="6" t="str">
        <f>IF(Table1[[#This Row],[Area]]="","",CONCATENATE(YEAR(I398)," ","Q",ROUNDUP(MONTH(I398)/3,0)))</f>
        <v>2020 Q2</v>
      </c>
      <c r="B398" s="6" t="str">
        <f>IF(Table1[[#This Row],[Area]]="","",CONCATENATE(TEXT(Table1[[#This Row],[rpt_mth]],"yyyy"), " ",TEXT(Table1[[#This Row],[rpt_mth]],"mmmm")))</f>
        <v>2020 June</v>
      </c>
      <c r="C398" s="9">
        <f>IF(Table1[[#This Row],[Area]]="","",Table1[[#This Row],[cleu_gross_adds]]/1000)</f>
        <v>1.2E-2</v>
      </c>
      <c r="D398" s="9">
        <f>IF(Table1[[#This Row],[Area]]="","",Table1[[#This Row],[cleu_deacts]]/1000)</f>
        <v>5.3999999999999999E-2</v>
      </c>
      <c r="E398" s="10">
        <f>IF(Table1[[#This Row],[Area]]="","",Table1[[#This Row],[cleu_subs]]/1000)</f>
        <v>19.297000000000001</v>
      </c>
      <c r="F398" s="10">
        <f>IF(Table1[[#This Row],[Area]]="","",Table1[[#This Row],[Adds]]-Table1[[#This Row],[Deacts]])</f>
        <v>-4.1999999999999996E-2</v>
      </c>
      <c r="G398" s="10" t="str">
        <f>IF(Table1[[#This Row],[Area]]="","",IF(Table1[[#This Row],[VZ2_SEGMT_DESC]]="Small &amp; Medium Unassigned", "Small &amp; Medium",Table1[[#This Row],[VZ2_SEGMT_DESC]]))</f>
        <v>Large Enterprise Segment</v>
      </c>
      <c r="H398" s="10" t="str">
        <f>IF(Table1[[#This Row],[VZ2_AREA_DESC]]="undefined","",IF(Table1[[#This Row],[VZ2_AREA_DESC]]="Headquarte","HQ",Table1[[#This Row],[VZ2_AREA_DESC]]))</f>
        <v>West</v>
      </c>
      <c r="I398" s="2">
        <v>43983</v>
      </c>
      <c r="J398" s="3" t="s">
        <v>6</v>
      </c>
      <c r="K398" s="3" t="s">
        <v>7</v>
      </c>
      <c r="L398" s="3" t="s">
        <v>15</v>
      </c>
      <c r="M398" s="3">
        <v>12</v>
      </c>
      <c r="N398" s="3">
        <v>54</v>
      </c>
      <c r="O398" s="3">
        <v>19297</v>
      </c>
    </row>
    <row r="399" spans="1:15" x14ac:dyDescent="0.25">
      <c r="A399" s="6" t="str">
        <f>IF(Table1[[#This Row],[Area]]="","",CONCATENATE(YEAR(I399)," ","Q",ROUNDUP(MONTH(I399)/3,0)))</f>
        <v>2019 Q3</v>
      </c>
      <c r="B399" s="6" t="str">
        <f>IF(Table1[[#This Row],[Area]]="","",CONCATENATE(TEXT(Table1[[#This Row],[rpt_mth]],"yyyy"), " ",TEXT(Table1[[#This Row],[rpt_mth]],"mmmm")))</f>
        <v>2019 September</v>
      </c>
      <c r="C399" s="9">
        <f>IF(Table1[[#This Row],[Area]]="","",Table1[[#This Row],[cleu_gross_adds]]/1000)</f>
        <v>0.39400000000000002</v>
      </c>
      <c r="D399" s="9">
        <f>IF(Table1[[#This Row],[Area]]="","",Table1[[#This Row],[cleu_deacts]]/1000)</f>
        <v>0.35</v>
      </c>
      <c r="E399" s="10">
        <f>IF(Table1[[#This Row],[Area]]="","",Table1[[#This Row],[cleu_subs]]/1000)</f>
        <v>32.75</v>
      </c>
      <c r="F399" s="10">
        <f>IF(Table1[[#This Row],[Area]]="","",Table1[[#This Row],[Adds]]-Table1[[#This Row],[Deacts]])</f>
        <v>4.4000000000000039E-2</v>
      </c>
      <c r="G399" s="10" t="str">
        <f>IF(Table1[[#This Row],[Area]]="","",IF(Table1[[#This Row],[VZ2_SEGMT_DESC]]="Small &amp; Medium Unassigned", "Small &amp; Medium",Table1[[#This Row],[VZ2_SEGMT_DESC]]))</f>
        <v>Large Enterprise Segment</v>
      </c>
      <c r="H399" s="10" t="str">
        <f>IF(Table1[[#This Row],[VZ2_AREA_DESC]]="undefined","",IF(Table1[[#This Row],[VZ2_AREA_DESC]]="Headquarte","HQ",Table1[[#This Row],[VZ2_AREA_DESC]]))</f>
        <v>South</v>
      </c>
      <c r="I399" s="2">
        <v>43709</v>
      </c>
      <c r="J399" s="3" t="s">
        <v>6</v>
      </c>
      <c r="K399" s="3" t="s">
        <v>10</v>
      </c>
      <c r="L399" s="3" t="s">
        <v>8</v>
      </c>
      <c r="M399" s="3">
        <v>394</v>
      </c>
      <c r="N399" s="3">
        <v>350</v>
      </c>
      <c r="O399" s="3">
        <v>32750</v>
      </c>
    </row>
    <row r="400" spans="1:15" x14ac:dyDescent="0.25">
      <c r="A400" s="6" t="str">
        <f>IF(Table1[[#This Row],[Area]]="","",CONCATENATE(YEAR(I400)," ","Q",ROUNDUP(MONTH(I400)/3,0)))</f>
        <v>2019 Q4</v>
      </c>
      <c r="B400" s="6" t="str">
        <f>IF(Table1[[#This Row],[Area]]="","",CONCATENATE(TEXT(Table1[[#This Row],[rpt_mth]],"yyyy"), " ",TEXT(Table1[[#This Row],[rpt_mth]],"mmmm")))</f>
        <v>2019 November</v>
      </c>
      <c r="C400" s="9">
        <f>IF(Table1[[#This Row],[Area]]="","",Table1[[#This Row],[cleu_gross_adds]]/1000)</f>
        <v>0</v>
      </c>
      <c r="D400" s="9">
        <f>IF(Table1[[#This Row],[Area]]="","",Table1[[#This Row],[cleu_deacts]]/1000)</f>
        <v>0</v>
      </c>
      <c r="E400" s="10">
        <f>IF(Table1[[#This Row],[Area]]="","",Table1[[#This Row],[cleu_subs]]/1000)</f>
        <v>0</v>
      </c>
      <c r="F400" s="10">
        <f>IF(Table1[[#This Row],[Area]]="","",Table1[[#This Row],[Adds]]-Table1[[#This Row],[Deacts]])</f>
        <v>0</v>
      </c>
      <c r="G400" s="10" t="str">
        <f>IF(Table1[[#This Row],[Area]]="","",IF(Table1[[#This Row],[VZ2_SEGMT_DESC]]="Small &amp; Medium Unassigned", "Small &amp; Medium",Table1[[#This Row],[VZ2_SEGMT_DESC]]))</f>
        <v>Small &amp; Medium</v>
      </c>
      <c r="H400" s="10" t="str">
        <f>IF(Table1[[#This Row],[VZ2_AREA_DESC]]="undefined","",IF(Table1[[#This Row],[VZ2_AREA_DESC]]="Headquarte","HQ",Table1[[#This Row],[VZ2_AREA_DESC]]))</f>
        <v>HQ</v>
      </c>
      <c r="I400" s="2">
        <v>43770</v>
      </c>
      <c r="J400" s="3" t="s">
        <v>18</v>
      </c>
      <c r="K400" s="3" t="s">
        <v>14</v>
      </c>
      <c r="L400" s="3" t="s">
        <v>17</v>
      </c>
      <c r="M400" s="3">
        <v>0</v>
      </c>
      <c r="N400" s="3">
        <v>0</v>
      </c>
      <c r="O400" s="3">
        <v>0</v>
      </c>
    </row>
    <row r="401" spans="1:15" x14ac:dyDescent="0.25">
      <c r="A401" s="6" t="str">
        <f>IF(Table1[[#This Row],[Area]]="","",CONCATENATE(YEAR(I401)," ","Q",ROUNDUP(MONTH(I401)/3,0)))</f>
        <v>2019 Q4</v>
      </c>
      <c r="B401" s="6" t="str">
        <f>IF(Table1[[#This Row],[Area]]="","",CONCATENATE(TEXT(Table1[[#This Row],[rpt_mth]],"yyyy"), " ",TEXT(Table1[[#This Row],[rpt_mth]],"mmmm")))</f>
        <v>2019 November</v>
      </c>
      <c r="C401" s="9">
        <f>IF(Table1[[#This Row],[Area]]="","",Table1[[#This Row],[cleu_gross_adds]]/1000)</f>
        <v>0.35799999999999998</v>
      </c>
      <c r="D401" s="9">
        <f>IF(Table1[[#This Row],[Area]]="","",Table1[[#This Row],[cleu_deacts]]/1000)</f>
        <v>0.54600000000000004</v>
      </c>
      <c r="E401" s="10">
        <f>IF(Table1[[#This Row],[Area]]="","",Table1[[#This Row],[cleu_subs]]/1000)</f>
        <v>56.024999999999999</v>
      </c>
      <c r="F401" s="10">
        <f>IF(Table1[[#This Row],[Area]]="","",Table1[[#This Row],[Adds]]-Table1[[#This Row],[Deacts]])</f>
        <v>-0.18800000000000006</v>
      </c>
      <c r="G401" s="10" t="str">
        <f>IF(Table1[[#This Row],[Area]]="","",IF(Table1[[#This Row],[VZ2_SEGMT_DESC]]="Small &amp; Medium Unassigned", "Small &amp; Medium",Table1[[#This Row],[VZ2_SEGMT_DESC]]))</f>
        <v>Large Enterprise Segment</v>
      </c>
      <c r="H401" s="10" t="str">
        <f>IF(Table1[[#This Row],[VZ2_AREA_DESC]]="undefined","",IF(Table1[[#This Row],[VZ2_AREA_DESC]]="Headquarte","HQ",Table1[[#This Row],[VZ2_AREA_DESC]]))</f>
        <v>East</v>
      </c>
      <c r="I401" s="2">
        <v>43770</v>
      </c>
      <c r="J401" s="3" t="s">
        <v>6</v>
      </c>
      <c r="K401" s="3" t="s">
        <v>10</v>
      </c>
      <c r="L401" s="3" t="s">
        <v>11</v>
      </c>
      <c r="M401" s="3">
        <v>358</v>
      </c>
      <c r="N401" s="3">
        <v>546</v>
      </c>
      <c r="O401" s="3">
        <v>56025</v>
      </c>
    </row>
    <row r="402" spans="1:15" x14ac:dyDescent="0.25">
      <c r="A402" s="6" t="str">
        <f>IF(Table1[[#This Row],[Area]]="","",CONCATENATE(YEAR(I402)," ","Q",ROUNDUP(MONTH(I402)/3,0)))</f>
        <v>2019 Q4</v>
      </c>
      <c r="B402" s="6" t="str">
        <f>IF(Table1[[#This Row],[Area]]="","",CONCATENATE(TEXT(Table1[[#This Row],[rpt_mth]],"yyyy"), " ",TEXT(Table1[[#This Row],[rpt_mth]],"mmmm")))</f>
        <v>2019 October</v>
      </c>
      <c r="C402" s="9">
        <f>IF(Table1[[#This Row],[Area]]="","",Table1[[#This Row],[cleu_gross_adds]]/1000)</f>
        <v>3.1970000000000001</v>
      </c>
      <c r="D402" s="9">
        <f>IF(Table1[[#This Row],[Area]]="","",Table1[[#This Row],[cleu_deacts]]/1000)</f>
        <v>3.665</v>
      </c>
      <c r="E402" s="10">
        <f>IF(Table1[[#This Row],[Area]]="","",Table1[[#This Row],[cleu_subs]]/1000)</f>
        <v>205.881</v>
      </c>
      <c r="F402" s="10">
        <f>IF(Table1[[#This Row],[Area]]="","",Table1[[#This Row],[Adds]]-Table1[[#This Row],[Deacts]])</f>
        <v>-0.46799999999999997</v>
      </c>
      <c r="G402" s="10" t="str">
        <f>IF(Table1[[#This Row],[Area]]="","",IF(Table1[[#This Row],[VZ2_SEGMT_DESC]]="Small &amp; Medium Unassigned", "Small &amp; Medium",Table1[[#This Row],[VZ2_SEGMT_DESC]]))</f>
        <v>Public Sector Fed</v>
      </c>
      <c r="H402" s="10" t="str">
        <f>IF(Table1[[#This Row],[VZ2_AREA_DESC]]="undefined","",IF(Table1[[#This Row],[VZ2_AREA_DESC]]="Headquarte","HQ",Table1[[#This Row],[VZ2_AREA_DESC]]))</f>
        <v>South</v>
      </c>
      <c r="I402" s="2">
        <v>43739</v>
      </c>
      <c r="J402" s="3" t="s">
        <v>16</v>
      </c>
      <c r="K402" s="3" t="s">
        <v>12</v>
      </c>
      <c r="L402" s="3" t="s">
        <v>8</v>
      </c>
      <c r="M402" s="3">
        <v>3197</v>
      </c>
      <c r="N402" s="3">
        <v>3665</v>
      </c>
      <c r="O402" s="3">
        <v>205881</v>
      </c>
    </row>
    <row r="403" spans="1:15" x14ac:dyDescent="0.25">
      <c r="A403" s="6" t="str">
        <f>IF(Table1[[#This Row],[Area]]="","",CONCATENATE(YEAR(I403)," ","Q",ROUNDUP(MONTH(I403)/3,0)))</f>
        <v>2020 Q1</v>
      </c>
      <c r="B403" s="6" t="str">
        <f>IF(Table1[[#This Row],[Area]]="","",CONCATENATE(TEXT(Table1[[#This Row],[rpt_mth]],"yyyy"), " ",TEXT(Table1[[#This Row],[rpt_mth]],"mmmm")))</f>
        <v>2020 February</v>
      </c>
      <c r="C403" s="9">
        <f>IF(Table1[[#This Row],[Area]]="","",Table1[[#This Row],[cleu_gross_adds]]/1000)</f>
        <v>1.4999999999999999E-2</v>
      </c>
      <c r="D403" s="9">
        <f>IF(Table1[[#This Row],[Area]]="","",Table1[[#This Row],[cleu_deacts]]/1000)</f>
        <v>0</v>
      </c>
      <c r="E403" s="10">
        <f>IF(Table1[[#This Row],[Area]]="","",Table1[[#This Row],[cleu_subs]]/1000)</f>
        <v>2.1999999999999999E-2</v>
      </c>
      <c r="F403" s="10">
        <f>IF(Table1[[#This Row],[Area]]="","",Table1[[#This Row],[Adds]]-Table1[[#This Row],[Deacts]])</f>
        <v>1.4999999999999999E-2</v>
      </c>
      <c r="G403" s="10" t="str">
        <f>IF(Table1[[#This Row],[Area]]="","",IF(Table1[[#This Row],[VZ2_SEGMT_DESC]]="Small &amp; Medium Unassigned", "Small &amp; Medium",Table1[[#This Row],[VZ2_SEGMT_DESC]]))</f>
        <v>Small &amp; Medium</v>
      </c>
      <c r="H403" s="10" t="str">
        <f>IF(Table1[[#This Row],[VZ2_AREA_DESC]]="undefined","",IF(Table1[[#This Row],[VZ2_AREA_DESC]]="Headquarte","HQ",Table1[[#This Row],[VZ2_AREA_DESC]]))</f>
        <v>West</v>
      </c>
      <c r="I403" s="2">
        <v>43862</v>
      </c>
      <c r="J403" s="3" t="s">
        <v>9</v>
      </c>
      <c r="K403" s="3" t="s">
        <v>10</v>
      </c>
      <c r="L403" s="3" t="s">
        <v>15</v>
      </c>
      <c r="M403" s="3">
        <v>15</v>
      </c>
      <c r="N403" s="3">
        <v>0</v>
      </c>
      <c r="O403" s="3">
        <v>22</v>
      </c>
    </row>
    <row r="404" spans="1:15" x14ac:dyDescent="0.25">
      <c r="A404" s="6" t="str">
        <f>IF(Table1[[#This Row],[Area]]="","",CONCATENATE(YEAR(I404)," ","Q",ROUNDUP(MONTH(I404)/3,0)))</f>
        <v>2019 Q4</v>
      </c>
      <c r="B404" s="6" t="str">
        <f>IF(Table1[[#This Row],[Area]]="","",CONCATENATE(TEXT(Table1[[#This Row],[rpt_mth]],"yyyy"), " ",TEXT(Table1[[#This Row],[rpt_mth]],"mmmm")))</f>
        <v>2019 December</v>
      </c>
      <c r="C404" s="9">
        <f>IF(Table1[[#This Row],[Area]]="","",Table1[[#This Row],[cleu_gross_adds]]/1000)</f>
        <v>1.4999999999999999E-2</v>
      </c>
      <c r="D404" s="9">
        <f>IF(Table1[[#This Row],[Area]]="","",Table1[[#This Row],[cleu_deacts]]/1000)</f>
        <v>4.8000000000000001E-2</v>
      </c>
      <c r="E404" s="10">
        <f>IF(Table1[[#This Row],[Area]]="","",Table1[[#This Row],[cleu_subs]]/1000)</f>
        <v>5.4589999999999996</v>
      </c>
      <c r="F404" s="10">
        <f>IF(Table1[[#This Row],[Area]]="","",Table1[[#This Row],[Adds]]-Table1[[#This Row],[Deacts]])</f>
        <v>-3.3000000000000002E-2</v>
      </c>
      <c r="G404" s="10" t="str">
        <f>IF(Table1[[#This Row],[Area]]="","",IF(Table1[[#This Row],[VZ2_SEGMT_DESC]]="Small &amp; Medium Unassigned", "Small &amp; Medium",Table1[[#This Row],[VZ2_SEGMT_DESC]]))</f>
        <v>Public Sector SLED</v>
      </c>
      <c r="H404" s="10" t="str">
        <f>IF(Table1[[#This Row],[VZ2_AREA_DESC]]="undefined","",IF(Table1[[#This Row],[VZ2_AREA_DESC]]="Headquarte","HQ",Table1[[#This Row],[VZ2_AREA_DESC]]))</f>
        <v>South</v>
      </c>
      <c r="I404" s="2">
        <v>43800</v>
      </c>
      <c r="J404" s="3" t="s">
        <v>19</v>
      </c>
      <c r="K404" s="3" t="s">
        <v>14</v>
      </c>
      <c r="L404" s="3" t="s">
        <v>8</v>
      </c>
      <c r="M404" s="3">
        <v>15</v>
      </c>
      <c r="N404" s="3">
        <v>48</v>
      </c>
      <c r="O404" s="3">
        <v>5459</v>
      </c>
    </row>
    <row r="405" spans="1:15" x14ac:dyDescent="0.25">
      <c r="A405" s="6" t="str">
        <f>IF(Table1[[#This Row],[Area]]="","",CONCATENATE(YEAR(I405)," ","Q",ROUNDUP(MONTH(I405)/3,0)))</f>
        <v>2019 Q2</v>
      </c>
      <c r="B405" s="6" t="str">
        <f>IF(Table1[[#This Row],[Area]]="","",CONCATENATE(TEXT(Table1[[#This Row],[rpt_mth]],"yyyy"), " ",TEXT(Table1[[#This Row],[rpt_mth]],"mmmm")))</f>
        <v>2019 June</v>
      </c>
      <c r="C405" s="9">
        <f>IF(Table1[[#This Row],[Area]]="","",Table1[[#This Row],[cleu_gross_adds]]/1000)</f>
        <v>16.065000000000001</v>
      </c>
      <c r="D405" s="9">
        <f>IF(Table1[[#This Row],[Area]]="","",Table1[[#This Row],[cleu_deacts]]/1000)</f>
        <v>12.933</v>
      </c>
      <c r="E405" s="10">
        <f>IF(Table1[[#This Row],[Area]]="","",Table1[[#This Row],[cleu_subs]]/1000)</f>
        <v>1151.182</v>
      </c>
      <c r="F405" s="10">
        <f>IF(Table1[[#This Row],[Area]]="","",Table1[[#This Row],[Adds]]-Table1[[#This Row],[Deacts]])</f>
        <v>3.1320000000000014</v>
      </c>
      <c r="G405" s="10" t="str">
        <f>IF(Table1[[#This Row],[Area]]="","",IF(Table1[[#This Row],[VZ2_SEGMT_DESC]]="Small &amp; Medium Unassigned", "Small &amp; Medium",Table1[[#This Row],[VZ2_SEGMT_DESC]]))</f>
        <v>Public Sector SLED</v>
      </c>
      <c r="H405" s="10" t="str">
        <f>IF(Table1[[#This Row],[VZ2_AREA_DESC]]="undefined","",IF(Table1[[#This Row],[VZ2_AREA_DESC]]="Headquarte","HQ",Table1[[#This Row],[VZ2_AREA_DESC]]))</f>
        <v>South</v>
      </c>
      <c r="I405" s="2">
        <v>43617</v>
      </c>
      <c r="J405" s="3" t="s">
        <v>19</v>
      </c>
      <c r="K405" s="3" t="s">
        <v>12</v>
      </c>
      <c r="L405" s="3" t="s">
        <v>8</v>
      </c>
      <c r="M405" s="3">
        <v>16065</v>
      </c>
      <c r="N405" s="3">
        <v>12933</v>
      </c>
      <c r="O405" s="3">
        <v>1151182</v>
      </c>
    </row>
    <row r="406" spans="1:15" x14ac:dyDescent="0.25">
      <c r="A406" s="6" t="str">
        <f>IF(Table1[[#This Row],[Area]]="","",CONCATENATE(YEAR(I406)," ","Q",ROUNDUP(MONTH(I406)/3,0)))</f>
        <v/>
      </c>
      <c r="B406" s="6" t="str">
        <f>IF(Table1[[#This Row],[Area]]="","",CONCATENATE(TEXT(Table1[[#This Row],[rpt_mth]],"yyyy"), " ",TEXT(Table1[[#This Row],[rpt_mth]],"mmmm")))</f>
        <v/>
      </c>
      <c r="C406" s="9" t="str">
        <f>IF(Table1[[#This Row],[Area]]="","",Table1[[#This Row],[cleu_gross_adds]]/1000)</f>
        <v/>
      </c>
      <c r="D406" s="9" t="str">
        <f>IF(Table1[[#This Row],[Area]]="","",Table1[[#This Row],[cleu_deacts]]/1000)</f>
        <v/>
      </c>
      <c r="E406" s="10" t="str">
        <f>IF(Table1[[#This Row],[Area]]="","",Table1[[#This Row],[cleu_subs]]/1000)</f>
        <v/>
      </c>
      <c r="F406" s="10" t="str">
        <f>IF(Table1[[#This Row],[Area]]="","",Table1[[#This Row],[Adds]]-Table1[[#This Row],[Deacts]])</f>
        <v/>
      </c>
      <c r="G406" s="10" t="str">
        <f>IF(Table1[[#This Row],[Area]]="","",IF(Table1[[#This Row],[VZ2_SEGMT_DESC]]="Small &amp; Medium Unassigned", "Small &amp; Medium",Table1[[#This Row],[VZ2_SEGMT_DESC]]))</f>
        <v/>
      </c>
      <c r="H406" s="10" t="str">
        <f>IF(Table1[[#This Row],[VZ2_AREA_DESC]]="undefined","",IF(Table1[[#This Row],[VZ2_AREA_DESC]]="Headquarte","HQ",Table1[[#This Row],[VZ2_AREA_DESC]]))</f>
        <v/>
      </c>
      <c r="I406" s="2">
        <v>43831</v>
      </c>
      <c r="J406" s="3" t="s">
        <v>6</v>
      </c>
      <c r="K406" s="3" t="s">
        <v>12</v>
      </c>
      <c r="L406" s="3" t="s">
        <v>13</v>
      </c>
      <c r="M406" s="3">
        <v>0</v>
      </c>
      <c r="N406" s="3">
        <v>0</v>
      </c>
      <c r="O406" s="3">
        <v>0</v>
      </c>
    </row>
    <row r="407" spans="1:15" x14ac:dyDescent="0.25">
      <c r="A407" s="6" t="str">
        <f>IF(Table1[[#This Row],[Area]]="","",CONCATENATE(YEAR(I407)," ","Q",ROUNDUP(MONTH(I407)/3,0)))</f>
        <v>2019 Q3</v>
      </c>
      <c r="B407" s="6" t="str">
        <f>IF(Table1[[#This Row],[Area]]="","",CONCATENATE(TEXT(Table1[[#This Row],[rpt_mth]],"yyyy"), " ",TEXT(Table1[[#This Row],[rpt_mth]],"mmmm")))</f>
        <v>2019 August</v>
      </c>
      <c r="C407" s="9">
        <f>IF(Table1[[#This Row],[Area]]="","",Table1[[#This Row],[cleu_gross_adds]]/1000)</f>
        <v>33.741</v>
      </c>
      <c r="D407" s="9">
        <f>IF(Table1[[#This Row],[Area]]="","",Table1[[#This Row],[cleu_deacts]]/1000)</f>
        <v>24.448</v>
      </c>
      <c r="E407" s="10">
        <f>IF(Table1[[#This Row],[Area]]="","",Table1[[#This Row],[cleu_subs]]/1000)</f>
        <v>1807.7629999999999</v>
      </c>
      <c r="F407" s="10">
        <f>IF(Table1[[#This Row],[Area]]="","",Table1[[#This Row],[Adds]]-Table1[[#This Row],[Deacts]])</f>
        <v>9.2929999999999993</v>
      </c>
      <c r="G407" s="10" t="str">
        <f>IF(Table1[[#This Row],[Area]]="","",IF(Table1[[#This Row],[VZ2_SEGMT_DESC]]="Small &amp; Medium Unassigned", "Small &amp; Medium",Table1[[#This Row],[VZ2_SEGMT_DESC]]))</f>
        <v>Small &amp; Medium</v>
      </c>
      <c r="H407" s="10" t="str">
        <f>IF(Table1[[#This Row],[VZ2_AREA_DESC]]="undefined","",IF(Table1[[#This Row],[VZ2_AREA_DESC]]="Headquarte","HQ",Table1[[#This Row],[VZ2_AREA_DESC]]))</f>
        <v>South</v>
      </c>
      <c r="I407" s="2">
        <v>43678</v>
      </c>
      <c r="J407" s="3" t="s">
        <v>18</v>
      </c>
      <c r="K407" s="3" t="s">
        <v>12</v>
      </c>
      <c r="L407" s="3" t="s">
        <v>8</v>
      </c>
      <c r="M407" s="3">
        <v>33741</v>
      </c>
      <c r="N407" s="3">
        <v>24448</v>
      </c>
      <c r="O407" s="3">
        <v>1807763</v>
      </c>
    </row>
    <row r="408" spans="1:15" x14ac:dyDescent="0.25">
      <c r="A408" s="6" t="str">
        <f>IF(Table1[[#This Row],[Area]]="","",CONCATENATE(YEAR(I408)," ","Q",ROUNDUP(MONTH(I408)/3,0)))</f>
        <v>2019 Q2</v>
      </c>
      <c r="B408" s="6" t="str">
        <f>IF(Table1[[#This Row],[Area]]="","",CONCATENATE(TEXT(Table1[[#This Row],[rpt_mth]],"yyyy"), " ",TEXT(Table1[[#This Row],[rpt_mth]],"mmmm")))</f>
        <v>2019 June</v>
      </c>
      <c r="C408" s="9">
        <f>IF(Table1[[#This Row],[Area]]="","",Table1[[#This Row],[cleu_gross_adds]]/1000)</f>
        <v>0</v>
      </c>
      <c r="D408" s="9">
        <f>IF(Table1[[#This Row],[Area]]="","",Table1[[#This Row],[cleu_deacts]]/1000)</f>
        <v>0</v>
      </c>
      <c r="E408" s="10">
        <f>IF(Table1[[#This Row],[Area]]="","",Table1[[#This Row],[cleu_subs]]/1000)</f>
        <v>1.2999999999999999E-2</v>
      </c>
      <c r="F408" s="10">
        <f>IF(Table1[[#This Row],[Area]]="","",Table1[[#This Row],[Adds]]-Table1[[#This Row],[Deacts]])</f>
        <v>0</v>
      </c>
      <c r="G408" s="10" t="str">
        <f>IF(Table1[[#This Row],[Area]]="","",IF(Table1[[#This Row],[VZ2_SEGMT_DESC]]="Small &amp; Medium Unassigned", "Small &amp; Medium",Table1[[#This Row],[VZ2_SEGMT_DESC]]))</f>
        <v>Small &amp; Medium</v>
      </c>
      <c r="H408" s="10" t="str">
        <f>IF(Table1[[#This Row],[VZ2_AREA_DESC]]="undefined","",IF(Table1[[#This Row],[VZ2_AREA_DESC]]="Headquarte","HQ",Table1[[#This Row],[VZ2_AREA_DESC]]))</f>
        <v>West</v>
      </c>
      <c r="I408" s="2">
        <v>43617</v>
      </c>
      <c r="J408" s="3" t="s">
        <v>9</v>
      </c>
      <c r="K408" s="3" t="s">
        <v>7</v>
      </c>
      <c r="L408" s="3" t="s">
        <v>15</v>
      </c>
      <c r="M408" s="3">
        <v>0</v>
      </c>
      <c r="N408" s="3">
        <v>0</v>
      </c>
      <c r="O408" s="3">
        <v>13</v>
      </c>
    </row>
    <row r="409" spans="1:15" x14ac:dyDescent="0.25">
      <c r="A409" s="6" t="str">
        <f>IF(Table1[[#This Row],[Area]]="","",CONCATENATE(YEAR(I409)," ","Q",ROUNDUP(MONTH(I409)/3,0)))</f>
        <v>2020 Q1</v>
      </c>
      <c r="B409" s="6" t="str">
        <f>IF(Table1[[#This Row],[Area]]="","",CONCATENATE(TEXT(Table1[[#This Row],[rpt_mth]],"yyyy"), " ",TEXT(Table1[[#This Row],[rpt_mth]],"mmmm")))</f>
        <v>2020 February</v>
      </c>
      <c r="C409" s="9">
        <f>IF(Table1[[#This Row],[Area]]="","",Table1[[#This Row],[cleu_gross_adds]]/1000)</f>
        <v>0.313</v>
      </c>
      <c r="D409" s="9">
        <f>IF(Table1[[#This Row],[Area]]="","",Table1[[#This Row],[cleu_deacts]]/1000)</f>
        <v>0.64400000000000002</v>
      </c>
      <c r="E409" s="10">
        <f>IF(Table1[[#This Row],[Area]]="","",Table1[[#This Row],[cleu_subs]]/1000)</f>
        <v>54.607999999999997</v>
      </c>
      <c r="F409" s="10">
        <f>IF(Table1[[#This Row],[Area]]="","",Table1[[#This Row],[Adds]]-Table1[[#This Row],[Deacts]])</f>
        <v>-0.33100000000000002</v>
      </c>
      <c r="G409" s="10" t="str">
        <f>IF(Table1[[#This Row],[Area]]="","",IF(Table1[[#This Row],[VZ2_SEGMT_DESC]]="Small &amp; Medium Unassigned", "Small &amp; Medium",Table1[[#This Row],[VZ2_SEGMT_DESC]]))</f>
        <v>Large Enterprise Segment</v>
      </c>
      <c r="H409" s="10" t="str">
        <f>IF(Table1[[#This Row],[VZ2_AREA_DESC]]="undefined","",IF(Table1[[#This Row],[VZ2_AREA_DESC]]="Headquarte","HQ",Table1[[#This Row],[VZ2_AREA_DESC]]))</f>
        <v>East</v>
      </c>
      <c r="I409" s="2">
        <v>43862</v>
      </c>
      <c r="J409" s="3" t="s">
        <v>6</v>
      </c>
      <c r="K409" s="3" t="s">
        <v>10</v>
      </c>
      <c r="L409" s="3" t="s">
        <v>11</v>
      </c>
      <c r="M409" s="3">
        <v>313</v>
      </c>
      <c r="N409" s="3">
        <v>644</v>
      </c>
      <c r="O409" s="3">
        <v>54608</v>
      </c>
    </row>
    <row r="410" spans="1:15" x14ac:dyDescent="0.25">
      <c r="A410" s="6" t="str">
        <f>IF(Table1[[#This Row],[Area]]="","",CONCATENATE(YEAR(I410)," ","Q",ROUNDUP(MONTH(I410)/3,0)))</f>
        <v>2019 Q2</v>
      </c>
      <c r="B410" s="6" t="str">
        <f>IF(Table1[[#This Row],[Area]]="","",CONCATENATE(TEXT(Table1[[#This Row],[rpt_mth]],"yyyy"), " ",TEXT(Table1[[#This Row],[rpt_mth]],"mmmm")))</f>
        <v>2019 June</v>
      </c>
      <c r="C410" s="9">
        <f>IF(Table1[[#This Row],[Area]]="","",Table1[[#This Row],[cleu_gross_adds]]/1000)</f>
        <v>0</v>
      </c>
      <c r="D410" s="9">
        <f>IF(Table1[[#This Row],[Area]]="","",Table1[[#This Row],[cleu_deacts]]/1000)</f>
        <v>2E-3</v>
      </c>
      <c r="E410" s="10">
        <f>IF(Table1[[#This Row],[Area]]="","",Table1[[#This Row],[cleu_subs]]/1000)</f>
        <v>2.7E-2</v>
      </c>
      <c r="F410" s="10">
        <f>IF(Table1[[#This Row],[Area]]="","",Table1[[#This Row],[Adds]]-Table1[[#This Row],[Deacts]])</f>
        <v>-2E-3</v>
      </c>
      <c r="G410" s="10" t="str">
        <f>IF(Table1[[#This Row],[Area]]="","",IF(Table1[[#This Row],[VZ2_SEGMT_DESC]]="Small &amp; Medium Unassigned", "Small &amp; Medium",Table1[[#This Row],[VZ2_SEGMT_DESC]]))</f>
        <v>Small &amp; Medium</v>
      </c>
      <c r="H410" s="10" t="str">
        <f>IF(Table1[[#This Row],[VZ2_AREA_DESC]]="undefined","",IF(Table1[[#This Row],[VZ2_AREA_DESC]]="Headquarte","HQ",Table1[[#This Row],[VZ2_AREA_DESC]]))</f>
        <v>South</v>
      </c>
      <c r="I410" s="2">
        <v>43617</v>
      </c>
      <c r="J410" s="3" t="s">
        <v>9</v>
      </c>
      <c r="K410" s="3" t="s">
        <v>12</v>
      </c>
      <c r="L410" s="3" t="s">
        <v>8</v>
      </c>
      <c r="M410" s="3">
        <v>0</v>
      </c>
      <c r="N410" s="3">
        <v>2</v>
      </c>
      <c r="O410" s="3">
        <v>27</v>
      </c>
    </row>
    <row r="411" spans="1:15" x14ac:dyDescent="0.25">
      <c r="A411" s="6" t="str">
        <f>IF(Table1[[#This Row],[Area]]="","",CONCATENATE(YEAR(I411)," ","Q",ROUNDUP(MONTH(I411)/3,0)))</f>
        <v>2020 Q1</v>
      </c>
      <c r="B411" s="6" t="str">
        <f>IF(Table1[[#This Row],[Area]]="","",CONCATENATE(TEXT(Table1[[#This Row],[rpt_mth]],"yyyy"), " ",TEXT(Table1[[#This Row],[rpt_mth]],"mmmm")))</f>
        <v>2020 January</v>
      </c>
      <c r="C411" s="9">
        <f>IF(Table1[[#This Row],[Area]]="","",Table1[[#This Row],[cleu_gross_adds]]/1000)</f>
        <v>28.155999999999999</v>
      </c>
      <c r="D411" s="9">
        <f>IF(Table1[[#This Row],[Area]]="","",Table1[[#This Row],[cleu_deacts]]/1000)</f>
        <v>23.196999999999999</v>
      </c>
      <c r="E411" s="10">
        <f>IF(Table1[[#This Row],[Area]]="","",Table1[[#This Row],[cleu_subs]]/1000)</f>
        <v>1795.153</v>
      </c>
      <c r="F411" s="10">
        <f>IF(Table1[[#This Row],[Area]]="","",Table1[[#This Row],[Adds]]-Table1[[#This Row],[Deacts]])</f>
        <v>4.9589999999999996</v>
      </c>
      <c r="G411" s="10" t="str">
        <f>IF(Table1[[#This Row],[Area]]="","",IF(Table1[[#This Row],[VZ2_SEGMT_DESC]]="Small &amp; Medium Unassigned", "Small &amp; Medium",Table1[[#This Row],[VZ2_SEGMT_DESC]]))</f>
        <v>Public Sector SLED</v>
      </c>
      <c r="H411" s="10" t="str">
        <f>IF(Table1[[#This Row],[VZ2_AREA_DESC]]="undefined","",IF(Table1[[#This Row],[VZ2_AREA_DESC]]="Headquarte","HQ",Table1[[#This Row],[VZ2_AREA_DESC]]))</f>
        <v>East</v>
      </c>
      <c r="I411" s="2">
        <v>43831</v>
      </c>
      <c r="J411" s="3" t="s">
        <v>19</v>
      </c>
      <c r="K411" s="3" t="s">
        <v>12</v>
      </c>
      <c r="L411" s="3" t="s">
        <v>11</v>
      </c>
      <c r="M411" s="3">
        <v>28156</v>
      </c>
      <c r="N411" s="3">
        <v>23197</v>
      </c>
      <c r="O411" s="3">
        <v>1795153</v>
      </c>
    </row>
    <row r="412" spans="1:15" x14ac:dyDescent="0.25">
      <c r="A412" s="6" t="str">
        <f>IF(Table1[[#This Row],[Area]]="","",CONCATENATE(YEAR(I412)," ","Q",ROUNDUP(MONTH(I412)/3,0)))</f>
        <v>2019 Q2</v>
      </c>
      <c r="B412" s="6" t="str">
        <f>IF(Table1[[#This Row],[Area]]="","",CONCATENATE(TEXT(Table1[[#This Row],[rpt_mth]],"yyyy"), " ",TEXT(Table1[[#This Row],[rpt_mth]],"mmmm")))</f>
        <v>2019 June</v>
      </c>
      <c r="C412" s="9">
        <f>IF(Table1[[#This Row],[Area]]="","",Table1[[#This Row],[cleu_gross_adds]]/1000)</f>
        <v>1.8859999999999999</v>
      </c>
      <c r="D412" s="9">
        <f>IF(Table1[[#This Row],[Area]]="","",Table1[[#This Row],[cleu_deacts]]/1000)</f>
        <v>2.2949999999999999</v>
      </c>
      <c r="E412" s="10">
        <f>IF(Table1[[#This Row],[Area]]="","",Table1[[#This Row],[cleu_subs]]/1000)</f>
        <v>268.185</v>
      </c>
      <c r="F412" s="10">
        <f>IF(Table1[[#This Row],[Area]]="","",Table1[[#This Row],[Adds]]-Table1[[#This Row],[Deacts]])</f>
        <v>-0.40900000000000003</v>
      </c>
      <c r="G412" s="10" t="str">
        <f>IF(Table1[[#This Row],[Area]]="","",IF(Table1[[#This Row],[VZ2_SEGMT_DESC]]="Small &amp; Medium Unassigned", "Small &amp; Medium",Table1[[#This Row],[VZ2_SEGMT_DESC]]))</f>
        <v>Small &amp; Medium</v>
      </c>
      <c r="H412" s="10" t="str">
        <f>IF(Table1[[#This Row],[VZ2_AREA_DESC]]="undefined","",IF(Table1[[#This Row],[VZ2_AREA_DESC]]="Headquarte","HQ",Table1[[#This Row],[VZ2_AREA_DESC]]))</f>
        <v>West</v>
      </c>
      <c r="I412" s="2">
        <v>43617</v>
      </c>
      <c r="J412" s="3" t="s">
        <v>18</v>
      </c>
      <c r="K412" s="3" t="s">
        <v>7</v>
      </c>
      <c r="L412" s="3" t="s">
        <v>15</v>
      </c>
      <c r="M412" s="3">
        <v>1886</v>
      </c>
      <c r="N412" s="3">
        <v>2295</v>
      </c>
      <c r="O412" s="3">
        <v>268185</v>
      </c>
    </row>
    <row r="413" spans="1:15" x14ac:dyDescent="0.25">
      <c r="A413" s="6" t="str">
        <f>IF(Table1[[#This Row],[Area]]="","",CONCATENATE(YEAR(I413)," ","Q",ROUNDUP(MONTH(I413)/3,0)))</f>
        <v>2020 Q1</v>
      </c>
      <c r="B413" s="6" t="str">
        <f>IF(Table1[[#This Row],[Area]]="","",CONCATENATE(TEXT(Table1[[#This Row],[rpt_mth]],"yyyy"), " ",TEXT(Table1[[#This Row],[rpt_mth]],"mmmm")))</f>
        <v>2020 February</v>
      </c>
      <c r="C413" s="9">
        <f>IF(Table1[[#This Row],[Area]]="","",Table1[[#This Row],[cleu_gross_adds]]/1000)</f>
        <v>0</v>
      </c>
      <c r="D413" s="9">
        <f>IF(Table1[[#This Row],[Area]]="","",Table1[[#This Row],[cleu_deacts]]/1000)</f>
        <v>0</v>
      </c>
      <c r="E413" s="10">
        <f>IF(Table1[[#This Row],[Area]]="","",Table1[[#This Row],[cleu_subs]]/1000)</f>
        <v>2E-3</v>
      </c>
      <c r="F413" s="10">
        <f>IF(Table1[[#This Row],[Area]]="","",Table1[[#This Row],[Adds]]-Table1[[#This Row],[Deacts]])</f>
        <v>0</v>
      </c>
      <c r="G413" s="10" t="str">
        <f>IF(Table1[[#This Row],[Area]]="","",IF(Table1[[#This Row],[VZ2_SEGMT_DESC]]="Small &amp; Medium Unassigned", "Small &amp; Medium",Table1[[#This Row],[VZ2_SEGMT_DESC]]))</f>
        <v>Small &amp; Medium</v>
      </c>
      <c r="H413" s="10" t="str">
        <f>IF(Table1[[#This Row],[VZ2_AREA_DESC]]="undefined","",IF(Table1[[#This Row],[VZ2_AREA_DESC]]="Headquarte","HQ",Table1[[#This Row],[VZ2_AREA_DESC]]))</f>
        <v>HQ</v>
      </c>
      <c r="I413" s="2">
        <v>43862</v>
      </c>
      <c r="J413" s="3" t="s">
        <v>18</v>
      </c>
      <c r="K413" s="3" t="s">
        <v>12</v>
      </c>
      <c r="L413" s="3" t="s">
        <v>17</v>
      </c>
      <c r="M413" s="3">
        <v>0</v>
      </c>
      <c r="N413" s="3">
        <v>0</v>
      </c>
      <c r="O413" s="3">
        <v>2</v>
      </c>
    </row>
    <row r="414" spans="1:15" x14ac:dyDescent="0.25">
      <c r="A414" s="6" t="str">
        <f>IF(Table1[[#This Row],[Area]]="","",CONCATENATE(YEAR(I414)," ","Q",ROUNDUP(MONTH(I414)/3,0)))</f>
        <v>2020 Q1</v>
      </c>
      <c r="B414" s="6" t="str">
        <f>IF(Table1[[#This Row],[Area]]="","",CONCATENATE(TEXT(Table1[[#This Row],[rpt_mth]],"yyyy"), " ",TEXT(Table1[[#This Row],[rpt_mth]],"mmmm")))</f>
        <v>2020 March</v>
      </c>
      <c r="C414" s="9">
        <f>IF(Table1[[#This Row],[Area]]="","",Table1[[#This Row],[cleu_gross_adds]]/1000)</f>
        <v>57.622</v>
      </c>
      <c r="D414" s="9">
        <f>IF(Table1[[#This Row],[Area]]="","",Table1[[#This Row],[cleu_deacts]]/1000)</f>
        <v>11.003</v>
      </c>
      <c r="E414" s="10">
        <f>IF(Table1[[#This Row],[Area]]="","",Table1[[#This Row],[cleu_subs]]/1000)</f>
        <v>1248.03</v>
      </c>
      <c r="F414" s="10">
        <f>IF(Table1[[#This Row],[Area]]="","",Table1[[#This Row],[Adds]]-Table1[[#This Row],[Deacts]])</f>
        <v>46.619</v>
      </c>
      <c r="G414" s="10" t="str">
        <f>IF(Table1[[#This Row],[Area]]="","",IF(Table1[[#This Row],[VZ2_SEGMT_DESC]]="Small &amp; Medium Unassigned", "Small &amp; Medium",Table1[[#This Row],[VZ2_SEGMT_DESC]]))</f>
        <v>Public Sector SLED</v>
      </c>
      <c r="H414" s="10" t="str">
        <f>IF(Table1[[#This Row],[VZ2_AREA_DESC]]="undefined","",IF(Table1[[#This Row],[VZ2_AREA_DESC]]="Headquarte","HQ",Table1[[#This Row],[VZ2_AREA_DESC]]))</f>
        <v>South</v>
      </c>
      <c r="I414" s="2">
        <v>43891</v>
      </c>
      <c r="J414" s="3" t="s">
        <v>19</v>
      </c>
      <c r="K414" s="3" t="s">
        <v>12</v>
      </c>
      <c r="L414" s="3" t="s">
        <v>8</v>
      </c>
      <c r="M414" s="3">
        <v>57622</v>
      </c>
      <c r="N414" s="3">
        <v>11003</v>
      </c>
      <c r="O414" s="3">
        <v>1248030</v>
      </c>
    </row>
    <row r="415" spans="1:15" x14ac:dyDescent="0.25">
      <c r="A415" s="6" t="str">
        <f>IF(Table1[[#This Row],[Area]]="","",CONCATENATE(YEAR(I415)," ","Q",ROUNDUP(MONTH(I415)/3,0)))</f>
        <v>2019 Q1</v>
      </c>
      <c r="B415" s="6" t="str">
        <f>IF(Table1[[#This Row],[Area]]="","",CONCATENATE(TEXT(Table1[[#This Row],[rpt_mth]],"yyyy"), " ",TEXT(Table1[[#This Row],[rpt_mth]],"mmmm")))</f>
        <v>2019 March</v>
      </c>
      <c r="C415" s="9">
        <f>IF(Table1[[#This Row],[Area]]="","",Table1[[#This Row],[cleu_gross_adds]]/1000)</f>
        <v>3.2000000000000001E-2</v>
      </c>
      <c r="D415" s="9">
        <f>IF(Table1[[#This Row],[Area]]="","",Table1[[#This Row],[cleu_deacts]]/1000)</f>
        <v>0.307</v>
      </c>
      <c r="E415" s="10">
        <f>IF(Table1[[#This Row],[Area]]="","",Table1[[#This Row],[cleu_subs]]/1000)</f>
        <v>28.463000000000001</v>
      </c>
      <c r="F415" s="10">
        <f>IF(Table1[[#This Row],[Area]]="","",Table1[[#This Row],[Adds]]-Table1[[#This Row],[Deacts]])</f>
        <v>-0.27500000000000002</v>
      </c>
      <c r="G415" s="10" t="str">
        <f>IF(Table1[[#This Row],[Area]]="","",IF(Table1[[#This Row],[VZ2_SEGMT_DESC]]="Small &amp; Medium Unassigned", "Small &amp; Medium",Table1[[#This Row],[VZ2_SEGMT_DESC]]))</f>
        <v>Public Sector SLED</v>
      </c>
      <c r="H415" s="10" t="str">
        <f>IF(Table1[[#This Row],[VZ2_AREA_DESC]]="undefined","",IF(Table1[[#This Row],[VZ2_AREA_DESC]]="Headquarte","HQ",Table1[[#This Row],[VZ2_AREA_DESC]]))</f>
        <v>East</v>
      </c>
      <c r="I415" s="2">
        <v>43525</v>
      </c>
      <c r="J415" s="3" t="s">
        <v>19</v>
      </c>
      <c r="K415" s="3" t="s">
        <v>10</v>
      </c>
      <c r="L415" s="3" t="s">
        <v>11</v>
      </c>
      <c r="M415" s="3">
        <v>32</v>
      </c>
      <c r="N415" s="3">
        <v>307</v>
      </c>
      <c r="O415" s="3">
        <v>28463</v>
      </c>
    </row>
    <row r="416" spans="1:15" x14ac:dyDescent="0.25">
      <c r="A416" s="6" t="str">
        <f>IF(Table1[[#This Row],[Area]]="","",CONCATENATE(YEAR(I416)," ","Q",ROUNDUP(MONTH(I416)/3,0)))</f>
        <v>2019 Q3</v>
      </c>
      <c r="B416" s="6" t="str">
        <f>IF(Table1[[#This Row],[Area]]="","",CONCATENATE(TEXT(Table1[[#This Row],[rpt_mth]],"yyyy"), " ",TEXT(Table1[[#This Row],[rpt_mth]],"mmmm")))</f>
        <v>2019 September</v>
      </c>
      <c r="C416" s="9">
        <f>IF(Table1[[#This Row],[Area]]="","",Table1[[#This Row],[cleu_gross_adds]]/1000)</f>
        <v>0</v>
      </c>
      <c r="D416" s="9">
        <f>IF(Table1[[#This Row],[Area]]="","",Table1[[#This Row],[cleu_deacts]]/1000)</f>
        <v>0</v>
      </c>
      <c r="E416" s="10">
        <f>IF(Table1[[#This Row],[Area]]="","",Table1[[#This Row],[cleu_subs]]/1000)</f>
        <v>8.9999999999999993E-3</v>
      </c>
      <c r="F416" s="10">
        <f>IF(Table1[[#This Row],[Area]]="","",Table1[[#This Row],[Adds]]-Table1[[#This Row],[Deacts]])</f>
        <v>0</v>
      </c>
      <c r="G416" s="10" t="str">
        <f>IF(Table1[[#This Row],[Area]]="","",IF(Table1[[#This Row],[VZ2_SEGMT_DESC]]="Small &amp; Medium Unassigned", "Small &amp; Medium",Table1[[#This Row],[VZ2_SEGMT_DESC]]))</f>
        <v>Small &amp; Medium</v>
      </c>
      <c r="H416" s="10" t="str">
        <f>IF(Table1[[#This Row],[VZ2_AREA_DESC]]="undefined","",IF(Table1[[#This Row],[VZ2_AREA_DESC]]="Headquarte","HQ",Table1[[#This Row],[VZ2_AREA_DESC]]))</f>
        <v>East</v>
      </c>
      <c r="I416" s="2">
        <v>43709</v>
      </c>
      <c r="J416" s="3" t="s">
        <v>9</v>
      </c>
      <c r="K416" s="3" t="s">
        <v>12</v>
      </c>
      <c r="L416" s="3" t="s">
        <v>11</v>
      </c>
      <c r="M416" s="3">
        <v>0</v>
      </c>
      <c r="N416" s="3">
        <v>0</v>
      </c>
      <c r="O416" s="3">
        <v>9</v>
      </c>
    </row>
    <row r="417" spans="1:15" x14ac:dyDescent="0.25">
      <c r="A417" s="6" t="str">
        <f>IF(Table1[[#This Row],[Area]]="","",CONCATENATE(YEAR(I417)," ","Q",ROUNDUP(MONTH(I417)/3,0)))</f>
        <v/>
      </c>
      <c r="B417" s="6" t="str">
        <f>IF(Table1[[#This Row],[Area]]="","",CONCATENATE(TEXT(Table1[[#This Row],[rpt_mth]],"yyyy"), " ",TEXT(Table1[[#This Row],[rpt_mth]],"mmmm")))</f>
        <v/>
      </c>
      <c r="C417" s="9" t="str">
        <f>IF(Table1[[#This Row],[Area]]="","",Table1[[#This Row],[cleu_gross_adds]]/1000)</f>
        <v/>
      </c>
      <c r="D417" s="9" t="str">
        <f>IF(Table1[[#This Row],[Area]]="","",Table1[[#This Row],[cleu_deacts]]/1000)</f>
        <v/>
      </c>
      <c r="E417" s="10" t="str">
        <f>IF(Table1[[#This Row],[Area]]="","",Table1[[#This Row],[cleu_subs]]/1000)</f>
        <v/>
      </c>
      <c r="F417" s="10" t="str">
        <f>IF(Table1[[#This Row],[Area]]="","",Table1[[#This Row],[Adds]]-Table1[[#This Row],[Deacts]])</f>
        <v/>
      </c>
      <c r="G417" s="10" t="str">
        <f>IF(Table1[[#This Row],[Area]]="","",IF(Table1[[#This Row],[VZ2_SEGMT_DESC]]="Small &amp; Medium Unassigned", "Small &amp; Medium",Table1[[#This Row],[VZ2_SEGMT_DESC]]))</f>
        <v/>
      </c>
      <c r="H417" s="10" t="str">
        <f>IF(Table1[[#This Row],[VZ2_AREA_DESC]]="undefined","",IF(Table1[[#This Row],[VZ2_AREA_DESC]]="Headquarte","HQ",Table1[[#This Row],[VZ2_AREA_DESC]]))</f>
        <v/>
      </c>
      <c r="I417" s="2">
        <v>43952</v>
      </c>
      <c r="J417" s="3" t="s">
        <v>6</v>
      </c>
      <c r="K417" s="3" t="s">
        <v>12</v>
      </c>
      <c r="L417" s="3" t="s">
        <v>13</v>
      </c>
      <c r="M417" s="3">
        <v>0</v>
      </c>
      <c r="N417" s="3">
        <v>0</v>
      </c>
      <c r="O417" s="3">
        <v>0</v>
      </c>
    </row>
    <row r="418" spans="1:15" x14ac:dyDescent="0.25">
      <c r="A418" s="6" t="str">
        <f>IF(Table1[[#This Row],[Area]]="","",CONCATENATE(YEAR(I418)," ","Q",ROUNDUP(MONTH(I418)/3,0)))</f>
        <v>2019 Q1</v>
      </c>
      <c r="B418" s="6" t="str">
        <f>IF(Table1[[#This Row],[Area]]="","",CONCATENATE(TEXT(Table1[[#This Row],[rpt_mth]],"yyyy"), " ",TEXT(Table1[[#This Row],[rpt_mth]],"mmmm")))</f>
        <v>2019 January</v>
      </c>
      <c r="C418" s="9">
        <f>IF(Table1[[#This Row],[Area]]="","",Table1[[#This Row],[cleu_gross_adds]]/1000)</f>
        <v>1.0999999999999999E-2</v>
      </c>
      <c r="D418" s="9">
        <f>IF(Table1[[#This Row],[Area]]="","",Table1[[#This Row],[cleu_deacts]]/1000)</f>
        <v>0</v>
      </c>
      <c r="E418" s="10">
        <f>IF(Table1[[#This Row],[Area]]="","",Table1[[#This Row],[cleu_subs]]/1000)</f>
        <v>1.2E-2</v>
      </c>
      <c r="F418" s="10">
        <f>IF(Table1[[#This Row],[Area]]="","",Table1[[#This Row],[Adds]]-Table1[[#This Row],[Deacts]])</f>
        <v>1.0999999999999999E-2</v>
      </c>
      <c r="G418" s="10" t="str">
        <f>IF(Table1[[#This Row],[Area]]="","",IF(Table1[[#This Row],[VZ2_SEGMT_DESC]]="Small &amp; Medium Unassigned", "Small &amp; Medium",Table1[[#This Row],[VZ2_SEGMT_DESC]]))</f>
        <v>Small &amp; Medium</v>
      </c>
      <c r="H418" s="10" t="str">
        <f>IF(Table1[[#This Row],[VZ2_AREA_DESC]]="undefined","",IF(Table1[[#This Row],[VZ2_AREA_DESC]]="Headquarte","HQ",Table1[[#This Row],[VZ2_AREA_DESC]]))</f>
        <v>South</v>
      </c>
      <c r="I418" s="2">
        <v>43466</v>
      </c>
      <c r="J418" s="3" t="s">
        <v>9</v>
      </c>
      <c r="K418" s="3" t="s">
        <v>10</v>
      </c>
      <c r="L418" s="3" t="s">
        <v>8</v>
      </c>
      <c r="M418" s="3">
        <v>11</v>
      </c>
      <c r="N418" s="3">
        <v>0</v>
      </c>
      <c r="O418" s="3">
        <v>12</v>
      </c>
    </row>
    <row r="419" spans="1:15" x14ac:dyDescent="0.25">
      <c r="A419" s="6" t="str">
        <f>IF(Table1[[#This Row],[Area]]="","",CONCATENATE(YEAR(I419)," ","Q",ROUNDUP(MONTH(I419)/3,0)))</f>
        <v>2020 Q2</v>
      </c>
      <c r="B419" s="6" t="str">
        <f>IF(Table1[[#This Row],[Area]]="","",CONCATENATE(TEXT(Table1[[#This Row],[rpt_mth]],"yyyy"), " ",TEXT(Table1[[#This Row],[rpt_mth]],"mmmm")))</f>
        <v>2020 June</v>
      </c>
      <c r="C419" s="9">
        <f>IF(Table1[[#This Row],[Area]]="","",Table1[[#This Row],[cleu_gross_adds]]/1000)</f>
        <v>1.081</v>
      </c>
      <c r="D419" s="9">
        <f>IF(Table1[[#This Row],[Area]]="","",Table1[[#This Row],[cleu_deacts]]/1000)</f>
        <v>0.56299999999999994</v>
      </c>
      <c r="E419" s="10">
        <f>IF(Table1[[#This Row],[Area]]="","",Table1[[#This Row],[cleu_subs]]/1000)</f>
        <v>241.398</v>
      </c>
      <c r="F419" s="10">
        <f>IF(Table1[[#This Row],[Area]]="","",Table1[[#This Row],[Adds]]-Table1[[#This Row],[Deacts]])</f>
        <v>0.51800000000000002</v>
      </c>
      <c r="G419" s="10" t="str">
        <f>IF(Table1[[#This Row],[Area]]="","",IF(Table1[[#This Row],[VZ2_SEGMT_DESC]]="Small &amp; Medium Unassigned", "Small &amp; Medium",Table1[[#This Row],[VZ2_SEGMT_DESC]]))</f>
        <v>Public Sector Fed</v>
      </c>
      <c r="H419" s="10" t="str">
        <f>IF(Table1[[#This Row],[VZ2_AREA_DESC]]="undefined","",IF(Table1[[#This Row],[VZ2_AREA_DESC]]="Headquarte","HQ",Table1[[#This Row],[VZ2_AREA_DESC]]))</f>
        <v>West</v>
      </c>
      <c r="I419" s="2">
        <v>43983</v>
      </c>
      <c r="J419" s="3" t="s">
        <v>16</v>
      </c>
      <c r="K419" s="3" t="s">
        <v>12</v>
      </c>
      <c r="L419" s="3" t="s">
        <v>15</v>
      </c>
      <c r="M419" s="3">
        <v>1081</v>
      </c>
      <c r="N419" s="3">
        <v>563</v>
      </c>
      <c r="O419" s="3">
        <v>241398</v>
      </c>
    </row>
    <row r="420" spans="1:15" x14ac:dyDescent="0.25">
      <c r="A420" s="6" t="str">
        <f>IF(Table1[[#This Row],[Area]]="","",CONCATENATE(YEAR(I420)," ","Q",ROUNDUP(MONTH(I420)/3,0)))</f>
        <v>2019 Q2</v>
      </c>
      <c r="B420" s="6" t="str">
        <f>IF(Table1[[#This Row],[Area]]="","",CONCATENATE(TEXT(Table1[[#This Row],[rpt_mth]],"yyyy"), " ",TEXT(Table1[[#This Row],[rpt_mth]],"mmmm")))</f>
        <v>2019 April</v>
      </c>
      <c r="C420" s="9">
        <f>IF(Table1[[#This Row],[Area]]="","",Table1[[#This Row],[cleu_gross_adds]]/1000)</f>
        <v>0.82099999999999995</v>
      </c>
      <c r="D420" s="9">
        <f>IF(Table1[[#This Row],[Area]]="","",Table1[[#This Row],[cleu_deacts]]/1000)</f>
        <v>0.183</v>
      </c>
      <c r="E420" s="10">
        <f>IF(Table1[[#This Row],[Area]]="","",Table1[[#This Row],[cleu_subs]]/1000)</f>
        <v>13.336</v>
      </c>
      <c r="F420" s="10">
        <f>IF(Table1[[#This Row],[Area]]="","",Table1[[#This Row],[Adds]]-Table1[[#This Row],[Deacts]])</f>
        <v>0.6379999999999999</v>
      </c>
      <c r="G420" s="10" t="str">
        <f>IF(Table1[[#This Row],[Area]]="","",IF(Table1[[#This Row],[VZ2_SEGMT_DESC]]="Small &amp; Medium Unassigned", "Small &amp; Medium",Table1[[#This Row],[VZ2_SEGMT_DESC]]))</f>
        <v>Small &amp; Medium</v>
      </c>
      <c r="H420" s="10" t="str">
        <f>IF(Table1[[#This Row],[VZ2_AREA_DESC]]="undefined","",IF(Table1[[#This Row],[VZ2_AREA_DESC]]="Headquarte","HQ",Table1[[#This Row],[VZ2_AREA_DESC]]))</f>
        <v>East</v>
      </c>
      <c r="I420" s="2">
        <v>43556</v>
      </c>
      <c r="J420" s="3" t="s">
        <v>9</v>
      </c>
      <c r="K420" s="3" t="s">
        <v>12</v>
      </c>
      <c r="L420" s="3" t="s">
        <v>11</v>
      </c>
      <c r="M420" s="3">
        <v>821</v>
      </c>
      <c r="N420" s="3">
        <v>183</v>
      </c>
      <c r="O420" s="3">
        <v>13336</v>
      </c>
    </row>
    <row r="421" spans="1:15" x14ac:dyDescent="0.25">
      <c r="A421" s="6" t="str">
        <f>IF(Table1[[#This Row],[Area]]="","",CONCATENATE(YEAR(I421)," ","Q",ROUNDUP(MONTH(I421)/3,0)))</f>
        <v>2020 Q1</v>
      </c>
      <c r="B421" s="6" t="str">
        <f>IF(Table1[[#This Row],[Area]]="","",CONCATENATE(TEXT(Table1[[#This Row],[rpt_mth]],"yyyy"), " ",TEXT(Table1[[#This Row],[rpt_mth]],"mmmm")))</f>
        <v>2020 March</v>
      </c>
      <c r="C421" s="9">
        <f>IF(Table1[[#This Row],[Area]]="","",Table1[[#This Row],[cleu_gross_adds]]/1000)</f>
        <v>0</v>
      </c>
      <c r="D421" s="9">
        <f>IF(Table1[[#This Row],[Area]]="","",Table1[[#This Row],[cleu_deacts]]/1000)</f>
        <v>0</v>
      </c>
      <c r="E421" s="10">
        <f>IF(Table1[[#This Row],[Area]]="","",Table1[[#This Row],[cleu_subs]]/1000)</f>
        <v>2E-3</v>
      </c>
      <c r="F421" s="10">
        <f>IF(Table1[[#This Row],[Area]]="","",Table1[[#This Row],[Adds]]-Table1[[#This Row],[Deacts]])</f>
        <v>0</v>
      </c>
      <c r="G421" s="10" t="str">
        <f>IF(Table1[[#This Row],[Area]]="","",IF(Table1[[#This Row],[VZ2_SEGMT_DESC]]="Small &amp; Medium Unassigned", "Small &amp; Medium",Table1[[#This Row],[VZ2_SEGMT_DESC]]))</f>
        <v>Small &amp; Medium</v>
      </c>
      <c r="H421" s="10" t="str">
        <f>IF(Table1[[#This Row],[VZ2_AREA_DESC]]="undefined","",IF(Table1[[#This Row],[VZ2_AREA_DESC]]="Headquarte","HQ",Table1[[#This Row],[VZ2_AREA_DESC]]))</f>
        <v>HQ</v>
      </c>
      <c r="I421" s="2">
        <v>43891</v>
      </c>
      <c r="J421" s="3" t="s">
        <v>18</v>
      </c>
      <c r="K421" s="3" t="s">
        <v>12</v>
      </c>
      <c r="L421" s="3" t="s">
        <v>17</v>
      </c>
      <c r="M421" s="3">
        <v>0</v>
      </c>
      <c r="N421" s="3">
        <v>0</v>
      </c>
      <c r="O421" s="3">
        <v>2</v>
      </c>
    </row>
    <row r="422" spans="1:15" x14ac:dyDescent="0.25">
      <c r="A422" s="6" t="str">
        <f>IF(Table1[[#This Row],[Area]]="","",CONCATENATE(YEAR(I422)," ","Q",ROUNDUP(MONTH(I422)/3,0)))</f>
        <v>2020 Q1</v>
      </c>
      <c r="B422" s="6" t="str">
        <f>IF(Table1[[#This Row],[Area]]="","",CONCATENATE(TEXT(Table1[[#This Row],[rpt_mth]],"yyyy"), " ",TEXT(Table1[[#This Row],[rpt_mth]],"mmmm")))</f>
        <v>2020 March</v>
      </c>
      <c r="C422" s="9">
        <f>IF(Table1[[#This Row],[Area]]="","",Table1[[#This Row],[cleu_gross_adds]]/1000)</f>
        <v>2.0870000000000002</v>
      </c>
      <c r="D422" s="9">
        <f>IF(Table1[[#This Row],[Area]]="","",Table1[[#This Row],[cleu_deacts]]/1000)</f>
        <v>2.117</v>
      </c>
      <c r="E422" s="10">
        <f>IF(Table1[[#This Row],[Area]]="","",Table1[[#This Row],[cleu_subs]]/1000)</f>
        <v>221.74199999999999</v>
      </c>
      <c r="F422" s="10">
        <f>IF(Table1[[#This Row],[Area]]="","",Table1[[#This Row],[Adds]]-Table1[[#This Row],[Deacts]])</f>
        <v>-2.9999999999999805E-2</v>
      </c>
      <c r="G422" s="10" t="str">
        <f>IF(Table1[[#This Row],[Area]]="","",IF(Table1[[#This Row],[VZ2_SEGMT_DESC]]="Small &amp; Medium Unassigned", "Small &amp; Medium",Table1[[#This Row],[VZ2_SEGMT_DESC]]))</f>
        <v>Small &amp; Medium</v>
      </c>
      <c r="H422" s="10" t="str">
        <f>IF(Table1[[#This Row],[VZ2_AREA_DESC]]="undefined","",IF(Table1[[#This Row],[VZ2_AREA_DESC]]="Headquarte","HQ",Table1[[#This Row],[VZ2_AREA_DESC]]))</f>
        <v>South</v>
      </c>
      <c r="I422" s="2">
        <v>43891</v>
      </c>
      <c r="J422" s="3" t="s">
        <v>18</v>
      </c>
      <c r="K422" s="3" t="s">
        <v>7</v>
      </c>
      <c r="L422" s="3" t="s">
        <v>8</v>
      </c>
      <c r="M422" s="3">
        <v>2087</v>
      </c>
      <c r="N422" s="3">
        <v>2117</v>
      </c>
      <c r="O422" s="3">
        <v>221742</v>
      </c>
    </row>
    <row r="423" spans="1:15" x14ac:dyDescent="0.25">
      <c r="A423" s="6" t="str">
        <f>IF(Table1[[#This Row],[Area]]="","",CONCATENATE(YEAR(I423)," ","Q",ROUNDUP(MONTH(I423)/3,0)))</f>
        <v/>
      </c>
      <c r="B423" s="6" t="str">
        <f>IF(Table1[[#This Row],[Area]]="","",CONCATENATE(TEXT(Table1[[#This Row],[rpt_mth]],"yyyy"), " ",TEXT(Table1[[#This Row],[rpt_mth]],"mmmm")))</f>
        <v/>
      </c>
      <c r="C423" s="9" t="str">
        <f>IF(Table1[[#This Row],[Area]]="","",Table1[[#This Row],[cleu_gross_adds]]/1000)</f>
        <v/>
      </c>
      <c r="D423" s="9" t="str">
        <f>IF(Table1[[#This Row],[Area]]="","",Table1[[#This Row],[cleu_deacts]]/1000)</f>
        <v/>
      </c>
      <c r="E423" s="10" t="str">
        <f>IF(Table1[[#This Row],[Area]]="","",Table1[[#This Row],[cleu_subs]]/1000)</f>
        <v/>
      </c>
      <c r="F423" s="10" t="str">
        <f>IF(Table1[[#This Row],[Area]]="","",Table1[[#This Row],[Adds]]-Table1[[#This Row],[Deacts]])</f>
        <v/>
      </c>
      <c r="G423" s="10" t="str">
        <f>IF(Table1[[#This Row],[Area]]="","",IF(Table1[[#This Row],[VZ2_SEGMT_DESC]]="Small &amp; Medium Unassigned", "Small &amp; Medium",Table1[[#This Row],[VZ2_SEGMT_DESC]]))</f>
        <v/>
      </c>
      <c r="H423" s="10" t="str">
        <f>IF(Table1[[#This Row],[VZ2_AREA_DESC]]="undefined","",IF(Table1[[#This Row],[VZ2_AREA_DESC]]="Headquarte","HQ",Table1[[#This Row],[VZ2_AREA_DESC]]))</f>
        <v/>
      </c>
      <c r="I423" s="2">
        <v>43922</v>
      </c>
      <c r="J423" s="3" t="s">
        <v>16</v>
      </c>
      <c r="K423" s="3" t="s">
        <v>12</v>
      </c>
      <c r="L423" s="3" t="s">
        <v>13</v>
      </c>
      <c r="M423" s="3">
        <v>0</v>
      </c>
      <c r="N423" s="3">
        <v>0</v>
      </c>
      <c r="O423" s="3">
        <v>0</v>
      </c>
    </row>
    <row r="424" spans="1:15" x14ac:dyDescent="0.25">
      <c r="A424" s="6" t="str">
        <f>IF(Table1[[#This Row],[Area]]="","",CONCATENATE(YEAR(I424)," ","Q",ROUNDUP(MONTH(I424)/3,0)))</f>
        <v>2020 Q1</v>
      </c>
      <c r="B424" s="6" t="str">
        <f>IF(Table1[[#This Row],[Area]]="","",CONCATENATE(TEXT(Table1[[#This Row],[rpt_mth]],"yyyy"), " ",TEXT(Table1[[#This Row],[rpt_mth]],"mmmm")))</f>
        <v>2020 January</v>
      </c>
      <c r="C424" s="9">
        <f>IF(Table1[[#This Row],[Area]]="","",Table1[[#This Row],[cleu_gross_adds]]/1000)</f>
        <v>2.681</v>
      </c>
      <c r="D424" s="9">
        <f>IF(Table1[[#This Row],[Area]]="","",Table1[[#This Row],[cleu_deacts]]/1000)</f>
        <v>4.9279999999999999</v>
      </c>
      <c r="E424" s="10">
        <f>IF(Table1[[#This Row],[Area]]="","",Table1[[#This Row],[cleu_subs]]/1000)</f>
        <v>462.19099999999997</v>
      </c>
      <c r="F424" s="10">
        <f>IF(Table1[[#This Row],[Area]]="","",Table1[[#This Row],[Adds]]-Table1[[#This Row],[Deacts]])</f>
        <v>-2.2469999999999999</v>
      </c>
      <c r="G424" s="10" t="str">
        <f>IF(Table1[[#This Row],[Area]]="","",IF(Table1[[#This Row],[VZ2_SEGMT_DESC]]="Small &amp; Medium Unassigned", "Small &amp; Medium",Table1[[#This Row],[VZ2_SEGMT_DESC]]))</f>
        <v>Small &amp; Medium</v>
      </c>
      <c r="H424" s="10" t="str">
        <f>IF(Table1[[#This Row],[VZ2_AREA_DESC]]="undefined","",IF(Table1[[#This Row],[VZ2_AREA_DESC]]="Headquarte","HQ",Table1[[#This Row],[VZ2_AREA_DESC]]))</f>
        <v>East</v>
      </c>
      <c r="I424" s="2">
        <v>43831</v>
      </c>
      <c r="J424" s="3" t="s">
        <v>18</v>
      </c>
      <c r="K424" s="3" t="s">
        <v>7</v>
      </c>
      <c r="L424" s="3" t="s">
        <v>11</v>
      </c>
      <c r="M424" s="3">
        <v>2681</v>
      </c>
      <c r="N424" s="3">
        <v>4928</v>
      </c>
      <c r="O424" s="3">
        <v>462191</v>
      </c>
    </row>
    <row r="425" spans="1:15" x14ac:dyDescent="0.25">
      <c r="A425" s="6" t="str">
        <f>IF(Table1[[#This Row],[Area]]="","",CONCATENATE(YEAR(I425)," ","Q",ROUNDUP(MONTH(I425)/3,0)))</f>
        <v>2019 Q3</v>
      </c>
      <c r="B425" s="6" t="str">
        <f>IF(Table1[[#This Row],[Area]]="","",CONCATENATE(TEXT(Table1[[#This Row],[rpt_mth]],"yyyy"), " ",TEXT(Table1[[#This Row],[rpt_mth]],"mmmm")))</f>
        <v>2019 August</v>
      </c>
      <c r="C425" s="9">
        <f>IF(Table1[[#This Row],[Area]]="","",Table1[[#This Row],[cleu_gross_adds]]/1000)</f>
        <v>16.579999999999998</v>
      </c>
      <c r="D425" s="9">
        <f>IF(Table1[[#This Row],[Area]]="","",Table1[[#This Row],[cleu_deacts]]/1000)</f>
        <v>11.115</v>
      </c>
      <c r="E425" s="10">
        <f>IF(Table1[[#This Row],[Area]]="","",Table1[[#This Row],[cleu_subs]]/1000)</f>
        <v>1051.0519999999999</v>
      </c>
      <c r="F425" s="10">
        <f>IF(Table1[[#This Row],[Area]]="","",Table1[[#This Row],[Adds]]-Table1[[#This Row],[Deacts]])</f>
        <v>5.4649999999999981</v>
      </c>
      <c r="G425" s="10" t="str">
        <f>IF(Table1[[#This Row],[Area]]="","",IF(Table1[[#This Row],[VZ2_SEGMT_DESC]]="Small &amp; Medium Unassigned", "Small &amp; Medium",Table1[[#This Row],[VZ2_SEGMT_DESC]]))</f>
        <v>Public Sector SLED</v>
      </c>
      <c r="H425" s="10" t="str">
        <f>IF(Table1[[#This Row],[VZ2_AREA_DESC]]="undefined","",IF(Table1[[#This Row],[VZ2_AREA_DESC]]="Headquarte","HQ",Table1[[#This Row],[VZ2_AREA_DESC]]))</f>
        <v>West</v>
      </c>
      <c r="I425" s="2">
        <v>43678</v>
      </c>
      <c r="J425" s="3" t="s">
        <v>19</v>
      </c>
      <c r="K425" s="3" t="s">
        <v>12</v>
      </c>
      <c r="L425" s="3" t="s">
        <v>15</v>
      </c>
      <c r="M425" s="3">
        <v>16580</v>
      </c>
      <c r="N425" s="3">
        <v>11115</v>
      </c>
      <c r="O425" s="3">
        <v>1051052</v>
      </c>
    </row>
    <row r="426" spans="1:15" x14ac:dyDescent="0.25">
      <c r="A426" s="6" t="str">
        <f>IF(Table1[[#This Row],[Area]]="","",CONCATENATE(YEAR(I426)," ","Q",ROUNDUP(MONTH(I426)/3,0)))</f>
        <v>2020 Q1</v>
      </c>
      <c r="B426" s="6" t="str">
        <f>IF(Table1[[#This Row],[Area]]="","",CONCATENATE(TEXT(Table1[[#This Row],[rpt_mth]],"yyyy"), " ",TEXT(Table1[[#This Row],[rpt_mth]],"mmmm")))</f>
        <v>2020 February</v>
      </c>
      <c r="C426" s="9">
        <f>IF(Table1[[#This Row],[Area]]="","",Table1[[#This Row],[cleu_gross_adds]]/1000)</f>
        <v>12.788</v>
      </c>
      <c r="D426" s="9">
        <f>IF(Table1[[#This Row],[Area]]="","",Table1[[#This Row],[cleu_deacts]]/1000)</f>
        <v>7.0330000000000004</v>
      </c>
      <c r="E426" s="10">
        <f>IF(Table1[[#This Row],[Area]]="","",Table1[[#This Row],[cleu_subs]]/1000)</f>
        <v>713.29200000000003</v>
      </c>
      <c r="F426" s="10">
        <f>IF(Table1[[#This Row],[Area]]="","",Table1[[#This Row],[Adds]]-Table1[[#This Row],[Deacts]])</f>
        <v>5.7549999999999999</v>
      </c>
      <c r="G426" s="10" t="str">
        <f>IF(Table1[[#This Row],[Area]]="","",IF(Table1[[#This Row],[VZ2_SEGMT_DESC]]="Small &amp; Medium Unassigned", "Small &amp; Medium",Table1[[#This Row],[VZ2_SEGMT_DESC]]))</f>
        <v>Small &amp; Medium</v>
      </c>
      <c r="H426" s="10" t="str">
        <f>IF(Table1[[#This Row],[VZ2_AREA_DESC]]="undefined","",IF(Table1[[#This Row],[VZ2_AREA_DESC]]="Headquarte","HQ",Table1[[#This Row],[VZ2_AREA_DESC]]))</f>
        <v>East</v>
      </c>
      <c r="I426" s="2">
        <v>43862</v>
      </c>
      <c r="J426" s="3" t="s">
        <v>18</v>
      </c>
      <c r="K426" s="3" t="s">
        <v>14</v>
      </c>
      <c r="L426" s="3" t="s">
        <v>11</v>
      </c>
      <c r="M426" s="3">
        <v>12788</v>
      </c>
      <c r="N426" s="3">
        <v>7033</v>
      </c>
      <c r="O426" s="3">
        <v>713292</v>
      </c>
    </row>
    <row r="427" spans="1:15" x14ac:dyDescent="0.25">
      <c r="A427" s="6" t="str">
        <f>IF(Table1[[#This Row],[Area]]="","",CONCATENATE(YEAR(I427)," ","Q",ROUNDUP(MONTH(I427)/3,0)))</f>
        <v>2020 Q2</v>
      </c>
      <c r="B427" s="6" t="str">
        <f>IF(Table1[[#This Row],[Area]]="","",CONCATENATE(TEXT(Table1[[#This Row],[rpt_mth]],"yyyy"), " ",TEXT(Table1[[#This Row],[rpt_mth]],"mmmm")))</f>
        <v>2020 May</v>
      </c>
      <c r="C427" s="9">
        <f>IF(Table1[[#This Row],[Area]]="","",Table1[[#This Row],[cleu_gross_adds]]/1000)</f>
        <v>0</v>
      </c>
      <c r="D427" s="9">
        <f>IF(Table1[[#This Row],[Area]]="","",Table1[[#This Row],[cleu_deacts]]/1000)</f>
        <v>0</v>
      </c>
      <c r="E427" s="10">
        <f>IF(Table1[[#This Row],[Area]]="","",Table1[[#This Row],[cleu_subs]]/1000)</f>
        <v>0</v>
      </c>
      <c r="F427" s="10">
        <f>IF(Table1[[#This Row],[Area]]="","",Table1[[#This Row],[Adds]]-Table1[[#This Row],[Deacts]])</f>
        <v>0</v>
      </c>
      <c r="G427" s="10" t="str">
        <f>IF(Table1[[#This Row],[Area]]="","",IF(Table1[[#This Row],[VZ2_SEGMT_DESC]]="Small &amp; Medium Unassigned", "Small &amp; Medium",Table1[[#This Row],[VZ2_SEGMT_DESC]]))</f>
        <v>Small &amp; Medium</v>
      </c>
      <c r="H427" s="10" t="str">
        <f>IF(Table1[[#This Row],[VZ2_AREA_DESC]]="undefined","",IF(Table1[[#This Row],[VZ2_AREA_DESC]]="Headquarte","HQ",Table1[[#This Row],[VZ2_AREA_DESC]]))</f>
        <v>HQ</v>
      </c>
      <c r="I427" s="2">
        <v>43952</v>
      </c>
      <c r="J427" s="3" t="s">
        <v>18</v>
      </c>
      <c r="K427" s="3" t="s">
        <v>10</v>
      </c>
      <c r="L427" s="3" t="s">
        <v>17</v>
      </c>
      <c r="M427" s="3">
        <v>0</v>
      </c>
      <c r="N427" s="3">
        <v>0</v>
      </c>
      <c r="O427" s="3">
        <v>0</v>
      </c>
    </row>
    <row r="428" spans="1:15" x14ac:dyDescent="0.25">
      <c r="A428" s="6" t="str">
        <f>IF(Table1[[#This Row],[Area]]="","",CONCATENATE(YEAR(I428)," ","Q",ROUNDUP(MONTH(I428)/3,0)))</f>
        <v>2019 Q3</v>
      </c>
      <c r="B428" s="6" t="str">
        <f>IF(Table1[[#This Row],[Area]]="","",CONCATENATE(TEXT(Table1[[#This Row],[rpt_mth]],"yyyy"), " ",TEXT(Table1[[#This Row],[rpt_mth]],"mmmm")))</f>
        <v>2019 September</v>
      </c>
      <c r="C428" s="9">
        <f>IF(Table1[[#This Row],[Area]]="","",Table1[[#This Row],[cleu_gross_adds]]/1000)</f>
        <v>0</v>
      </c>
      <c r="D428" s="9">
        <f>IF(Table1[[#This Row],[Area]]="","",Table1[[#This Row],[cleu_deacts]]/1000)</f>
        <v>0</v>
      </c>
      <c r="E428" s="10">
        <f>IF(Table1[[#This Row],[Area]]="","",Table1[[#This Row],[cleu_subs]]/1000)</f>
        <v>0.01</v>
      </c>
      <c r="F428" s="10">
        <f>IF(Table1[[#This Row],[Area]]="","",Table1[[#This Row],[Adds]]-Table1[[#This Row],[Deacts]])</f>
        <v>0</v>
      </c>
      <c r="G428" s="10" t="str">
        <f>IF(Table1[[#This Row],[Area]]="","",IF(Table1[[#This Row],[VZ2_SEGMT_DESC]]="Small &amp; Medium Unassigned", "Small &amp; Medium",Table1[[#This Row],[VZ2_SEGMT_DESC]]))</f>
        <v>Small &amp; Medium</v>
      </c>
      <c r="H428" s="10" t="str">
        <f>IF(Table1[[#This Row],[VZ2_AREA_DESC]]="undefined","",IF(Table1[[#This Row],[VZ2_AREA_DESC]]="Headquarte","HQ",Table1[[#This Row],[VZ2_AREA_DESC]]))</f>
        <v>South</v>
      </c>
      <c r="I428" s="2">
        <v>43709</v>
      </c>
      <c r="J428" s="3" t="s">
        <v>9</v>
      </c>
      <c r="K428" s="3" t="s">
        <v>12</v>
      </c>
      <c r="L428" s="3" t="s">
        <v>8</v>
      </c>
      <c r="M428" s="3">
        <v>0</v>
      </c>
      <c r="N428" s="3">
        <v>0</v>
      </c>
      <c r="O428" s="3">
        <v>10</v>
      </c>
    </row>
    <row r="429" spans="1:15" x14ac:dyDescent="0.25">
      <c r="A429" s="6" t="str">
        <f>IF(Table1[[#This Row],[Area]]="","",CONCATENATE(YEAR(I429)," ","Q",ROUNDUP(MONTH(I429)/3,0)))</f>
        <v>2019 Q2</v>
      </c>
      <c r="B429" s="6" t="str">
        <f>IF(Table1[[#This Row],[Area]]="","",CONCATENATE(TEXT(Table1[[#This Row],[rpt_mth]],"yyyy"), " ",TEXT(Table1[[#This Row],[rpt_mth]],"mmmm")))</f>
        <v>2019 April</v>
      </c>
      <c r="C429" s="9">
        <f>IF(Table1[[#This Row],[Area]]="","",Table1[[#This Row],[cleu_gross_adds]]/1000)</f>
        <v>14.391999999999999</v>
      </c>
      <c r="D429" s="9">
        <f>IF(Table1[[#This Row],[Area]]="","",Table1[[#This Row],[cleu_deacts]]/1000)</f>
        <v>10.518000000000001</v>
      </c>
      <c r="E429" s="10">
        <f>IF(Table1[[#This Row],[Area]]="","",Table1[[#This Row],[cleu_subs]]/1000)</f>
        <v>1026.9570000000001</v>
      </c>
      <c r="F429" s="10">
        <f>IF(Table1[[#This Row],[Area]]="","",Table1[[#This Row],[Adds]]-Table1[[#This Row],[Deacts]])</f>
        <v>3.8739999999999988</v>
      </c>
      <c r="G429" s="10" t="str">
        <f>IF(Table1[[#This Row],[Area]]="","",IF(Table1[[#This Row],[VZ2_SEGMT_DESC]]="Small &amp; Medium Unassigned", "Small &amp; Medium",Table1[[#This Row],[VZ2_SEGMT_DESC]]))</f>
        <v>Public Sector SLED</v>
      </c>
      <c r="H429" s="10" t="str">
        <f>IF(Table1[[#This Row],[VZ2_AREA_DESC]]="undefined","",IF(Table1[[#This Row],[VZ2_AREA_DESC]]="Headquarte","HQ",Table1[[#This Row],[VZ2_AREA_DESC]]))</f>
        <v>West</v>
      </c>
      <c r="I429" s="2">
        <v>43556</v>
      </c>
      <c r="J429" s="3" t="s">
        <v>19</v>
      </c>
      <c r="K429" s="3" t="s">
        <v>12</v>
      </c>
      <c r="L429" s="3" t="s">
        <v>15</v>
      </c>
      <c r="M429" s="3">
        <v>14392</v>
      </c>
      <c r="N429" s="3">
        <v>10518</v>
      </c>
      <c r="O429" s="3">
        <v>1026957</v>
      </c>
    </row>
    <row r="430" spans="1:15" x14ac:dyDescent="0.25">
      <c r="A430" s="6" t="str">
        <f>IF(Table1[[#This Row],[Area]]="","",CONCATENATE(YEAR(I430)," ","Q",ROUNDUP(MONTH(I430)/3,0)))</f>
        <v>2019 Q2</v>
      </c>
      <c r="B430" s="6" t="str">
        <f>IF(Table1[[#This Row],[Area]]="","",CONCATENATE(TEXT(Table1[[#This Row],[rpt_mth]],"yyyy"), " ",TEXT(Table1[[#This Row],[rpt_mth]],"mmmm")))</f>
        <v>2019 May</v>
      </c>
      <c r="C430" s="9">
        <f>IF(Table1[[#This Row],[Area]]="","",Table1[[#This Row],[cleu_gross_adds]]/1000)</f>
        <v>0</v>
      </c>
      <c r="D430" s="9">
        <f>IF(Table1[[#This Row],[Area]]="","",Table1[[#This Row],[cleu_deacts]]/1000)</f>
        <v>7.0000000000000001E-3</v>
      </c>
      <c r="E430" s="10">
        <f>IF(Table1[[#This Row],[Area]]="","",Table1[[#This Row],[cleu_subs]]/1000)</f>
        <v>0.88</v>
      </c>
      <c r="F430" s="10">
        <f>IF(Table1[[#This Row],[Area]]="","",Table1[[#This Row],[Adds]]-Table1[[#This Row],[Deacts]])</f>
        <v>-7.0000000000000001E-3</v>
      </c>
      <c r="G430" s="10" t="str">
        <f>IF(Table1[[#This Row],[Area]]="","",IF(Table1[[#This Row],[VZ2_SEGMT_DESC]]="Small &amp; Medium Unassigned", "Small &amp; Medium",Table1[[#This Row],[VZ2_SEGMT_DESC]]))</f>
        <v>Public Sector Fed</v>
      </c>
      <c r="H430" s="10" t="str">
        <f>IF(Table1[[#This Row],[VZ2_AREA_DESC]]="undefined","",IF(Table1[[#This Row],[VZ2_AREA_DESC]]="Headquarte","HQ",Table1[[#This Row],[VZ2_AREA_DESC]]))</f>
        <v>South</v>
      </c>
      <c r="I430" s="2">
        <v>43586</v>
      </c>
      <c r="J430" s="3" t="s">
        <v>16</v>
      </c>
      <c r="K430" s="3" t="s">
        <v>7</v>
      </c>
      <c r="L430" s="3" t="s">
        <v>8</v>
      </c>
      <c r="M430" s="3">
        <v>0</v>
      </c>
      <c r="N430" s="3">
        <v>7</v>
      </c>
      <c r="O430" s="3">
        <v>880</v>
      </c>
    </row>
    <row r="431" spans="1:15" x14ac:dyDescent="0.25">
      <c r="A431" s="6" t="str">
        <f>IF(Table1[[#This Row],[Area]]="","",CONCATENATE(YEAR(I431)," ","Q",ROUNDUP(MONTH(I431)/3,0)))</f>
        <v/>
      </c>
      <c r="B431" s="6" t="str">
        <f>IF(Table1[[#This Row],[Area]]="","",CONCATENATE(TEXT(Table1[[#This Row],[rpt_mth]],"yyyy"), " ",TEXT(Table1[[#This Row],[rpt_mth]],"mmmm")))</f>
        <v/>
      </c>
      <c r="C431" s="9" t="str">
        <f>IF(Table1[[#This Row],[Area]]="","",Table1[[#This Row],[cleu_gross_adds]]/1000)</f>
        <v/>
      </c>
      <c r="D431" s="9" t="str">
        <f>IF(Table1[[#This Row],[Area]]="","",Table1[[#This Row],[cleu_deacts]]/1000)</f>
        <v/>
      </c>
      <c r="E431" s="10" t="str">
        <f>IF(Table1[[#This Row],[Area]]="","",Table1[[#This Row],[cleu_subs]]/1000)</f>
        <v/>
      </c>
      <c r="F431" s="10" t="str">
        <f>IF(Table1[[#This Row],[Area]]="","",Table1[[#This Row],[Adds]]-Table1[[#This Row],[Deacts]])</f>
        <v/>
      </c>
      <c r="G431" s="10" t="str">
        <f>IF(Table1[[#This Row],[Area]]="","",IF(Table1[[#This Row],[VZ2_SEGMT_DESC]]="Small &amp; Medium Unassigned", "Small &amp; Medium",Table1[[#This Row],[VZ2_SEGMT_DESC]]))</f>
        <v/>
      </c>
      <c r="H431" s="10" t="str">
        <f>IF(Table1[[#This Row],[VZ2_AREA_DESC]]="undefined","",IF(Table1[[#This Row],[VZ2_AREA_DESC]]="Headquarte","HQ",Table1[[#This Row],[VZ2_AREA_DESC]]))</f>
        <v/>
      </c>
      <c r="I431" s="2">
        <v>43983</v>
      </c>
      <c r="J431" s="3" t="s">
        <v>16</v>
      </c>
      <c r="K431" s="3" t="s">
        <v>12</v>
      </c>
      <c r="L431" s="3" t="s">
        <v>13</v>
      </c>
      <c r="M431" s="3">
        <v>0</v>
      </c>
      <c r="N431" s="3">
        <v>0</v>
      </c>
      <c r="O431" s="3">
        <v>0</v>
      </c>
    </row>
    <row r="432" spans="1:15" x14ac:dyDescent="0.25">
      <c r="A432" s="6" t="str">
        <f>IF(Table1[[#This Row],[Area]]="","",CONCATENATE(YEAR(I432)," ","Q",ROUNDUP(MONTH(I432)/3,0)))</f>
        <v>2020 Q2</v>
      </c>
      <c r="B432" s="6" t="str">
        <f>IF(Table1[[#This Row],[Area]]="","",CONCATENATE(TEXT(Table1[[#This Row],[rpt_mth]],"yyyy"), " ",TEXT(Table1[[#This Row],[rpt_mth]],"mmmm")))</f>
        <v>2020 June</v>
      </c>
      <c r="C432" s="9">
        <f>IF(Table1[[#This Row],[Area]]="","",Table1[[#This Row],[cleu_gross_adds]]/1000)</f>
        <v>0</v>
      </c>
      <c r="D432" s="9">
        <f>IF(Table1[[#This Row],[Area]]="","",Table1[[#This Row],[cleu_deacts]]/1000)</f>
        <v>0</v>
      </c>
      <c r="E432" s="10">
        <f>IF(Table1[[#This Row],[Area]]="","",Table1[[#This Row],[cleu_subs]]/1000)</f>
        <v>4.0000000000000001E-3</v>
      </c>
      <c r="F432" s="10">
        <f>IF(Table1[[#This Row],[Area]]="","",Table1[[#This Row],[Adds]]-Table1[[#This Row],[Deacts]])</f>
        <v>0</v>
      </c>
      <c r="G432" s="10" t="str">
        <f>IF(Table1[[#This Row],[Area]]="","",IF(Table1[[#This Row],[VZ2_SEGMT_DESC]]="Small &amp; Medium Unassigned", "Small &amp; Medium",Table1[[#This Row],[VZ2_SEGMT_DESC]]))</f>
        <v>Small &amp; Medium</v>
      </c>
      <c r="H432" s="10" t="str">
        <f>IF(Table1[[#This Row],[VZ2_AREA_DESC]]="undefined","",IF(Table1[[#This Row],[VZ2_AREA_DESC]]="Headquarte","HQ",Table1[[#This Row],[VZ2_AREA_DESC]]))</f>
        <v>South</v>
      </c>
      <c r="I432" s="2">
        <v>43983</v>
      </c>
      <c r="J432" s="3" t="s">
        <v>9</v>
      </c>
      <c r="K432" s="3" t="s">
        <v>10</v>
      </c>
      <c r="L432" s="3" t="s">
        <v>8</v>
      </c>
      <c r="M432" s="3">
        <v>0</v>
      </c>
      <c r="N432" s="3">
        <v>0</v>
      </c>
      <c r="O432" s="3">
        <v>4</v>
      </c>
    </row>
    <row r="433" spans="1:15" x14ac:dyDescent="0.25">
      <c r="A433" s="6" t="str">
        <f>IF(Table1[[#This Row],[Area]]="","",CONCATENATE(YEAR(I433)," ","Q",ROUNDUP(MONTH(I433)/3,0)))</f>
        <v>2019 Q3</v>
      </c>
      <c r="B433" s="6" t="str">
        <f>IF(Table1[[#This Row],[Area]]="","",CONCATENATE(TEXT(Table1[[#This Row],[rpt_mth]],"yyyy"), " ",TEXT(Table1[[#This Row],[rpt_mth]],"mmmm")))</f>
        <v>2019 August</v>
      </c>
      <c r="C433" s="9">
        <f>IF(Table1[[#This Row],[Area]]="","",Table1[[#This Row],[cleu_gross_adds]]/1000)</f>
        <v>27.545999999999999</v>
      </c>
      <c r="D433" s="9">
        <f>IF(Table1[[#This Row],[Area]]="","",Table1[[#This Row],[cleu_deacts]]/1000)</f>
        <v>18.744</v>
      </c>
      <c r="E433" s="10">
        <f>IF(Table1[[#This Row],[Area]]="","",Table1[[#This Row],[cleu_subs]]/1000)</f>
        <v>1301.7739999999999</v>
      </c>
      <c r="F433" s="10">
        <f>IF(Table1[[#This Row],[Area]]="","",Table1[[#This Row],[Adds]]-Table1[[#This Row],[Deacts]])</f>
        <v>8.8019999999999996</v>
      </c>
      <c r="G433" s="10" t="str">
        <f>IF(Table1[[#This Row],[Area]]="","",IF(Table1[[#This Row],[VZ2_SEGMT_DESC]]="Small &amp; Medium Unassigned", "Small &amp; Medium",Table1[[#This Row],[VZ2_SEGMT_DESC]]))</f>
        <v>Small &amp; Medium</v>
      </c>
      <c r="H433" s="10" t="str">
        <f>IF(Table1[[#This Row],[VZ2_AREA_DESC]]="undefined","",IF(Table1[[#This Row],[VZ2_AREA_DESC]]="Headquarte","HQ",Table1[[#This Row],[VZ2_AREA_DESC]]))</f>
        <v>South</v>
      </c>
      <c r="I433" s="2">
        <v>43678</v>
      </c>
      <c r="J433" s="3" t="s">
        <v>18</v>
      </c>
      <c r="K433" s="3" t="s">
        <v>10</v>
      </c>
      <c r="L433" s="3" t="s">
        <v>8</v>
      </c>
      <c r="M433" s="3">
        <v>27546</v>
      </c>
      <c r="N433" s="3">
        <v>18744</v>
      </c>
      <c r="O433" s="3">
        <v>1301774</v>
      </c>
    </row>
    <row r="434" spans="1:15" x14ac:dyDescent="0.25">
      <c r="A434" s="6" t="str">
        <f>IF(Table1[[#This Row],[Area]]="","",CONCATENATE(YEAR(I434)," ","Q",ROUNDUP(MONTH(I434)/3,0)))</f>
        <v>2020 Q1</v>
      </c>
      <c r="B434" s="6" t="str">
        <f>IF(Table1[[#This Row],[Area]]="","",CONCATENATE(TEXT(Table1[[#This Row],[rpt_mth]],"yyyy"), " ",TEXT(Table1[[#This Row],[rpt_mth]],"mmmm")))</f>
        <v>2020 January</v>
      </c>
      <c r="C434" s="9">
        <f>IF(Table1[[#This Row],[Area]]="","",Table1[[#This Row],[cleu_gross_adds]]/1000)</f>
        <v>31.518999999999998</v>
      </c>
      <c r="D434" s="9">
        <f>IF(Table1[[#This Row],[Area]]="","",Table1[[#This Row],[cleu_deacts]]/1000)</f>
        <v>25.157</v>
      </c>
      <c r="E434" s="10">
        <f>IF(Table1[[#This Row],[Area]]="","",Table1[[#This Row],[cleu_subs]]/1000)</f>
        <v>1917.5740000000001</v>
      </c>
      <c r="F434" s="10">
        <f>IF(Table1[[#This Row],[Area]]="","",Table1[[#This Row],[Adds]]-Table1[[#This Row],[Deacts]])</f>
        <v>6.3619999999999983</v>
      </c>
      <c r="G434" s="10" t="str">
        <f>IF(Table1[[#This Row],[Area]]="","",IF(Table1[[#This Row],[VZ2_SEGMT_DESC]]="Small &amp; Medium Unassigned", "Small &amp; Medium",Table1[[#This Row],[VZ2_SEGMT_DESC]]))</f>
        <v>Small &amp; Medium</v>
      </c>
      <c r="H434" s="10" t="str">
        <f>IF(Table1[[#This Row],[VZ2_AREA_DESC]]="undefined","",IF(Table1[[#This Row],[VZ2_AREA_DESC]]="Headquarte","HQ",Table1[[#This Row],[VZ2_AREA_DESC]]))</f>
        <v>West</v>
      </c>
      <c r="I434" s="2">
        <v>43831</v>
      </c>
      <c r="J434" s="3" t="s">
        <v>18</v>
      </c>
      <c r="K434" s="3" t="s">
        <v>12</v>
      </c>
      <c r="L434" s="3" t="s">
        <v>15</v>
      </c>
      <c r="M434" s="3">
        <v>31519</v>
      </c>
      <c r="N434" s="3">
        <v>25157</v>
      </c>
      <c r="O434" s="3">
        <v>1917574</v>
      </c>
    </row>
    <row r="435" spans="1:15" x14ac:dyDescent="0.25">
      <c r="A435" s="6" t="str">
        <f>IF(Table1[[#This Row],[Area]]="","",CONCATENATE(YEAR(I435)," ","Q",ROUNDUP(MONTH(I435)/3,0)))</f>
        <v>2020 Q1</v>
      </c>
      <c r="B435" s="6" t="str">
        <f>IF(Table1[[#This Row],[Area]]="","",CONCATENATE(TEXT(Table1[[#This Row],[rpt_mth]],"yyyy"), " ",TEXT(Table1[[#This Row],[rpt_mth]],"mmmm")))</f>
        <v>2020 March</v>
      </c>
      <c r="C435" s="9">
        <f>IF(Table1[[#This Row],[Area]]="","",Table1[[#This Row],[cleu_gross_adds]]/1000)</f>
        <v>50.091000000000001</v>
      </c>
      <c r="D435" s="9">
        <f>IF(Table1[[#This Row],[Area]]="","",Table1[[#This Row],[cleu_deacts]]/1000)</f>
        <v>25.824000000000002</v>
      </c>
      <c r="E435" s="10">
        <f>IF(Table1[[#This Row],[Area]]="","",Table1[[#This Row],[cleu_subs]]/1000)</f>
        <v>1393.4010000000001</v>
      </c>
      <c r="F435" s="10">
        <f>IF(Table1[[#This Row],[Area]]="","",Table1[[#This Row],[Adds]]-Table1[[#This Row],[Deacts]])</f>
        <v>24.266999999999999</v>
      </c>
      <c r="G435" s="10" t="str">
        <f>IF(Table1[[#This Row],[Area]]="","",IF(Table1[[#This Row],[VZ2_SEGMT_DESC]]="Small &amp; Medium Unassigned", "Small &amp; Medium",Table1[[#This Row],[VZ2_SEGMT_DESC]]))</f>
        <v>Large Enterprise Segment</v>
      </c>
      <c r="H435" s="10" t="str">
        <f>IF(Table1[[#This Row],[VZ2_AREA_DESC]]="undefined","",IF(Table1[[#This Row],[VZ2_AREA_DESC]]="Headquarte","HQ",Table1[[#This Row],[VZ2_AREA_DESC]]))</f>
        <v>West</v>
      </c>
      <c r="I435" s="2">
        <v>43891</v>
      </c>
      <c r="J435" s="3" t="s">
        <v>6</v>
      </c>
      <c r="K435" s="3" t="s">
        <v>12</v>
      </c>
      <c r="L435" s="3" t="s">
        <v>15</v>
      </c>
      <c r="M435" s="3">
        <v>50091</v>
      </c>
      <c r="N435" s="3">
        <v>25824</v>
      </c>
      <c r="O435" s="3">
        <v>1393401</v>
      </c>
    </row>
    <row r="436" spans="1:15" x14ac:dyDescent="0.25">
      <c r="A436" s="6" t="str">
        <f>IF(Table1[[#This Row],[Area]]="","",CONCATENATE(YEAR(I436)," ","Q",ROUNDUP(MONTH(I436)/3,0)))</f>
        <v>2020 Q1</v>
      </c>
      <c r="B436" s="6" t="str">
        <f>IF(Table1[[#This Row],[Area]]="","",CONCATENATE(TEXT(Table1[[#This Row],[rpt_mth]],"yyyy"), " ",TEXT(Table1[[#This Row],[rpt_mth]],"mmmm")))</f>
        <v>2020 January</v>
      </c>
      <c r="C436" s="9">
        <f>IF(Table1[[#This Row],[Area]]="","",Table1[[#This Row],[cleu_gross_adds]]/1000)</f>
        <v>0</v>
      </c>
      <c r="D436" s="9">
        <f>IF(Table1[[#This Row],[Area]]="","",Table1[[#This Row],[cleu_deacts]]/1000)</f>
        <v>0</v>
      </c>
      <c r="E436" s="10">
        <f>IF(Table1[[#This Row],[Area]]="","",Table1[[#This Row],[cleu_subs]]/1000)</f>
        <v>0</v>
      </c>
      <c r="F436" s="10">
        <f>IF(Table1[[#This Row],[Area]]="","",Table1[[#This Row],[Adds]]-Table1[[#This Row],[Deacts]])</f>
        <v>0</v>
      </c>
      <c r="G436" s="10" t="str">
        <f>IF(Table1[[#This Row],[Area]]="","",IF(Table1[[#This Row],[VZ2_SEGMT_DESC]]="Small &amp; Medium Unassigned", "Small &amp; Medium",Table1[[#This Row],[VZ2_SEGMT_DESC]]))</f>
        <v>Small &amp; Medium</v>
      </c>
      <c r="H436" s="10" t="str">
        <f>IF(Table1[[#This Row],[VZ2_AREA_DESC]]="undefined","",IF(Table1[[#This Row],[VZ2_AREA_DESC]]="Headquarte","HQ",Table1[[#This Row],[VZ2_AREA_DESC]]))</f>
        <v>East</v>
      </c>
      <c r="I436" s="2">
        <v>43831</v>
      </c>
      <c r="J436" s="3" t="s">
        <v>9</v>
      </c>
      <c r="K436" s="3" t="s">
        <v>12</v>
      </c>
      <c r="L436" s="3" t="s">
        <v>11</v>
      </c>
      <c r="M436" s="3">
        <v>0</v>
      </c>
      <c r="N436" s="3">
        <v>0</v>
      </c>
      <c r="O436" s="3">
        <v>0</v>
      </c>
    </row>
    <row r="437" spans="1:15" x14ac:dyDescent="0.25">
      <c r="A437" s="6" t="str">
        <f>IF(Table1[[#This Row],[Area]]="","",CONCATENATE(YEAR(I437)," ","Q",ROUNDUP(MONTH(I437)/3,0)))</f>
        <v>2020 Q2</v>
      </c>
      <c r="B437" s="6" t="str">
        <f>IF(Table1[[#This Row],[Area]]="","",CONCATENATE(TEXT(Table1[[#This Row],[rpt_mth]],"yyyy"), " ",TEXT(Table1[[#This Row],[rpt_mth]],"mmmm")))</f>
        <v>2020 April</v>
      </c>
      <c r="C437" s="9">
        <f>IF(Table1[[#This Row],[Area]]="","",Table1[[#This Row],[cleu_gross_adds]]/1000)</f>
        <v>7.327</v>
      </c>
      <c r="D437" s="9">
        <f>IF(Table1[[#This Row],[Area]]="","",Table1[[#This Row],[cleu_deacts]]/1000)</f>
        <v>5.9770000000000003</v>
      </c>
      <c r="E437" s="10">
        <f>IF(Table1[[#This Row],[Area]]="","",Table1[[#This Row],[cleu_subs]]/1000)</f>
        <v>724.16700000000003</v>
      </c>
      <c r="F437" s="10">
        <f>IF(Table1[[#This Row],[Area]]="","",Table1[[#This Row],[Adds]]-Table1[[#This Row],[Deacts]])</f>
        <v>1.3499999999999996</v>
      </c>
      <c r="G437" s="10" t="str">
        <f>IF(Table1[[#This Row],[Area]]="","",IF(Table1[[#This Row],[VZ2_SEGMT_DESC]]="Small &amp; Medium Unassigned", "Small &amp; Medium",Table1[[#This Row],[VZ2_SEGMT_DESC]]))</f>
        <v>Small &amp; Medium</v>
      </c>
      <c r="H437" s="10" t="str">
        <f>IF(Table1[[#This Row],[VZ2_AREA_DESC]]="undefined","",IF(Table1[[#This Row],[VZ2_AREA_DESC]]="Headquarte","HQ",Table1[[#This Row],[VZ2_AREA_DESC]]))</f>
        <v>East</v>
      </c>
      <c r="I437" s="2">
        <v>43922</v>
      </c>
      <c r="J437" s="3" t="s">
        <v>18</v>
      </c>
      <c r="K437" s="3" t="s">
        <v>14</v>
      </c>
      <c r="L437" s="3" t="s">
        <v>11</v>
      </c>
      <c r="M437" s="3">
        <v>7327</v>
      </c>
      <c r="N437" s="3">
        <v>5977</v>
      </c>
      <c r="O437" s="3">
        <v>724167</v>
      </c>
    </row>
    <row r="438" spans="1:15" x14ac:dyDescent="0.25">
      <c r="A438" s="6" t="str">
        <f>IF(Table1[[#This Row],[Area]]="","",CONCATENATE(YEAR(I438)," ","Q",ROUNDUP(MONTH(I438)/3,0)))</f>
        <v>2019 Q2</v>
      </c>
      <c r="B438" s="6" t="str">
        <f>IF(Table1[[#This Row],[Area]]="","",CONCATENATE(TEXT(Table1[[#This Row],[rpt_mth]],"yyyy"), " ",TEXT(Table1[[#This Row],[rpt_mth]],"mmmm")))</f>
        <v>2019 June</v>
      </c>
      <c r="C438" s="9">
        <f>IF(Table1[[#This Row],[Area]]="","",Table1[[#This Row],[cleu_gross_adds]]/1000)</f>
        <v>0.40600000000000003</v>
      </c>
      <c r="D438" s="9">
        <f>IF(Table1[[#This Row],[Area]]="","",Table1[[#This Row],[cleu_deacts]]/1000)</f>
        <v>0.60199999999999998</v>
      </c>
      <c r="E438" s="10">
        <f>IF(Table1[[#This Row],[Area]]="","",Table1[[#This Row],[cleu_subs]]/1000)</f>
        <v>33.290999999999997</v>
      </c>
      <c r="F438" s="10">
        <f>IF(Table1[[#This Row],[Area]]="","",Table1[[#This Row],[Adds]]-Table1[[#This Row],[Deacts]])</f>
        <v>-0.19599999999999995</v>
      </c>
      <c r="G438" s="10" t="str">
        <f>IF(Table1[[#This Row],[Area]]="","",IF(Table1[[#This Row],[VZ2_SEGMT_DESC]]="Small &amp; Medium Unassigned", "Small &amp; Medium",Table1[[#This Row],[VZ2_SEGMT_DESC]]))</f>
        <v>Large Enterprise Segment</v>
      </c>
      <c r="H438" s="10" t="str">
        <f>IF(Table1[[#This Row],[VZ2_AREA_DESC]]="undefined","",IF(Table1[[#This Row],[VZ2_AREA_DESC]]="Headquarte","HQ",Table1[[#This Row],[VZ2_AREA_DESC]]))</f>
        <v>South</v>
      </c>
      <c r="I438" s="2">
        <v>43617</v>
      </c>
      <c r="J438" s="3" t="s">
        <v>6</v>
      </c>
      <c r="K438" s="3" t="s">
        <v>14</v>
      </c>
      <c r="L438" s="3" t="s">
        <v>8</v>
      </c>
      <c r="M438" s="3">
        <v>406</v>
      </c>
      <c r="N438" s="3">
        <v>602</v>
      </c>
      <c r="O438" s="3">
        <v>33291</v>
      </c>
    </row>
    <row r="439" spans="1:15" x14ac:dyDescent="0.25">
      <c r="A439" s="6" t="str">
        <f>IF(Table1[[#This Row],[Area]]="","",CONCATENATE(YEAR(I439)," ","Q",ROUNDUP(MONTH(I439)/3,0)))</f>
        <v/>
      </c>
      <c r="B439" s="6" t="str">
        <f>IF(Table1[[#This Row],[Area]]="","",CONCATENATE(TEXT(Table1[[#This Row],[rpt_mth]],"yyyy"), " ",TEXT(Table1[[#This Row],[rpt_mth]],"mmmm")))</f>
        <v/>
      </c>
      <c r="C439" s="9" t="str">
        <f>IF(Table1[[#This Row],[Area]]="","",Table1[[#This Row],[cleu_gross_adds]]/1000)</f>
        <v/>
      </c>
      <c r="D439" s="9" t="str">
        <f>IF(Table1[[#This Row],[Area]]="","",Table1[[#This Row],[cleu_deacts]]/1000)</f>
        <v/>
      </c>
      <c r="E439" s="10" t="str">
        <f>IF(Table1[[#This Row],[Area]]="","",Table1[[#This Row],[cleu_subs]]/1000)</f>
        <v/>
      </c>
      <c r="F439" s="10" t="str">
        <f>IF(Table1[[#This Row],[Area]]="","",Table1[[#This Row],[Adds]]-Table1[[#This Row],[Deacts]])</f>
        <v/>
      </c>
      <c r="G439" s="10" t="str">
        <f>IF(Table1[[#This Row],[Area]]="","",IF(Table1[[#This Row],[VZ2_SEGMT_DESC]]="Small &amp; Medium Unassigned", "Small &amp; Medium",Table1[[#This Row],[VZ2_SEGMT_DESC]]))</f>
        <v/>
      </c>
      <c r="H439" s="10" t="str">
        <f>IF(Table1[[#This Row],[VZ2_AREA_DESC]]="undefined","",IF(Table1[[#This Row],[VZ2_AREA_DESC]]="Headquarte","HQ",Table1[[#This Row],[VZ2_AREA_DESC]]))</f>
        <v/>
      </c>
      <c r="I439" s="2">
        <v>43952</v>
      </c>
      <c r="J439" s="3" t="s">
        <v>16</v>
      </c>
      <c r="K439" s="3" t="s">
        <v>12</v>
      </c>
      <c r="L439" s="3" t="s">
        <v>13</v>
      </c>
      <c r="M439" s="3">
        <v>0</v>
      </c>
      <c r="N439" s="3">
        <v>0</v>
      </c>
      <c r="O439" s="3">
        <v>0</v>
      </c>
    </row>
    <row r="440" spans="1:15" x14ac:dyDescent="0.25">
      <c r="A440" s="6" t="str">
        <f>IF(Table1[[#This Row],[Area]]="","",CONCATENATE(YEAR(I440)," ","Q",ROUNDUP(MONTH(I440)/3,0)))</f>
        <v>2019 Q3</v>
      </c>
      <c r="B440" s="6" t="str">
        <f>IF(Table1[[#This Row],[Area]]="","",CONCATENATE(TEXT(Table1[[#This Row],[rpt_mth]],"yyyy"), " ",TEXT(Table1[[#This Row],[rpt_mth]],"mmmm")))</f>
        <v>2019 September</v>
      </c>
      <c r="C440" s="9">
        <f>IF(Table1[[#This Row],[Area]]="","",Table1[[#This Row],[cleu_gross_adds]]/1000)</f>
        <v>38.628999999999998</v>
      </c>
      <c r="D440" s="9">
        <f>IF(Table1[[#This Row],[Area]]="","",Table1[[#This Row],[cleu_deacts]]/1000)</f>
        <v>23.638999999999999</v>
      </c>
      <c r="E440" s="10">
        <f>IF(Table1[[#This Row],[Area]]="","",Table1[[#This Row],[cleu_subs]]/1000)</f>
        <v>2021.191</v>
      </c>
      <c r="F440" s="10">
        <f>IF(Table1[[#This Row],[Area]]="","",Table1[[#This Row],[Adds]]-Table1[[#This Row],[Deacts]])</f>
        <v>14.989999999999998</v>
      </c>
      <c r="G440" s="10" t="str">
        <f>IF(Table1[[#This Row],[Area]]="","",IF(Table1[[#This Row],[VZ2_SEGMT_DESC]]="Small &amp; Medium Unassigned", "Small &amp; Medium",Table1[[#This Row],[VZ2_SEGMT_DESC]]))</f>
        <v>Small &amp; Medium</v>
      </c>
      <c r="H440" s="10" t="str">
        <f>IF(Table1[[#This Row],[VZ2_AREA_DESC]]="undefined","",IF(Table1[[#This Row],[VZ2_AREA_DESC]]="Headquarte","HQ",Table1[[#This Row],[VZ2_AREA_DESC]]))</f>
        <v>East</v>
      </c>
      <c r="I440" s="2">
        <v>43709</v>
      </c>
      <c r="J440" s="3" t="s">
        <v>18</v>
      </c>
      <c r="K440" s="3" t="s">
        <v>10</v>
      </c>
      <c r="L440" s="3" t="s">
        <v>11</v>
      </c>
      <c r="M440" s="3">
        <v>38629</v>
      </c>
      <c r="N440" s="3">
        <v>23639</v>
      </c>
      <c r="O440" s="3">
        <v>2021191</v>
      </c>
    </row>
    <row r="441" spans="1:15" x14ac:dyDescent="0.25">
      <c r="A441" s="6" t="str">
        <f>IF(Table1[[#This Row],[Area]]="","",CONCATENATE(YEAR(I441)," ","Q",ROUNDUP(MONTH(I441)/3,0)))</f>
        <v>2020 Q1</v>
      </c>
      <c r="B441" s="6" t="str">
        <f>IF(Table1[[#This Row],[Area]]="","",CONCATENATE(TEXT(Table1[[#This Row],[rpt_mth]],"yyyy"), " ",TEXT(Table1[[#This Row],[rpt_mth]],"mmmm")))</f>
        <v>2020 February</v>
      </c>
      <c r="C441" s="9">
        <f>IF(Table1[[#This Row],[Area]]="","",Table1[[#This Row],[cleu_gross_adds]]/1000)</f>
        <v>1.9119999999999999</v>
      </c>
      <c r="D441" s="9">
        <f>IF(Table1[[#This Row],[Area]]="","",Table1[[#This Row],[cleu_deacts]]/1000)</f>
        <v>2.5209999999999999</v>
      </c>
      <c r="E441" s="10">
        <f>IF(Table1[[#This Row],[Area]]="","",Table1[[#This Row],[cleu_subs]]/1000)</f>
        <v>221.12200000000001</v>
      </c>
      <c r="F441" s="10">
        <f>IF(Table1[[#This Row],[Area]]="","",Table1[[#This Row],[Adds]]-Table1[[#This Row],[Deacts]])</f>
        <v>-0.60899999999999999</v>
      </c>
      <c r="G441" s="10" t="str">
        <f>IF(Table1[[#This Row],[Area]]="","",IF(Table1[[#This Row],[VZ2_SEGMT_DESC]]="Small &amp; Medium Unassigned", "Small &amp; Medium",Table1[[#This Row],[VZ2_SEGMT_DESC]]))</f>
        <v>Small &amp; Medium</v>
      </c>
      <c r="H441" s="10" t="str">
        <f>IF(Table1[[#This Row],[VZ2_AREA_DESC]]="undefined","",IF(Table1[[#This Row],[VZ2_AREA_DESC]]="Headquarte","HQ",Table1[[#This Row],[VZ2_AREA_DESC]]))</f>
        <v>South</v>
      </c>
      <c r="I441" s="2">
        <v>43862</v>
      </c>
      <c r="J441" s="3" t="s">
        <v>18</v>
      </c>
      <c r="K441" s="3" t="s">
        <v>7</v>
      </c>
      <c r="L441" s="3" t="s">
        <v>8</v>
      </c>
      <c r="M441" s="3">
        <v>1912</v>
      </c>
      <c r="N441" s="3">
        <v>2521</v>
      </c>
      <c r="O441" s="3">
        <v>221122</v>
      </c>
    </row>
    <row r="442" spans="1:15" x14ac:dyDescent="0.25">
      <c r="A442" s="6" t="str">
        <f>IF(Table1[[#This Row],[Area]]="","",CONCATENATE(YEAR(I442)," ","Q",ROUNDUP(MONTH(I442)/3,0)))</f>
        <v>2019 Q2</v>
      </c>
      <c r="B442" s="6" t="str">
        <f>IF(Table1[[#This Row],[Area]]="","",CONCATENATE(TEXT(Table1[[#This Row],[rpt_mth]],"yyyy"), " ",TEXT(Table1[[#This Row],[rpt_mth]],"mmmm")))</f>
        <v>2019 April</v>
      </c>
      <c r="C442" s="9">
        <f>IF(Table1[[#This Row],[Area]]="","",Table1[[#This Row],[cleu_gross_adds]]/1000)</f>
        <v>0.16600000000000001</v>
      </c>
      <c r="D442" s="9">
        <f>IF(Table1[[#This Row],[Area]]="","",Table1[[#This Row],[cleu_deacts]]/1000)</f>
        <v>0.89900000000000002</v>
      </c>
      <c r="E442" s="10">
        <f>IF(Table1[[#This Row],[Area]]="","",Table1[[#This Row],[cleu_subs]]/1000)</f>
        <v>52.808</v>
      </c>
      <c r="F442" s="10">
        <f>IF(Table1[[#This Row],[Area]]="","",Table1[[#This Row],[Adds]]-Table1[[#This Row],[Deacts]])</f>
        <v>-0.73299999999999998</v>
      </c>
      <c r="G442" s="10" t="str">
        <f>IF(Table1[[#This Row],[Area]]="","",IF(Table1[[#This Row],[VZ2_SEGMT_DESC]]="Small &amp; Medium Unassigned", "Small &amp; Medium",Table1[[#This Row],[VZ2_SEGMT_DESC]]))</f>
        <v>Large Enterprise Segment</v>
      </c>
      <c r="H442" s="10" t="str">
        <f>IF(Table1[[#This Row],[VZ2_AREA_DESC]]="undefined","",IF(Table1[[#This Row],[VZ2_AREA_DESC]]="Headquarte","HQ",Table1[[#This Row],[VZ2_AREA_DESC]]))</f>
        <v>East</v>
      </c>
      <c r="I442" s="2">
        <v>43556</v>
      </c>
      <c r="J442" s="3" t="s">
        <v>6</v>
      </c>
      <c r="K442" s="3" t="s">
        <v>7</v>
      </c>
      <c r="L442" s="3" t="s">
        <v>11</v>
      </c>
      <c r="M442" s="3">
        <v>166</v>
      </c>
      <c r="N442" s="3">
        <v>899</v>
      </c>
      <c r="O442" s="3">
        <v>52808</v>
      </c>
    </row>
    <row r="443" spans="1:15" x14ac:dyDescent="0.25">
      <c r="A443" s="6" t="str">
        <f>IF(Table1[[#This Row],[Area]]="","",CONCATENATE(YEAR(I443)," ","Q",ROUNDUP(MONTH(I443)/3,0)))</f>
        <v>2019 Q3</v>
      </c>
      <c r="B443" s="6" t="str">
        <f>IF(Table1[[#This Row],[Area]]="","",CONCATENATE(TEXT(Table1[[#This Row],[rpt_mth]],"yyyy"), " ",TEXT(Table1[[#This Row],[rpt_mth]],"mmmm")))</f>
        <v>2019 August</v>
      </c>
      <c r="C443" s="9">
        <f>IF(Table1[[#This Row],[Area]]="","",Table1[[#This Row],[cleu_gross_adds]]/1000)</f>
        <v>0.88300000000000001</v>
      </c>
      <c r="D443" s="9">
        <f>IF(Table1[[#This Row],[Area]]="","",Table1[[#This Row],[cleu_deacts]]/1000)</f>
        <v>0.34599999999999997</v>
      </c>
      <c r="E443" s="10">
        <f>IF(Table1[[#This Row],[Area]]="","",Table1[[#This Row],[cleu_subs]]/1000)</f>
        <v>51.771000000000001</v>
      </c>
      <c r="F443" s="10">
        <f>IF(Table1[[#This Row],[Area]]="","",Table1[[#This Row],[Adds]]-Table1[[#This Row],[Deacts]])</f>
        <v>0.53700000000000003</v>
      </c>
      <c r="G443" s="10" t="str">
        <f>IF(Table1[[#This Row],[Area]]="","",IF(Table1[[#This Row],[VZ2_SEGMT_DESC]]="Small &amp; Medium Unassigned", "Small &amp; Medium",Table1[[#This Row],[VZ2_SEGMT_DESC]]))</f>
        <v>Large Enterprise Segment</v>
      </c>
      <c r="H443" s="10" t="str">
        <f>IF(Table1[[#This Row],[VZ2_AREA_DESC]]="undefined","",IF(Table1[[#This Row],[VZ2_AREA_DESC]]="Headquarte","HQ",Table1[[#This Row],[VZ2_AREA_DESC]]))</f>
        <v>East</v>
      </c>
      <c r="I443" s="2">
        <v>43678</v>
      </c>
      <c r="J443" s="3" t="s">
        <v>6</v>
      </c>
      <c r="K443" s="3" t="s">
        <v>14</v>
      </c>
      <c r="L443" s="3" t="s">
        <v>11</v>
      </c>
      <c r="M443" s="3">
        <v>883</v>
      </c>
      <c r="N443" s="3">
        <v>346</v>
      </c>
      <c r="O443" s="3">
        <v>51771</v>
      </c>
    </row>
    <row r="444" spans="1:15" x14ac:dyDescent="0.25">
      <c r="A444" s="6" t="str">
        <f>IF(Table1[[#This Row],[Area]]="","",CONCATENATE(YEAR(I444)," ","Q",ROUNDUP(MONTH(I444)/3,0)))</f>
        <v>2019 Q4</v>
      </c>
      <c r="B444" s="6" t="str">
        <f>IF(Table1[[#This Row],[Area]]="","",CONCATENATE(TEXT(Table1[[#This Row],[rpt_mth]],"yyyy"), " ",TEXT(Table1[[#This Row],[rpt_mth]],"mmmm")))</f>
        <v>2019 December</v>
      </c>
      <c r="C444" s="9">
        <f>IF(Table1[[#This Row],[Area]]="","",Table1[[#This Row],[cleu_gross_adds]]/1000)</f>
        <v>0.13400000000000001</v>
      </c>
      <c r="D444" s="9">
        <f>IF(Table1[[#This Row],[Area]]="","",Table1[[#This Row],[cleu_deacts]]/1000)</f>
        <v>0.54700000000000004</v>
      </c>
      <c r="E444" s="10">
        <f>IF(Table1[[#This Row],[Area]]="","",Table1[[#This Row],[cleu_subs]]/1000)</f>
        <v>47.386000000000003</v>
      </c>
      <c r="F444" s="10">
        <f>IF(Table1[[#This Row],[Area]]="","",Table1[[#This Row],[Adds]]-Table1[[#This Row],[Deacts]])</f>
        <v>-0.41300000000000003</v>
      </c>
      <c r="G444" s="10" t="str">
        <f>IF(Table1[[#This Row],[Area]]="","",IF(Table1[[#This Row],[VZ2_SEGMT_DESC]]="Small &amp; Medium Unassigned", "Small &amp; Medium",Table1[[#This Row],[VZ2_SEGMT_DESC]]))</f>
        <v>Large Enterprise Segment</v>
      </c>
      <c r="H444" s="10" t="str">
        <f>IF(Table1[[#This Row],[VZ2_AREA_DESC]]="undefined","",IF(Table1[[#This Row],[VZ2_AREA_DESC]]="Headquarte","HQ",Table1[[#This Row],[VZ2_AREA_DESC]]))</f>
        <v>East</v>
      </c>
      <c r="I444" s="2">
        <v>43800</v>
      </c>
      <c r="J444" s="3" t="s">
        <v>6</v>
      </c>
      <c r="K444" s="3" t="s">
        <v>7</v>
      </c>
      <c r="L444" s="3" t="s">
        <v>11</v>
      </c>
      <c r="M444" s="3">
        <v>134</v>
      </c>
      <c r="N444" s="3">
        <v>547</v>
      </c>
      <c r="O444" s="3">
        <v>47386</v>
      </c>
    </row>
    <row r="445" spans="1:15" x14ac:dyDescent="0.25">
      <c r="A445" s="6" t="str">
        <f>IF(Table1[[#This Row],[Area]]="","",CONCATENATE(YEAR(I445)," ","Q",ROUNDUP(MONTH(I445)/3,0)))</f>
        <v>2020 Q2</v>
      </c>
      <c r="B445" s="6" t="str">
        <f>IF(Table1[[#This Row],[Area]]="","",CONCATENATE(TEXT(Table1[[#This Row],[rpt_mth]],"yyyy"), " ",TEXT(Table1[[#This Row],[rpt_mth]],"mmmm")))</f>
        <v>2020 June</v>
      </c>
      <c r="C445" s="9">
        <f>IF(Table1[[#This Row],[Area]]="","",Table1[[#This Row],[cleu_gross_adds]]/1000)</f>
        <v>0</v>
      </c>
      <c r="D445" s="9">
        <f>IF(Table1[[#This Row],[Area]]="","",Table1[[#This Row],[cleu_deacts]]/1000)</f>
        <v>0</v>
      </c>
      <c r="E445" s="10">
        <f>IF(Table1[[#This Row],[Area]]="","",Table1[[#This Row],[cleu_subs]]/1000)</f>
        <v>2E-3</v>
      </c>
      <c r="F445" s="10">
        <f>IF(Table1[[#This Row],[Area]]="","",Table1[[#This Row],[Adds]]-Table1[[#This Row],[Deacts]])</f>
        <v>0</v>
      </c>
      <c r="G445" s="10" t="str">
        <f>IF(Table1[[#This Row],[Area]]="","",IF(Table1[[#This Row],[VZ2_SEGMT_DESC]]="Small &amp; Medium Unassigned", "Small &amp; Medium",Table1[[#This Row],[VZ2_SEGMT_DESC]]))</f>
        <v>Small &amp; Medium</v>
      </c>
      <c r="H445" s="10" t="str">
        <f>IF(Table1[[#This Row],[VZ2_AREA_DESC]]="undefined","",IF(Table1[[#This Row],[VZ2_AREA_DESC]]="Headquarte","HQ",Table1[[#This Row],[VZ2_AREA_DESC]]))</f>
        <v>HQ</v>
      </c>
      <c r="I445" s="2">
        <v>43983</v>
      </c>
      <c r="J445" s="3" t="s">
        <v>18</v>
      </c>
      <c r="K445" s="3" t="s">
        <v>12</v>
      </c>
      <c r="L445" s="3" t="s">
        <v>17</v>
      </c>
      <c r="M445" s="3">
        <v>0</v>
      </c>
      <c r="N445" s="3">
        <v>0</v>
      </c>
      <c r="O445" s="3">
        <v>2</v>
      </c>
    </row>
    <row r="446" spans="1:15" x14ac:dyDescent="0.25">
      <c r="A446" s="6" t="str">
        <f>IF(Table1[[#This Row],[Area]]="","",CONCATENATE(YEAR(I446)," ","Q",ROUNDUP(MONTH(I446)/3,0)))</f>
        <v>2019 Q1</v>
      </c>
      <c r="B446" s="6" t="str">
        <f>IF(Table1[[#This Row],[Area]]="","",CONCATENATE(TEXT(Table1[[#This Row],[rpt_mth]],"yyyy"), " ",TEXT(Table1[[#This Row],[rpt_mth]],"mmmm")))</f>
        <v>2019 February</v>
      </c>
      <c r="C446" s="9">
        <f>IF(Table1[[#This Row],[Area]]="","",Table1[[#This Row],[cleu_gross_adds]]/1000)</f>
        <v>2E-3</v>
      </c>
      <c r="D446" s="9">
        <f>IF(Table1[[#This Row],[Area]]="","",Table1[[#This Row],[cleu_deacts]]/1000)</f>
        <v>7.4999999999999997E-2</v>
      </c>
      <c r="E446" s="10">
        <f>IF(Table1[[#This Row],[Area]]="","",Table1[[#This Row],[cleu_subs]]/1000)</f>
        <v>9.48</v>
      </c>
      <c r="F446" s="10">
        <f>IF(Table1[[#This Row],[Area]]="","",Table1[[#This Row],[Adds]]-Table1[[#This Row],[Deacts]])</f>
        <v>-7.2999999999999995E-2</v>
      </c>
      <c r="G446" s="10" t="str">
        <f>IF(Table1[[#This Row],[Area]]="","",IF(Table1[[#This Row],[VZ2_SEGMT_DESC]]="Small &amp; Medium Unassigned", "Small &amp; Medium",Table1[[#This Row],[VZ2_SEGMT_DESC]]))</f>
        <v>Public Sector SLED</v>
      </c>
      <c r="H446" s="10" t="str">
        <f>IF(Table1[[#This Row],[VZ2_AREA_DESC]]="undefined","",IF(Table1[[#This Row],[VZ2_AREA_DESC]]="Headquarte","HQ",Table1[[#This Row],[VZ2_AREA_DESC]]))</f>
        <v>West</v>
      </c>
      <c r="I446" s="2">
        <v>43497</v>
      </c>
      <c r="J446" s="3" t="s">
        <v>19</v>
      </c>
      <c r="K446" s="3" t="s">
        <v>10</v>
      </c>
      <c r="L446" s="3" t="s">
        <v>15</v>
      </c>
      <c r="M446" s="3">
        <v>2</v>
      </c>
      <c r="N446" s="3">
        <v>75</v>
      </c>
      <c r="O446" s="3">
        <v>9480</v>
      </c>
    </row>
    <row r="447" spans="1:15" x14ac:dyDescent="0.25">
      <c r="A447" s="6" t="str">
        <f>IF(Table1[[#This Row],[Area]]="","",CONCATENATE(YEAR(I447)," ","Q",ROUNDUP(MONTH(I447)/3,0)))</f>
        <v>2019 Q3</v>
      </c>
      <c r="B447" s="6" t="str">
        <f>IF(Table1[[#This Row],[Area]]="","",CONCATENATE(TEXT(Table1[[#This Row],[rpt_mth]],"yyyy"), " ",TEXT(Table1[[#This Row],[rpt_mth]],"mmmm")))</f>
        <v>2019 July</v>
      </c>
      <c r="C447" s="9">
        <f>IF(Table1[[#This Row],[Area]]="","",Table1[[#This Row],[cleu_gross_adds]]/1000)</f>
        <v>24.268999999999998</v>
      </c>
      <c r="D447" s="9">
        <f>IF(Table1[[#This Row],[Area]]="","",Table1[[#This Row],[cleu_deacts]]/1000)</f>
        <v>12.115</v>
      </c>
      <c r="E447" s="10">
        <f>IF(Table1[[#This Row],[Area]]="","",Table1[[#This Row],[cleu_subs]]/1000)</f>
        <v>1024.6030000000001</v>
      </c>
      <c r="F447" s="10">
        <f>IF(Table1[[#This Row],[Area]]="","",Table1[[#This Row],[Adds]]-Table1[[#This Row],[Deacts]])</f>
        <v>12.153999999999998</v>
      </c>
      <c r="G447" s="10" t="str">
        <f>IF(Table1[[#This Row],[Area]]="","",IF(Table1[[#This Row],[VZ2_SEGMT_DESC]]="Small &amp; Medium Unassigned", "Small &amp; Medium",Table1[[#This Row],[VZ2_SEGMT_DESC]]))</f>
        <v>Small &amp; Medium</v>
      </c>
      <c r="H447" s="10" t="str">
        <f>IF(Table1[[#This Row],[VZ2_AREA_DESC]]="undefined","",IF(Table1[[#This Row],[VZ2_AREA_DESC]]="Headquarte","HQ",Table1[[#This Row],[VZ2_AREA_DESC]]))</f>
        <v>West</v>
      </c>
      <c r="I447" s="2">
        <v>43647</v>
      </c>
      <c r="J447" s="3" t="s">
        <v>18</v>
      </c>
      <c r="K447" s="3" t="s">
        <v>10</v>
      </c>
      <c r="L447" s="3" t="s">
        <v>15</v>
      </c>
      <c r="M447" s="3">
        <v>24269</v>
      </c>
      <c r="N447" s="3">
        <v>12115</v>
      </c>
      <c r="O447" s="3">
        <v>1024603</v>
      </c>
    </row>
    <row r="448" spans="1:15" x14ac:dyDescent="0.25">
      <c r="A448" s="6" t="str">
        <f>IF(Table1[[#This Row],[Area]]="","",CONCATENATE(YEAR(I448)," ","Q",ROUNDUP(MONTH(I448)/3,0)))</f>
        <v>2019 Q1</v>
      </c>
      <c r="B448" s="6" t="str">
        <f>IF(Table1[[#This Row],[Area]]="","",CONCATENATE(TEXT(Table1[[#This Row],[rpt_mth]],"yyyy"), " ",TEXT(Table1[[#This Row],[rpt_mth]],"mmmm")))</f>
        <v>2019 January</v>
      </c>
      <c r="C448" s="9">
        <f>IF(Table1[[#This Row],[Area]]="","",Table1[[#This Row],[cleu_gross_adds]]/1000)</f>
        <v>0</v>
      </c>
      <c r="D448" s="9">
        <f>IF(Table1[[#This Row],[Area]]="","",Table1[[#This Row],[cleu_deacts]]/1000)</f>
        <v>5.0000000000000001E-3</v>
      </c>
      <c r="E448" s="10">
        <f>IF(Table1[[#This Row],[Area]]="","",Table1[[#This Row],[cleu_subs]]/1000)</f>
        <v>0.83399999999999996</v>
      </c>
      <c r="F448" s="10">
        <f>IF(Table1[[#This Row],[Area]]="","",Table1[[#This Row],[Adds]]-Table1[[#This Row],[Deacts]])</f>
        <v>-5.0000000000000001E-3</v>
      </c>
      <c r="G448" s="10" t="str">
        <f>IF(Table1[[#This Row],[Area]]="","",IF(Table1[[#This Row],[VZ2_SEGMT_DESC]]="Small &amp; Medium Unassigned", "Small &amp; Medium",Table1[[#This Row],[VZ2_SEGMT_DESC]]))</f>
        <v>Public Sector Fed</v>
      </c>
      <c r="H448" s="10" t="str">
        <f>IF(Table1[[#This Row],[VZ2_AREA_DESC]]="undefined","",IF(Table1[[#This Row],[VZ2_AREA_DESC]]="Headquarte","HQ",Table1[[#This Row],[VZ2_AREA_DESC]]))</f>
        <v>East</v>
      </c>
      <c r="I448" s="2">
        <v>43466</v>
      </c>
      <c r="J448" s="3" t="s">
        <v>16</v>
      </c>
      <c r="K448" s="3" t="s">
        <v>14</v>
      </c>
      <c r="L448" s="3" t="s">
        <v>11</v>
      </c>
      <c r="M448" s="3">
        <v>0</v>
      </c>
      <c r="N448" s="3">
        <v>5</v>
      </c>
      <c r="O448" s="3">
        <v>834</v>
      </c>
    </row>
    <row r="449" spans="1:15" x14ac:dyDescent="0.25">
      <c r="A449" s="6" t="str">
        <f>IF(Table1[[#This Row],[Area]]="","",CONCATENATE(YEAR(I449)," ","Q",ROUNDUP(MONTH(I449)/3,0)))</f>
        <v>2019 Q1</v>
      </c>
      <c r="B449" s="6" t="str">
        <f>IF(Table1[[#This Row],[Area]]="","",CONCATENATE(TEXT(Table1[[#This Row],[rpt_mth]],"yyyy"), " ",TEXT(Table1[[#This Row],[rpt_mth]],"mmmm")))</f>
        <v>2019 February</v>
      </c>
      <c r="C449" s="9">
        <f>IF(Table1[[#This Row],[Area]]="","",Table1[[#This Row],[cleu_gross_adds]]/1000)</f>
        <v>0.193</v>
      </c>
      <c r="D449" s="9">
        <f>IF(Table1[[#This Row],[Area]]="","",Table1[[#This Row],[cleu_deacts]]/1000)</f>
        <v>0.33300000000000002</v>
      </c>
      <c r="E449" s="10">
        <f>IF(Table1[[#This Row],[Area]]="","",Table1[[#This Row],[cleu_subs]]/1000)</f>
        <v>23.44</v>
      </c>
      <c r="F449" s="10">
        <f>IF(Table1[[#This Row],[Area]]="","",Table1[[#This Row],[Adds]]-Table1[[#This Row],[Deacts]])</f>
        <v>-0.14000000000000001</v>
      </c>
      <c r="G449" s="10" t="str">
        <f>IF(Table1[[#This Row],[Area]]="","",IF(Table1[[#This Row],[VZ2_SEGMT_DESC]]="Small &amp; Medium Unassigned", "Small &amp; Medium",Table1[[#This Row],[VZ2_SEGMT_DESC]]))</f>
        <v>Large Enterprise Segment</v>
      </c>
      <c r="H449" s="10" t="str">
        <f>IF(Table1[[#This Row],[VZ2_AREA_DESC]]="undefined","",IF(Table1[[#This Row],[VZ2_AREA_DESC]]="Headquarte","HQ",Table1[[#This Row],[VZ2_AREA_DESC]]))</f>
        <v>West</v>
      </c>
      <c r="I449" s="2">
        <v>43497</v>
      </c>
      <c r="J449" s="3" t="s">
        <v>6</v>
      </c>
      <c r="K449" s="3" t="s">
        <v>7</v>
      </c>
      <c r="L449" s="3" t="s">
        <v>15</v>
      </c>
      <c r="M449" s="3">
        <v>193</v>
      </c>
      <c r="N449" s="3">
        <v>333</v>
      </c>
      <c r="O449" s="3">
        <v>23440</v>
      </c>
    </row>
    <row r="450" spans="1:15" x14ac:dyDescent="0.25">
      <c r="A450" s="6" t="str">
        <f>IF(Table1[[#This Row],[Area]]="","",CONCATENATE(YEAR(I450)," ","Q",ROUNDUP(MONTH(I450)/3,0)))</f>
        <v>2019 Q3</v>
      </c>
      <c r="B450" s="6" t="str">
        <f>IF(Table1[[#This Row],[Area]]="","",CONCATENATE(TEXT(Table1[[#This Row],[rpt_mth]],"yyyy"), " ",TEXT(Table1[[#This Row],[rpt_mth]],"mmmm")))</f>
        <v>2019 August</v>
      </c>
      <c r="C450" s="9">
        <f>IF(Table1[[#This Row],[Area]]="","",Table1[[#This Row],[cleu_gross_adds]]/1000)</f>
        <v>2.0790000000000002</v>
      </c>
      <c r="D450" s="9">
        <f>IF(Table1[[#This Row],[Area]]="","",Table1[[#This Row],[cleu_deacts]]/1000)</f>
        <v>2.4289999999999998</v>
      </c>
      <c r="E450" s="10">
        <f>IF(Table1[[#This Row],[Area]]="","",Table1[[#This Row],[cleu_subs]]/1000)</f>
        <v>271.89800000000002</v>
      </c>
      <c r="F450" s="10">
        <f>IF(Table1[[#This Row],[Area]]="","",Table1[[#This Row],[Adds]]-Table1[[#This Row],[Deacts]])</f>
        <v>-0.34999999999999964</v>
      </c>
      <c r="G450" s="10" t="str">
        <f>IF(Table1[[#This Row],[Area]]="","",IF(Table1[[#This Row],[VZ2_SEGMT_DESC]]="Small &amp; Medium Unassigned", "Small &amp; Medium",Table1[[#This Row],[VZ2_SEGMT_DESC]]))</f>
        <v>Small &amp; Medium</v>
      </c>
      <c r="H450" s="10" t="str">
        <f>IF(Table1[[#This Row],[VZ2_AREA_DESC]]="undefined","",IF(Table1[[#This Row],[VZ2_AREA_DESC]]="Headquarte","HQ",Table1[[#This Row],[VZ2_AREA_DESC]]))</f>
        <v>West</v>
      </c>
      <c r="I450" s="2">
        <v>43678</v>
      </c>
      <c r="J450" s="3" t="s">
        <v>18</v>
      </c>
      <c r="K450" s="3" t="s">
        <v>7</v>
      </c>
      <c r="L450" s="3" t="s">
        <v>15</v>
      </c>
      <c r="M450" s="3">
        <v>2079</v>
      </c>
      <c r="N450" s="3">
        <v>2429</v>
      </c>
      <c r="O450" s="3">
        <v>271898</v>
      </c>
    </row>
    <row r="451" spans="1:15" x14ac:dyDescent="0.25">
      <c r="A451" s="6" t="str">
        <f>IF(Table1[[#This Row],[Area]]="","",CONCATENATE(YEAR(I451)," ","Q",ROUNDUP(MONTH(I451)/3,0)))</f>
        <v>2020 Q2</v>
      </c>
      <c r="B451" s="6" t="str">
        <f>IF(Table1[[#This Row],[Area]]="","",CONCATENATE(TEXT(Table1[[#This Row],[rpt_mth]],"yyyy"), " ",TEXT(Table1[[#This Row],[rpt_mth]],"mmmm")))</f>
        <v>2020 April</v>
      </c>
      <c r="C451" s="9">
        <f>IF(Table1[[#This Row],[Area]]="","",Table1[[#This Row],[cleu_gross_adds]]/1000)</f>
        <v>1.4999999999999999E-2</v>
      </c>
      <c r="D451" s="9">
        <f>IF(Table1[[#This Row],[Area]]="","",Table1[[#This Row],[cleu_deacts]]/1000)</f>
        <v>4.9000000000000002E-2</v>
      </c>
      <c r="E451" s="10">
        <f>IF(Table1[[#This Row],[Area]]="","",Table1[[#This Row],[cleu_subs]]/1000)</f>
        <v>13.065</v>
      </c>
      <c r="F451" s="10">
        <f>IF(Table1[[#This Row],[Area]]="","",Table1[[#This Row],[Adds]]-Table1[[#This Row],[Deacts]])</f>
        <v>-3.4000000000000002E-2</v>
      </c>
      <c r="G451" s="10" t="str">
        <f>IF(Table1[[#This Row],[Area]]="","",IF(Table1[[#This Row],[VZ2_SEGMT_DESC]]="Small &amp; Medium Unassigned", "Small &amp; Medium",Table1[[#This Row],[VZ2_SEGMT_DESC]]))</f>
        <v>Public Sector SLED</v>
      </c>
      <c r="H451" s="10" t="str">
        <f>IF(Table1[[#This Row],[VZ2_AREA_DESC]]="undefined","",IF(Table1[[#This Row],[VZ2_AREA_DESC]]="Headquarte","HQ",Table1[[#This Row],[VZ2_AREA_DESC]]))</f>
        <v>South</v>
      </c>
      <c r="I451" s="2">
        <v>43922</v>
      </c>
      <c r="J451" s="3" t="s">
        <v>19</v>
      </c>
      <c r="K451" s="3" t="s">
        <v>10</v>
      </c>
      <c r="L451" s="3" t="s">
        <v>8</v>
      </c>
      <c r="M451" s="3">
        <v>15</v>
      </c>
      <c r="N451" s="3">
        <v>49</v>
      </c>
      <c r="O451" s="3">
        <v>13065</v>
      </c>
    </row>
    <row r="452" spans="1:15" x14ac:dyDescent="0.25">
      <c r="A452" s="6" t="str">
        <f>IF(Table1[[#This Row],[Area]]="","",CONCATENATE(YEAR(I452)," ","Q",ROUNDUP(MONTH(I452)/3,0)))</f>
        <v>2019 Q1</v>
      </c>
      <c r="B452" s="6" t="str">
        <f>IF(Table1[[#This Row],[Area]]="","",CONCATENATE(TEXT(Table1[[#This Row],[rpt_mth]],"yyyy"), " ",TEXT(Table1[[#This Row],[rpt_mth]],"mmmm")))</f>
        <v>2019 February</v>
      </c>
      <c r="C452" s="9">
        <f>IF(Table1[[#This Row],[Area]]="","",Table1[[#This Row],[cleu_gross_adds]]/1000)</f>
        <v>0</v>
      </c>
      <c r="D452" s="9">
        <f>IF(Table1[[#This Row],[Area]]="","",Table1[[#This Row],[cleu_deacts]]/1000)</f>
        <v>3.2000000000000001E-2</v>
      </c>
      <c r="E452" s="10">
        <f>IF(Table1[[#This Row],[Area]]="","",Table1[[#This Row],[cleu_subs]]/1000)</f>
        <v>2.5179999999999998</v>
      </c>
      <c r="F452" s="10">
        <f>IF(Table1[[#This Row],[Area]]="","",Table1[[#This Row],[Adds]]-Table1[[#This Row],[Deacts]])</f>
        <v>-3.2000000000000001E-2</v>
      </c>
      <c r="G452" s="10" t="str">
        <f>IF(Table1[[#This Row],[Area]]="","",IF(Table1[[#This Row],[VZ2_SEGMT_DESC]]="Small &amp; Medium Unassigned", "Small &amp; Medium",Table1[[#This Row],[VZ2_SEGMT_DESC]]))</f>
        <v>Public Sector Fed</v>
      </c>
      <c r="H452" s="10" t="str">
        <f>IF(Table1[[#This Row],[VZ2_AREA_DESC]]="undefined","",IF(Table1[[#This Row],[VZ2_AREA_DESC]]="Headquarte","HQ",Table1[[#This Row],[VZ2_AREA_DESC]]))</f>
        <v>East</v>
      </c>
      <c r="I452" s="2">
        <v>43497</v>
      </c>
      <c r="J452" s="3" t="s">
        <v>16</v>
      </c>
      <c r="K452" s="3" t="s">
        <v>7</v>
      </c>
      <c r="L452" s="3" t="s">
        <v>11</v>
      </c>
      <c r="M452" s="3">
        <v>0</v>
      </c>
      <c r="N452" s="3">
        <v>32</v>
      </c>
      <c r="O452" s="3">
        <v>2518</v>
      </c>
    </row>
    <row r="453" spans="1:15" x14ac:dyDescent="0.25">
      <c r="A453" s="6" t="str">
        <f>IF(Table1[[#This Row],[Area]]="","",CONCATENATE(YEAR(I453)," ","Q",ROUNDUP(MONTH(I453)/3,0)))</f>
        <v>2020 Q1</v>
      </c>
      <c r="B453" s="6" t="str">
        <f>IF(Table1[[#This Row],[Area]]="","",CONCATENATE(TEXT(Table1[[#This Row],[rpt_mth]],"yyyy"), " ",TEXT(Table1[[#This Row],[rpt_mth]],"mmmm")))</f>
        <v>2020 January</v>
      </c>
      <c r="C453" s="9">
        <f>IF(Table1[[#This Row],[Area]]="","",Table1[[#This Row],[cleu_gross_adds]]/1000)</f>
        <v>0</v>
      </c>
      <c r="D453" s="9">
        <f>IF(Table1[[#This Row],[Area]]="","",Table1[[#This Row],[cleu_deacts]]/1000)</f>
        <v>0</v>
      </c>
      <c r="E453" s="10">
        <f>IF(Table1[[#This Row],[Area]]="","",Table1[[#This Row],[cleu_subs]]/1000)</f>
        <v>0</v>
      </c>
      <c r="F453" s="10">
        <f>IF(Table1[[#This Row],[Area]]="","",Table1[[#This Row],[Adds]]-Table1[[#This Row],[Deacts]])</f>
        <v>0</v>
      </c>
      <c r="G453" s="10" t="str">
        <f>IF(Table1[[#This Row],[Area]]="","",IF(Table1[[#This Row],[VZ2_SEGMT_DESC]]="Small &amp; Medium Unassigned", "Small &amp; Medium",Table1[[#This Row],[VZ2_SEGMT_DESC]]))</f>
        <v>Large Enterprise Segment</v>
      </c>
      <c r="H453" s="10" t="str">
        <f>IF(Table1[[#This Row],[VZ2_AREA_DESC]]="undefined","",IF(Table1[[#This Row],[VZ2_AREA_DESC]]="Headquarte","HQ",Table1[[#This Row],[VZ2_AREA_DESC]]))</f>
        <v>HQ</v>
      </c>
      <c r="I453" s="2">
        <v>43831</v>
      </c>
      <c r="J453" s="3" t="s">
        <v>6</v>
      </c>
      <c r="K453" s="3" t="s">
        <v>7</v>
      </c>
      <c r="L453" s="3" t="s">
        <v>17</v>
      </c>
      <c r="M453" s="3">
        <v>0</v>
      </c>
      <c r="N453" s="3">
        <v>0</v>
      </c>
      <c r="O453" s="3">
        <v>0</v>
      </c>
    </row>
    <row r="454" spans="1:15" x14ac:dyDescent="0.25">
      <c r="A454" s="6" t="str">
        <f>IF(Table1[[#This Row],[Area]]="","",CONCATENATE(YEAR(I454)," ","Q",ROUNDUP(MONTH(I454)/3,0)))</f>
        <v>2019 Q4</v>
      </c>
      <c r="B454" s="6" t="str">
        <f>IF(Table1[[#This Row],[Area]]="","",CONCATENATE(TEXT(Table1[[#This Row],[rpt_mth]],"yyyy"), " ",TEXT(Table1[[#This Row],[rpt_mth]],"mmmm")))</f>
        <v>2019 October</v>
      </c>
      <c r="C454" s="9">
        <f>IF(Table1[[#This Row],[Area]]="","",Table1[[#This Row],[cleu_gross_adds]]/1000)</f>
        <v>0</v>
      </c>
      <c r="D454" s="9">
        <f>IF(Table1[[#This Row],[Area]]="","",Table1[[#This Row],[cleu_deacts]]/1000)</f>
        <v>1.2E-2</v>
      </c>
      <c r="E454" s="10">
        <f>IF(Table1[[#This Row],[Area]]="","",Table1[[#This Row],[cleu_subs]]/1000)</f>
        <v>0.63</v>
      </c>
      <c r="F454" s="10">
        <f>IF(Table1[[#This Row],[Area]]="","",Table1[[#This Row],[Adds]]-Table1[[#This Row],[Deacts]])</f>
        <v>-1.2E-2</v>
      </c>
      <c r="G454" s="10" t="str">
        <f>IF(Table1[[#This Row],[Area]]="","",IF(Table1[[#This Row],[VZ2_SEGMT_DESC]]="Small &amp; Medium Unassigned", "Small &amp; Medium",Table1[[#This Row],[VZ2_SEGMT_DESC]]))</f>
        <v>Public Sector Fed</v>
      </c>
      <c r="H454" s="10" t="str">
        <f>IF(Table1[[#This Row],[VZ2_AREA_DESC]]="undefined","",IF(Table1[[#This Row],[VZ2_AREA_DESC]]="Headquarte","HQ",Table1[[#This Row],[VZ2_AREA_DESC]]))</f>
        <v>West</v>
      </c>
      <c r="I454" s="2">
        <v>43739</v>
      </c>
      <c r="J454" s="3" t="s">
        <v>16</v>
      </c>
      <c r="K454" s="3" t="s">
        <v>14</v>
      </c>
      <c r="L454" s="3" t="s">
        <v>15</v>
      </c>
      <c r="M454" s="3">
        <v>0</v>
      </c>
      <c r="N454" s="3">
        <v>12</v>
      </c>
      <c r="O454" s="3">
        <v>630</v>
      </c>
    </row>
    <row r="455" spans="1:15" x14ac:dyDescent="0.25">
      <c r="A455" s="6" t="str">
        <f>IF(Table1[[#This Row],[Area]]="","",CONCATENATE(YEAR(I455)," ","Q",ROUNDUP(MONTH(I455)/3,0)))</f>
        <v/>
      </c>
      <c r="B455" s="6" t="str">
        <f>IF(Table1[[#This Row],[Area]]="","",CONCATENATE(TEXT(Table1[[#This Row],[rpt_mth]],"yyyy"), " ",TEXT(Table1[[#This Row],[rpt_mth]],"mmmm")))</f>
        <v/>
      </c>
      <c r="C455" s="9" t="str">
        <f>IF(Table1[[#This Row],[Area]]="","",Table1[[#This Row],[cleu_gross_adds]]/1000)</f>
        <v/>
      </c>
      <c r="D455" s="9" t="str">
        <f>IF(Table1[[#This Row],[Area]]="","",Table1[[#This Row],[cleu_deacts]]/1000)</f>
        <v/>
      </c>
      <c r="E455" s="10" t="str">
        <f>IF(Table1[[#This Row],[Area]]="","",Table1[[#This Row],[cleu_subs]]/1000)</f>
        <v/>
      </c>
      <c r="F455" s="10" t="str">
        <f>IF(Table1[[#This Row],[Area]]="","",Table1[[#This Row],[Adds]]-Table1[[#This Row],[Deacts]])</f>
        <v/>
      </c>
      <c r="G455" s="10" t="str">
        <f>IF(Table1[[#This Row],[Area]]="","",IF(Table1[[#This Row],[VZ2_SEGMT_DESC]]="Small &amp; Medium Unassigned", "Small &amp; Medium",Table1[[#This Row],[VZ2_SEGMT_DESC]]))</f>
        <v/>
      </c>
      <c r="H455" s="10" t="str">
        <f>IF(Table1[[#This Row],[VZ2_AREA_DESC]]="undefined","",IF(Table1[[#This Row],[VZ2_AREA_DESC]]="Headquarte","HQ",Table1[[#This Row],[VZ2_AREA_DESC]]))</f>
        <v/>
      </c>
      <c r="I455" s="2">
        <v>43647</v>
      </c>
      <c r="J455" s="3" t="s">
        <v>19</v>
      </c>
      <c r="K455" s="3" t="s">
        <v>12</v>
      </c>
      <c r="L455" s="3" t="s">
        <v>13</v>
      </c>
      <c r="M455" s="3">
        <v>0</v>
      </c>
      <c r="N455" s="3">
        <v>0</v>
      </c>
      <c r="O455" s="3">
        <v>0</v>
      </c>
    </row>
    <row r="456" spans="1:15" x14ac:dyDescent="0.25">
      <c r="A456" s="6" t="str">
        <f>IF(Table1[[#This Row],[Area]]="","",CONCATENATE(YEAR(I456)," ","Q",ROUNDUP(MONTH(I456)/3,0)))</f>
        <v>2019 Q4</v>
      </c>
      <c r="B456" s="6" t="str">
        <f>IF(Table1[[#This Row],[Area]]="","",CONCATENATE(TEXT(Table1[[#This Row],[rpt_mth]],"yyyy"), " ",TEXT(Table1[[#This Row],[rpt_mth]],"mmmm")))</f>
        <v>2019 November</v>
      </c>
      <c r="C456" s="9">
        <f>IF(Table1[[#This Row],[Area]]="","",Table1[[#This Row],[cleu_gross_adds]]/1000)</f>
        <v>0</v>
      </c>
      <c r="D456" s="9">
        <f>IF(Table1[[#This Row],[Area]]="","",Table1[[#This Row],[cleu_deacts]]/1000)</f>
        <v>1.2999999999999999E-2</v>
      </c>
      <c r="E456" s="10">
        <f>IF(Table1[[#This Row],[Area]]="","",Table1[[#This Row],[cleu_subs]]/1000)</f>
        <v>1.004</v>
      </c>
      <c r="F456" s="10">
        <f>IF(Table1[[#This Row],[Area]]="","",Table1[[#This Row],[Adds]]-Table1[[#This Row],[Deacts]])</f>
        <v>-1.2999999999999999E-2</v>
      </c>
      <c r="G456" s="10" t="str">
        <f>IF(Table1[[#This Row],[Area]]="","",IF(Table1[[#This Row],[VZ2_SEGMT_DESC]]="Small &amp; Medium Unassigned", "Small &amp; Medium",Table1[[#This Row],[VZ2_SEGMT_DESC]]))</f>
        <v>Public Sector Fed</v>
      </c>
      <c r="H456" s="10" t="str">
        <f>IF(Table1[[#This Row],[VZ2_AREA_DESC]]="undefined","",IF(Table1[[#This Row],[VZ2_AREA_DESC]]="Headquarte","HQ",Table1[[#This Row],[VZ2_AREA_DESC]]))</f>
        <v>East</v>
      </c>
      <c r="I456" s="2">
        <v>43770</v>
      </c>
      <c r="J456" s="3" t="s">
        <v>16</v>
      </c>
      <c r="K456" s="3" t="s">
        <v>10</v>
      </c>
      <c r="L456" s="3" t="s">
        <v>11</v>
      </c>
      <c r="M456" s="3">
        <v>0</v>
      </c>
      <c r="N456" s="3">
        <v>13</v>
      </c>
      <c r="O456" s="3">
        <v>1004</v>
      </c>
    </row>
    <row r="457" spans="1:15" x14ac:dyDescent="0.25">
      <c r="A457" s="6" t="str">
        <f>IF(Table1[[#This Row],[Area]]="","",CONCATENATE(YEAR(I457)," ","Q",ROUNDUP(MONTH(I457)/3,0)))</f>
        <v>2019 Q4</v>
      </c>
      <c r="B457" s="6" t="str">
        <f>IF(Table1[[#This Row],[Area]]="","",CONCATENATE(TEXT(Table1[[#This Row],[rpt_mth]],"yyyy"), " ",TEXT(Table1[[#This Row],[rpt_mth]],"mmmm")))</f>
        <v>2019 October</v>
      </c>
      <c r="C457" s="9">
        <f>IF(Table1[[#This Row],[Area]]="","",Table1[[#This Row],[cleu_gross_adds]]/1000)</f>
        <v>0</v>
      </c>
      <c r="D457" s="9">
        <f>IF(Table1[[#This Row],[Area]]="","",Table1[[#This Row],[cleu_deacts]]/1000)</f>
        <v>4.0000000000000001E-3</v>
      </c>
      <c r="E457" s="10">
        <f>IF(Table1[[#This Row],[Area]]="","",Table1[[#This Row],[cleu_subs]]/1000)</f>
        <v>0.71499999999999997</v>
      </c>
      <c r="F457" s="10">
        <f>IF(Table1[[#This Row],[Area]]="","",Table1[[#This Row],[Adds]]-Table1[[#This Row],[Deacts]])</f>
        <v>-4.0000000000000001E-3</v>
      </c>
      <c r="G457" s="10" t="str">
        <f>IF(Table1[[#This Row],[Area]]="","",IF(Table1[[#This Row],[VZ2_SEGMT_DESC]]="Small &amp; Medium Unassigned", "Small &amp; Medium",Table1[[#This Row],[VZ2_SEGMT_DESC]]))</f>
        <v>Public Sector Fed</v>
      </c>
      <c r="H457" s="10" t="str">
        <f>IF(Table1[[#This Row],[VZ2_AREA_DESC]]="undefined","",IF(Table1[[#This Row],[VZ2_AREA_DESC]]="Headquarte","HQ",Table1[[#This Row],[VZ2_AREA_DESC]]))</f>
        <v>East</v>
      </c>
      <c r="I457" s="2">
        <v>43739</v>
      </c>
      <c r="J457" s="3" t="s">
        <v>16</v>
      </c>
      <c r="K457" s="3" t="s">
        <v>14</v>
      </c>
      <c r="L457" s="3" t="s">
        <v>11</v>
      </c>
      <c r="M457" s="3">
        <v>0</v>
      </c>
      <c r="N457" s="3">
        <v>4</v>
      </c>
      <c r="O457" s="3">
        <v>715</v>
      </c>
    </row>
    <row r="458" spans="1:15" x14ac:dyDescent="0.25">
      <c r="A458" s="6" t="str">
        <f>IF(Table1[[#This Row],[Area]]="","",CONCATENATE(YEAR(I458)," ","Q",ROUNDUP(MONTH(I458)/3,0)))</f>
        <v>2020 Q1</v>
      </c>
      <c r="B458" s="6" t="str">
        <f>IF(Table1[[#This Row],[Area]]="","",CONCATENATE(TEXT(Table1[[#This Row],[rpt_mth]],"yyyy"), " ",TEXT(Table1[[#This Row],[rpt_mth]],"mmmm")))</f>
        <v>2020 March</v>
      </c>
      <c r="C458" s="9">
        <f>IF(Table1[[#This Row],[Area]]="","",Table1[[#This Row],[cleu_gross_adds]]/1000)</f>
        <v>14.675000000000001</v>
      </c>
      <c r="D458" s="9">
        <f>IF(Table1[[#This Row],[Area]]="","",Table1[[#This Row],[cleu_deacts]]/1000)</f>
        <v>18.529</v>
      </c>
      <c r="E458" s="10">
        <f>IF(Table1[[#This Row],[Area]]="","",Table1[[#This Row],[cleu_subs]]/1000)</f>
        <v>1363.7449999999999</v>
      </c>
      <c r="F458" s="10">
        <f>IF(Table1[[#This Row],[Area]]="","",Table1[[#This Row],[Adds]]-Table1[[#This Row],[Deacts]])</f>
        <v>-3.8539999999999992</v>
      </c>
      <c r="G458" s="10" t="str">
        <f>IF(Table1[[#This Row],[Area]]="","",IF(Table1[[#This Row],[VZ2_SEGMT_DESC]]="Small &amp; Medium Unassigned", "Small &amp; Medium",Table1[[#This Row],[VZ2_SEGMT_DESC]]))</f>
        <v>Small &amp; Medium</v>
      </c>
      <c r="H458" s="10" t="str">
        <f>IF(Table1[[#This Row],[VZ2_AREA_DESC]]="undefined","",IF(Table1[[#This Row],[VZ2_AREA_DESC]]="Headquarte","HQ",Table1[[#This Row],[VZ2_AREA_DESC]]))</f>
        <v>South</v>
      </c>
      <c r="I458" s="2">
        <v>43891</v>
      </c>
      <c r="J458" s="3" t="s">
        <v>18</v>
      </c>
      <c r="K458" s="3" t="s">
        <v>10</v>
      </c>
      <c r="L458" s="3" t="s">
        <v>8</v>
      </c>
      <c r="M458" s="3">
        <v>14675</v>
      </c>
      <c r="N458" s="3">
        <v>18529</v>
      </c>
      <c r="O458" s="3">
        <v>1363745</v>
      </c>
    </row>
    <row r="459" spans="1:15" x14ac:dyDescent="0.25">
      <c r="A459" s="6" t="str">
        <f>IF(Table1[[#This Row],[Area]]="","",CONCATENATE(YEAR(I459)," ","Q",ROUNDUP(MONTH(I459)/3,0)))</f>
        <v>2019 Q2</v>
      </c>
      <c r="B459" s="6" t="str">
        <f>IF(Table1[[#This Row],[Area]]="","",CONCATENATE(TEXT(Table1[[#This Row],[rpt_mth]],"yyyy"), " ",TEXT(Table1[[#This Row],[rpt_mth]],"mmmm")))</f>
        <v>2019 April</v>
      </c>
      <c r="C459" s="9">
        <f>IF(Table1[[#This Row],[Area]]="","",Table1[[#This Row],[cleu_gross_adds]]/1000)</f>
        <v>50.944000000000003</v>
      </c>
      <c r="D459" s="9">
        <f>IF(Table1[[#This Row],[Area]]="","",Table1[[#This Row],[cleu_deacts]]/1000)</f>
        <v>45.865000000000002</v>
      </c>
      <c r="E459" s="10">
        <f>IF(Table1[[#This Row],[Area]]="","",Table1[[#This Row],[cleu_subs]]/1000)</f>
        <v>2811.95</v>
      </c>
      <c r="F459" s="10">
        <f>IF(Table1[[#This Row],[Area]]="","",Table1[[#This Row],[Adds]]-Table1[[#This Row],[Deacts]])</f>
        <v>5.0790000000000006</v>
      </c>
      <c r="G459" s="10" t="str">
        <f>IF(Table1[[#This Row],[Area]]="","",IF(Table1[[#This Row],[VZ2_SEGMT_DESC]]="Small &amp; Medium Unassigned", "Small &amp; Medium",Table1[[#This Row],[VZ2_SEGMT_DESC]]))</f>
        <v>Large Enterprise Segment</v>
      </c>
      <c r="H459" s="10" t="str">
        <f>IF(Table1[[#This Row],[VZ2_AREA_DESC]]="undefined","",IF(Table1[[#This Row],[VZ2_AREA_DESC]]="Headquarte","HQ",Table1[[#This Row],[VZ2_AREA_DESC]]))</f>
        <v>East</v>
      </c>
      <c r="I459" s="2">
        <v>43556</v>
      </c>
      <c r="J459" s="3" t="s">
        <v>6</v>
      </c>
      <c r="K459" s="3" t="s">
        <v>12</v>
      </c>
      <c r="L459" s="3" t="s">
        <v>11</v>
      </c>
      <c r="M459" s="3">
        <v>50944</v>
      </c>
      <c r="N459" s="3">
        <v>45865</v>
      </c>
      <c r="O459" s="3">
        <v>2811950</v>
      </c>
    </row>
    <row r="460" spans="1:15" x14ac:dyDescent="0.25">
      <c r="A460" s="6" t="str">
        <f>IF(Table1[[#This Row],[Area]]="","",CONCATENATE(YEAR(I460)," ","Q",ROUNDUP(MONTH(I460)/3,0)))</f>
        <v>2019 Q3</v>
      </c>
      <c r="B460" s="6" t="str">
        <f>IF(Table1[[#This Row],[Area]]="","",CONCATENATE(TEXT(Table1[[#This Row],[rpt_mth]],"yyyy"), " ",TEXT(Table1[[#This Row],[rpt_mth]],"mmmm")))</f>
        <v>2019 August</v>
      </c>
      <c r="C460" s="9">
        <f>IF(Table1[[#This Row],[Area]]="","",Table1[[#This Row],[cleu_gross_adds]]/1000)</f>
        <v>2.7E-2</v>
      </c>
      <c r="D460" s="9">
        <f>IF(Table1[[#This Row],[Area]]="","",Table1[[#This Row],[cleu_deacts]]/1000)</f>
        <v>3.0000000000000001E-3</v>
      </c>
      <c r="E460" s="10">
        <f>IF(Table1[[#This Row],[Area]]="","",Table1[[#This Row],[cleu_subs]]/1000)</f>
        <v>0.13800000000000001</v>
      </c>
      <c r="F460" s="10">
        <f>IF(Table1[[#This Row],[Area]]="","",Table1[[#This Row],[Adds]]-Table1[[#This Row],[Deacts]])</f>
        <v>2.4E-2</v>
      </c>
      <c r="G460" s="10" t="str">
        <f>IF(Table1[[#This Row],[Area]]="","",IF(Table1[[#This Row],[VZ2_SEGMT_DESC]]="Small &amp; Medium Unassigned", "Small &amp; Medium",Table1[[#This Row],[VZ2_SEGMT_DESC]]))</f>
        <v>Small &amp; Medium</v>
      </c>
      <c r="H460" s="10" t="str">
        <f>IF(Table1[[#This Row],[VZ2_AREA_DESC]]="undefined","",IF(Table1[[#This Row],[VZ2_AREA_DESC]]="Headquarte","HQ",Table1[[#This Row],[VZ2_AREA_DESC]]))</f>
        <v>West</v>
      </c>
      <c r="I460" s="2">
        <v>43678</v>
      </c>
      <c r="J460" s="3" t="s">
        <v>9</v>
      </c>
      <c r="K460" s="3" t="s">
        <v>7</v>
      </c>
      <c r="L460" s="3" t="s">
        <v>15</v>
      </c>
      <c r="M460" s="3">
        <v>27</v>
      </c>
      <c r="N460" s="3">
        <v>3</v>
      </c>
      <c r="O460" s="3">
        <v>138</v>
      </c>
    </row>
    <row r="461" spans="1:15" x14ac:dyDescent="0.25">
      <c r="A461" s="6" t="str">
        <f>IF(Table1[[#This Row],[Area]]="","",CONCATENATE(YEAR(I461)," ","Q",ROUNDUP(MONTH(I461)/3,0)))</f>
        <v/>
      </c>
      <c r="B461" s="6" t="str">
        <f>IF(Table1[[#This Row],[Area]]="","",CONCATENATE(TEXT(Table1[[#This Row],[rpt_mth]],"yyyy"), " ",TEXT(Table1[[#This Row],[rpt_mth]],"mmmm")))</f>
        <v/>
      </c>
      <c r="C461" s="9" t="str">
        <f>IF(Table1[[#This Row],[Area]]="","",Table1[[#This Row],[cleu_gross_adds]]/1000)</f>
        <v/>
      </c>
      <c r="D461" s="9" t="str">
        <f>IF(Table1[[#This Row],[Area]]="","",Table1[[#This Row],[cleu_deacts]]/1000)</f>
        <v/>
      </c>
      <c r="E461" s="10" t="str">
        <f>IF(Table1[[#This Row],[Area]]="","",Table1[[#This Row],[cleu_subs]]/1000)</f>
        <v/>
      </c>
      <c r="F461" s="10" t="str">
        <f>IF(Table1[[#This Row],[Area]]="","",Table1[[#This Row],[Adds]]-Table1[[#This Row],[Deacts]])</f>
        <v/>
      </c>
      <c r="G461" s="10" t="str">
        <f>IF(Table1[[#This Row],[Area]]="","",IF(Table1[[#This Row],[VZ2_SEGMT_DESC]]="Small &amp; Medium Unassigned", "Small &amp; Medium",Table1[[#This Row],[VZ2_SEGMT_DESC]]))</f>
        <v/>
      </c>
      <c r="H461" s="10" t="str">
        <f>IF(Table1[[#This Row],[VZ2_AREA_DESC]]="undefined","",IF(Table1[[#This Row],[VZ2_AREA_DESC]]="Headquarte","HQ",Table1[[#This Row],[VZ2_AREA_DESC]]))</f>
        <v/>
      </c>
      <c r="I461" s="2">
        <v>43739</v>
      </c>
      <c r="J461" s="3" t="s">
        <v>19</v>
      </c>
      <c r="K461" s="3" t="s">
        <v>12</v>
      </c>
      <c r="L461" s="3" t="s">
        <v>13</v>
      </c>
      <c r="M461" s="3">
        <v>0</v>
      </c>
      <c r="N461" s="3">
        <v>0</v>
      </c>
      <c r="O461" s="3">
        <v>0</v>
      </c>
    </row>
    <row r="462" spans="1:15" x14ac:dyDescent="0.25">
      <c r="A462" s="6" t="str">
        <f>IF(Table1[[#This Row],[Area]]="","",CONCATENATE(YEAR(I462)," ","Q",ROUNDUP(MONTH(I462)/3,0)))</f>
        <v>2019 Q3</v>
      </c>
      <c r="B462" s="6" t="str">
        <f>IF(Table1[[#This Row],[Area]]="","",CONCATENATE(TEXT(Table1[[#This Row],[rpt_mth]],"yyyy"), " ",TEXT(Table1[[#This Row],[rpt_mth]],"mmmm")))</f>
        <v>2019 September</v>
      </c>
      <c r="C462" s="9">
        <f>IF(Table1[[#This Row],[Area]]="","",Table1[[#This Row],[cleu_gross_adds]]/1000)</f>
        <v>0.76</v>
      </c>
      <c r="D462" s="9">
        <f>IF(Table1[[#This Row],[Area]]="","",Table1[[#This Row],[cleu_deacts]]/1000)</f>
        <v>0.44600000000000001</v>
      </c>
      <c r="E462" s="10">
        <f>IF(Table1[[#This Row],[Area]]="","",Table1[[#This Row],[cleu_subs]]/1000)</f>
        <v>52.192999999999998</v>
      </c>
      <c r="F462" s="10">
        <f>IF(Table1[[#This Row],[Area]]="","",Table1[[#This Row],[Adds]]-Table1[[#This Row],[Deacts]])</f>
        <v>0.314</v>
      </c>
      <c r="G462" s="10" t="str">
        <f>IF(Table1[[#This Row],[Area]]="","",IF(Table1[[#This Row],[VZ2_SEGMT_DESC]]="Small &amp; Medium Unassigned", "Small &amp; Medium",Table1[[#This Row],[VZ2_SEGMT_DESC]]))</f>
        <v>Large Enterprise Segment</v>
      </c>
      <c r="H462" s="10" t="str">
        <f>IF(Table1[[#This Row],[VZ2_AREA_DESC]]="undefined","",IF(Table1[[#This Row],[VZ2_AREA_DESC]]="Headquarte","HQ",Table1[[#This Row],[VZ2_AREA_DESC]]))</f>
        <v>East</v>
      </c>
      <c r="I462" s="2">
        <v>43709</v>
      </c>
      <c r="J462" s="3" t="s">
        <v>6</v>
      </c>
      <c r="K462" s="3" t="s">
        <v>14</v>
      </c>
      <c r="L462" s="3" t="s">
        <v>11</v>
      </c>
      <c r="M462" s="3">
        <v>760</v>
      </c>
      <c r="N462" s="3">
        <v>446</v>
      </c>
      <c r="O462" s="3">
        <v>52193</v>
      </c>
    </row>
    <row r="463" spans="1:15" x14ac:dyDescent="0.25">
      <c r="A463" s="6" t="str">
        <f>IF(Table1[[#This Row],[Area]]="","",CONCATENATE(YEAR(I463)," ","Q",ROUNDUP(MONTH(I463)/3,0)))</f>
        <v>2020 Q1</v>
      </c>
      <c r="B463" s="6" t="str">
        <f>IF(Table1[[#This Row],[Area]]="","",CONCATENATE(TEXT(Table1[[#This Row],[rpt_mth]],"yyyy"), " ",TEXT(Table1[[#This Row],[rpt_mth]],"mmmm")))</f>
        <v>2020 January</v>
      </c>
      <c r="C463" s="9">
        <f>IF(Table1[[#This Row],[Area]]="","",Table1[[#This Row],[cleu_gross_adds]]/1000)</f>
        <v>0</v>
      </c>
      <c r="D463" s="9">
        <f>IF(Table1[[#This Row],[Area]]="","",Table1[[#This Row],[cleu_deacts]]/1000)</f>
        <v>0</v>
      </c>
      <c r="E463" s="10">
        <f>IF(Table1[[#This Row],[Area]]="","",Table1[[#This Row],[cleu_subs]]/1000)</f>
        <v>0</v>
      </c>
      <c r="F463" s="10">
        <f>IF(Table1[[#This Row],[Area]]="","",Table1[[#This Row],[Adds]]-Table1[[#This Row],[Deacts]])</f>
        <v>0</v>
      </c>
      <c r="G463" s="10" t="str">
        <f>IF(Table1[[#This Row],[Area]]="","",IF(Table1[[#This Row],[VZ2_SEGMT_DESC]]="Small &amp; Medium Unassigned", "Small &amp; Medium",Table1[[#This Row],[VZ2_SEGMT_DESC]]))</f>
        <v>Small &amp; Medium</v>
      </c>
      <c r="H463" s="10" t="str">
        <f>IF(Table1[[#This Row],[VZ2_AREA_DESC]]="undefined","",IF(Table1[[#This Row],[VZ2_AREA_DESC]]="Headquarte","HQ",Table1[[#This Row],[VZ2_AREA_DESC]]))</f>
        <v>East</v>
      </c>
      <c r="I463" s="2">
        <v>43831</v>
      </c>
      <c r="J463" s="3" t="s">
        <v>9</v>
      </c>
      <c r="K463" s="3" t="s">
        <v>7</v>
      </c>
      <c r="L463" s="3" t="s">
        <v>11</v>
      </c>
      <c r="M463" s="3">
        <v>0</v>
      </c>
      <c r="N463" s="3">
        <v>0</v>
      </c>
      <c r="O463" s="3">
        <v>0</v>
      </c>
    </row>
    <row r="464" spans="1:15" x14ac:dyDescent="0.25">
      <c r="A464" s="6" t="str">
        <f>IF(Table1[[#This Row],[Area]]="","",CONCATENATE(YEAR(I464)," ","Q",ROUNDUP(MONTH(I464)/3,0)))</f>
        <v>2020 Q1</v>
      </c>
      <c r="B464" s="6" t="str">
        <f>IF(Table1[[#This Row],[Area]]="","",CONCATENATE(TEXT(Table1[[#This Row],[rpt_mth]],"yyyy"), " ",TEXT(Table1[[#This Row],[rpt_mth]],"mmmm")))</f>
        <v>2020 January</v>
      </c>
      <c r="C464" s="9">
        <f>IF(Table1[[#This Row],[Area]]="","",Table1[[#This Row],[cleu_gross_adds]]/1000)</f>
        <v>16.271999999999998</v>
      </c>
      <c r="D464" s="9">
        <f>IF(Table1[[#This Row],[Area]]="","",Table1[[#This Row],[cleu_deacts]]/1000)</f>
        <v>11.814</v>
      </c>
      <c r="E464" s="10">
        <f>IF(Table1[[#This Row],[Area]]="","",Table1[[#This Row],[cleu_subs]]/1000)</f>
        <v>1078.268</v>
      </c>
      <c r="F464" s="10">
        <f>IF(Table1[[#This Row],[Area]]="","",Table1[[#This Row],[Adds]]-Table1[[#This Row],[Deacts]])</f>
        <v>4.4579999999999984</v>
      </c>
      <c r="G464" s="10" t="str">
        <f>IF(Table1[[#This Row],[Area]]="","",IF(Table1[[#This Row],[VZ2_SEGMT_DESC]]="Small &amp; Medium Unassigned", "Small &amp; Medium",Table1[[#This Row],[VZ2_SEGMT_DESC]]))</f>
        <v>Public Sector SLED</v>
      </c>
      <c r="H464" s="10" t="str">
        <f>IF(Table1[[#This Row],[VZ2_AREA_DESC]]="undefined","",IF(Table1[[#This Row],[VZ2_AREA_DESC]]="Headquarte","HQ",Table1[[#This Row],[VZ2_AREA_DESC]]))</f>
        <v>West</v>
      </c>
      <c r="I464" s="2">
        <v>43831</v>
      </c>
      <c r="J464" s="3" t="s">
        <v>19</v>
      </c>
      <c r="K464" s="3" t="s">
        <v>12</v>
      </c>
      <c r="L464" s="3" t="s">
        <v>15</v>
      </c>
      <c r="M464" s="3">
        <v>16272</v>
      </c>
      <c r="N464" s="3">
        <v>11814</v>
      </c>
      <c r="O464" s="3">
        <v>1078268</v>
      </c>
    </row>
    <row r="465" spans="1:15" x14ac:dyDescent="0.25">
      <c r="A465" s="6" t="str">
        <f>IF(Table1[[#This Row],[Area]]="","",CONCATENATE(YEAR(I465)," ","Q",ROUNDUP(MONTH(I465)/3,0)))</f>
        <v>2019 Q1</v>
      </c>
      <c r="B465" s="6" t="str">
        <f>IF(Table1[[#This Row],[Area]]="","",CONCATENATE(TEXT(Table1[[#This Row],[rpt_mth]],"yyyy"), " ",TEXT(Table1[[#This Row],[rpt_mth]],"mmmm")))</f>
        <v>2019 January</v>
      </c>
      <c r="C465" s="9">
        <f>IF(Table1[[#This Row],[Area]]="","",Table1[[#This Row],[cleu_gross_adds]]/1000)</f>
        <v>0</v>
      </c>
      <c r="D465" s="9">
        <f>IF(Table1[[#This Row],[Area]]="","",Table1[[#This Row],[cleu_deacts]]/1000)</f>
        <v>3.0000000000000001E-3</v>
      </c>
      <c r="E465" s="10">
        <f>IF(Table1[[#This Row],[Area]]="","",Table1[[#This Row],[cleu_subs]]/1000)</f>
        <v>0.93700000000000006</v>
      </c>
      <c r="F465" s="10">
        <f>IF(Table1[[#This Row],[Area]]="","",Table1[[#This Row],[Adds]]-Table1[[#This Row],[Deacts]])</f>
        <v>-3.0000000000000001E-3</v>
      </c>
      <c r="G465" s="10" t="str">
        <f>IF(Table1[[#This Row],[Area]]="","",IF(Table1[[#This Row],[VZ2_SEGMT_DESC]]="Small &amp; Medium Unassigned", "Small &amp; Medium",Table1[[#This Row],[VZ2_SEGMT_DESC]]))</f>
        <v>Public Sector Fed</v>
      </c>
      <c r="H465" s="10" t="str">
        <f>IF(Table1[[#This Row],[VZ2_AREA_DESC]]="undefined","",IF(Table1[[#This Row],[VZ2_AREA_DESC]]="Headquarte","HQ",Table1[[#This Row],[VZ2_AREA_DESC]]))</f>
        <v>South</v>
      </c>
      <c r="I465" s="2">
        <v>43466</v>
      </c>
      <c r="J465" s="3" t="s">
        <v>16</v>
      </c>
      <c r="K465" s="3" t="s">
        <v>7</v>
      </c>
      <c r="L465" s="3" t="s">
        <v>8</v>
      </c>
      <c r="M465" s="3">
        <v>0</v>
      </c>
      <c r="N465" s="3">
        <v>3</v>
      </c>
      <c r="O465" s="3">
        <v>937</v>
      </c>
    </row>
    <row r="466" spans="1:15" x14ac:dyDescent="0.25">
      <c r="A466" s="6" t="str">
        <f>IF(Table1[[#This Row],[Area]]="","",CONCATENATE(YEAR(I466)," ","Q",ROUNDUP(MONTH(I466)/3,0)))</f>
        <v>2019 Q1</v>
      </c>
      <c r="B466" s="6" t="str">
        <f>IF(Table1[[#This Row],[Area]]="","",CONCATENATE(TEXT(Table1[[#This Row],[rpt_mth]],"yyyy"), " ",TEXT(Table1[[#This Row],[rpt_mth]],"mmmm")))</f>
        <v>2019 January</v>
      </c>
      <c r="C466" s="9">
        <f>IF(Table1[[#This Row],[Area]]="","",Table1[[#This Row],[cleu_gross_adds]]/1000)</f>
        <v>0</v>
      </c>
      <c r="D466" s="9">
        <f>IF(Table1[[#This Row],[Area]]="","",Table1[[#This Row],[cleu_deacts]]/1000)</f>
        <v>0.01</v>
      </c>
      <c r="E466" s="10">
        <f>IF(Table1[[#This Row],[Area]]="","",Table1[[#This Row],[cleu_subs]]/1000)</f>
        <v>2.0110000000000001</v>
      </c>
      <c r="F466" s="10">
        <f>IF(Table1[[#This Row],[Area]]="","",Table1[[#This Row],[Adds]]-Table1[[#This Row],[Deacts]])</f>
        <v>-0.01</v>
      </c>
      <c r="G466" s="10" t="str">
        <f>IF(Table1[[#This Row],[Area]]="","",IF(Table1[[#This Row],[VZ2_SEGMT_DESC]]="Small &amp; Medium Unassigned", "Small &amp; Medium",Table1[[#This Row],[VZ2_SEGMT_DESC]]))</f>
        <v>Public Sector Fed</v>
      </c>
      <c r="H466" s="10" t="str">
        <f>IF(Table1[[#This Row],[VZ2_AREA_DESC]]="undefined","",IF(Table1[[#This Row],[VZ2_AREA_DESC]]="Headquarte","HQ",Table1[[#This Row],[VZ2_AREA_DESC]]))</f>
        <v>West</v>
      </c>
      <c r="I466" s="2">
        <v>43466</v>
      </c>
      <c r="J466" s="3" t="s">
        <v>16</v>
      </c>
      <c r="K466" s="3" t="s">
        <v>7</v>
      </c>
      <c r="L466" s="3" t="s">
        <v>15</v>
      </c>
      <c r="M466" s="3">
        <v>0</v>
      </c>
      <c r="N466" s="3">
        <v>10</v>
      </c>
      <c r="O466" s="3">
        <v>2011</v>
      </c>
    </row>
    <row r="467" spans="1:15" x14ac:dyDescent="0.25">
      <c r="A467" s="6" t="str">
        <f>IF(Table1[[#This Row],[Area]]="","",CONCATENATE(YEAR(I467)," ","Q",ROUNDUP(MONTH(I467)/3,0)))</f>
        <v>2019 Q4</v>
      </c>
      <c r="B467" s="6" t="str">
        <f>IF(Table1[[#This Row],[Area]]="","",CONCATENATE(TEXT(Table1[[#This Row],[rpt_mth]],"yyyy"), " ",TEXT(Table1[[#This Row],[rpt_mth]],"mmmm")))</f>
        <v>2019 October</v>
      </c>
      <c r="C467" s="9">
        <f>IF(Table1[[#This Row],[Area]]="","",Table1[[#This Row],[cleu_gross_adds]]/1000)</f>
        <v>0</v>
      </c>
      <c r="D467" s="9">
        <f>IF(Table1[[#This Row],[Area]]="","",Table1[[#This Row],[cleu_deacts]]/1000)</f>
        <v>8.9999999999999993E-3</v>
      </c>
      <c r="E467" s="10">
        <f>IF(Table1[[#This Row],[Area]]="","",Table1[[#This Row],[cleu_subs]]/1000)</f>
        <v>0.68500000000000005</v>
      </c>
      <c r="F467" s="10">
        <f>IF(Table1[[#This Row],[Area]]="","",Table1[[#This Row],[Adds]]-Table1[[#This Row],[Deacts]])</f>
        <v>-8.9999999999999993E-3</v>
      </c>
      <c r="G467" s="10" t="str">
        <f>IF(Table1[[#This Row],[Area]]="","",IF(Table1[[#This Row],[VZ2_SEGMT_DESC]]="Small &amp; Medium Unassigned", "Small &amp; Medium",Table1[[#This Row],[VZ2_SEGMT_DESC]]))</f>
        <v>Public Sector Fed</v>
      </c>
      <c r="H467" s="10" t="str">
        <f>IF(Table1[[#This Row],[VZ2_AREA_DESC]]="undefined","",IF(Table1[[#This Row],[VZ2_AREA_DESC]]="Headquarte","HQ",Table1[[#This Row],[VZ2_AREA_DESC]]))</f>
        <v>South</v>
      </c>
      <c r="I467" s="2">
        <v>43739</v>
      </c>
      <c r="J467" s="3" t="s">
        <v>16</v>
      </c>
      <c r="K467" s="3" t="s">
        <v>7</v>
      </c>
      <c r="L467" s="3" t="s">
        <v>8</v>
      </c>
      <c r="M467" s="3">
        <v>0</v>
      </c>
      <c r="N467" s="3">
        <v>9</v>
      </c>
      <c r="O467" s="3">
        <v>685</v>
      </c>
    </row>
    <row r="468" spans="1:15" x14ac:dyDescent="0.25">
      <c r="A468" s="6" t="str">
        <f>IF(Table1[[#This Row],[Area]]="","",CONCATENATE(YEAR(I468)," ","Q",ROUNDUP(MONTH(I468)/3,0)))</f>
        <v>2019 Q4</v>
      </c>
      <c r="B468" s="6" t="str">
        <f>IF(Table1[[#This Row],[Area]]="","",CONCATENATE(TEXT(Table1[[#This Row],[rpt_mth]],"yyyy"), " ",TEXT(Table1[[#This Row],[rpt_mth]],"mmmm")))</f>
        <v>2019 December</v>
      </c>
      <c r="C468" s="9">
        <f>IF(Table1[[#This Row],[Area]]="","",Table1[[#This Row],[cleu_gross_adds]]/1000)</f>
        <v>5.8000000000000003E-2</v>
      </c>
      <c r="D468" s="9">
        <f>IF(Table1[[#This Row],[Area]]="","",Table1[[#This Row],[cleu_deacts]]/1000)</f>
        <v>0.10199999999999999</v>
      </c>
      <c r="E468" s="10">
        <f>IF(Table1[[#This Row],[Area]]="","",Table1[[#This Row],[cleu_subs]]/1000)</f>
        <v>21.846</v>
      </c>
      <c r="F468" s="10">
        <f>IF(Table1[[#This Row],[Area]]="","",Table1[[#This Row],[Adds]]-Table1[[#This Row],[Deacts]])</f>
        <v>-4.3999999999999991E-2</v>
      </c>
      <c r="G468" s="10" t="str">
        <f>IF(Table1[[#This Row],[Area]]="","",IF(Table1[[#This Row],[VZ2_SEGMT_DESC]]="Small &amp; Medium Unassigned", "Small &amp; Medium",Table1[[#This Row],[VZ2_SEGMT_DESC]]))</f>
        <v>Public Sector SLED</v>
      </c>
      <c r="H468" s="10" t="str">
        <f>IF(Table1[[#This Row],[VZ2_AREA_DESC]]="undefined","",IF(Table1[[#This Row],[VZ2_AREA_DESC]]="Headquarte","HQ",Table1[[#This Row],[VZ2_AREA_DESC]]))</f>
        <v>East</v>
      </c>
      <c r="I468" s="2">
        <v>43800</v>
      </c>
      <c r="J468" s="3" t="s">
        <v>19</v>
      </c>
      <c r="K468" s="3" t="s">
        <v>14</v>
      </c>
      <c r="L468" s="3" t="s">
        <v>11</v>
      </c>
      <c r="M468" s="3">
        <v>58</v>
      </c>
      <c r="N468" s="3">
        <v>102</v>
      </c>
      <c r="O468" s="3">
        <v>21846</v>
      </c>
    </row>
    <row r="469" spans="1:15" x14ac:dyDescent="0.25">
      <c r="A469" s="6" t="str">
        <f>IF(Table1[[#This Row],[Area]]="","",CONCATENATE(YEAR(I469)," ","Q",ROUNDUP(MONTH(I469)/3,0)))</f>
        <v>2020 Q1</v>
      </c>
      <c r="B469" s="6" t="str">
        <f>IF(Table1[[#This Row],[Area]]="","",CONCATENATE(TEXT(Table1[[#This Row],[rpt_mth]],"yyyy"), " ",TEXT(Table1[[#This Row],[rpt_mth]],"mmmm")))</f>
        <v>2020 January</v>
      </c>
      <c r="C469" s="9">
        <f>IF(Table1[[#This Row],[Area]]="","",Table1[[#This Row],[cleu_gross_adds]]/1000)</f>
        <v>0</v>
      </c>
      <c r="D469" s="9">
        <f>IF(Table1[[#This Row],[Area]]="","",Table1[[#This Row],[cleu_deacts]]/1000)</f>
        <v>0</v>
      </c>
      <c r="E469" s="10">
        <f>IF(Table1[[#This Row],[Area]]="","",Table1[[#This Row],[cleu_subs]]/1000)</f>
        <v>0</v>
      </c>
      <c r="F469" s="10">
        <f>IF(Table1[[#This Row],[Area]]="","",Table1[[#This Row],[Adds]]-Table1[[#This Row],[Deacts]])</f>
        <v>0</v>
      </c>
      <c r="G469" s="10" t="str">
        <f>IF(Table1[[#This Row],[Area]]="","",IF(Table1[[#This Row],[VZ2_SEGMT_DESC]]="Small &amp; Medium Unassigned", "Small &amp; Medium",Table1[[#This Row],[VZ2_SEGMT_DESC]]))</f>
        <v>Small &amp; Medium</v>
      </c>
      <c r="H469" s="10" t="str">
        <f>IF(Table1[[#This Row],[VZ2_AREA_DESC]]="undefined","",IF(Table1[[#This Row],[VZ2_AREA_DESC]]="Headquarte","HQ",Table1[[#This Row],[VZ2_AREA_DESC]]))</f>
        <v>West</v>
      </c>
      <c r="I469" s="2">
        <v>43831</v>
      </c>
      <c r="J469" s="3" t="s">
        <v>9</v>
      </c>
      <c r="K469" s="3" t="s">
        <v>7</v>
      </c>
      <c r="L469" s="3" t="s">
        <v>15</v>
      </c>
      <c r="M469" s="3">
        <v>0</v>
      </c>
      <c r="N469" s="3">
        <v>0</v>
      </c>
      <c r="O469" s="3">
        <v>0</v>
      </c>
    </row>
    <row r="470" spans="1:15" x14ac:dyDescent="0.25">
      <c r="A470" s="6" t="str">
        <f>IF(Table1[[#This Row],[Area]]="","",CONCATENATE(YEAR(I470)," ","Q",ROUNDUP(MONTH(I470)/3,0)))</f>
        <v>2019 Q1</v>
      </c>
      <c r="B470" s="6" t="str">
        <f>IF(Table1[[#This Row],[Area]]="","",CONCATENATE(TEXT(Table1[[#This Row],[rpt_mth]],"yyyy"), " ",TEXT(Table1[[#This Row],[rpt_mth]],"mmmm")))</f>
        <v>2019 March</v>
      </c>
      <c r="C470" s="9">
        <f>IF(Table1[[#This Row],[Area]]="","",Table1[[#This Row],[cleu_gross_adds]]/1000)</f>
        <v>2.4140000000000001</v>
      </c>
      <c r="D470" s="9">
        <f>IF(Table1[[#This Row],[Area]]="","",Table1[[#This Row],[cleu_deacts]]/1000)</f>
        <v>3.8530000000000002</v>
      </c>
      <c r="E470" s="10">
        <f>IF(Table1[[#This Row],[Area]]="","",Table1[[#This Row],[cleu_subs]]/1000)</f>
        <v>447.255</v>
      </c>
      <c r="F470" s="10">
        <f>IF(Table1[[#This Row],[Area]]="","",Table1[[#This Row],[Adds]]-Table1[[#This Row],[Deacts]])</f>
        <v>-1.4390000000000001</v>
      </c>
      <c r="G470" s="10" t="str">
        <f>IF(Table1[[#This Row],[Area]]="","",IF(Table1[[#This Row],[VZ2_SEGMT_DESC]]="Small &amp; Medium Unassigned", "Small &amp; Medium",Table1[[#This Row],[VZ2_SEGMT_DESC]]))</f>
        <v>Small &amp; Medium</v>
      </c>
      <c r="H470" s="10" t="str">
        <f>IF(Table1[[#This Row],[VZ2_AREA_DESC]]="undefined","",IF(Table1[[#This Row],[VZ2_AREA_DESC]]="Headquarte","HQ",Table1[[#This Row],[VZ2_AREA_DESC]]))</f>
        <v>East</v>
      </c>
      <c r="I470" s="2">
        <v>43525</v>
      </c>
      <c r="J470" s="3" t="s">
        <v>18</v>
      </c>
      <c r="K470" s="3" t="s">
        <v>7</v>
      </c>
      <c r="L470" s="3" t="s">
        <v>11</v>
      </c>
      <c r="M470" s="3">
        <v>2414</v>
      </c>
      <c r="N470" s="3">
        <v>3853</v>
      </c>
      <c r="O470" s="3">
        <v>447255</v>
      </c>
    </row>
    <row r="471" spans="1:15" x14ac:dyDescent="0.25">
      <c r="A471" s="6" t="str">
        <f>IF(Table1[[#This Row],[Area]]="","",CONCATENATE(YEAR(I471)," ","Q",ROUNDUP(MONTH(I471)/3,0)))</f>
        <v>2019 Q4</v>
      </c>
      <c r="B471" s="6" t="str">
        <f>IF(Table1[[#This Row],[Area]]="","",CONCATENATE(TEXT(Table1[[#This Row],[rpt_mth]],"yyyy"), " ",TEXT(Table1[[#This Row],[rpt_mth]],"mmmm")))</f>
        <v>2019 November</v>
      </c>
      <c r="C471" s="9">
        <f>IF(Table1[[#This Row],[Area]]="","",Table1[[#This Row],[cleu_gross_adds]]/1000)</f>
        <v>5.8999999999999997E-2</v>
      </c>
      <c r="D471" s="9">
        <f>IF(Table1[[#This Row],[Area]]="","",Table1[[#This Row],[cleu_deacts]]/1000)</f>
        <v>0.08</v>
      </c>
      <c r="E471" s="10">
        <f>IF(Table1[[#This Row],[Area]]="","",Table1[[#This Row],[cleu_subs]]/1000)</f>
        <v>9.3439999999999994</v>
      </c>
      <c r="F471" s="10">
        <f>IF(Table1[[#This Row],[Area]]="","",Table1[[#This Row],[Adds]]-Table1[[#This Row],[Deacts]])</f>
        <v>-2.1000000000000005E-2</v>
      </c>
      <c r="G471" s="10" t="str">
        <f>IF(Table1[[#This Row],[Area]]="","",IF(Table1[[#This Row],[VZ2_SEGMT_DESC]]="Small &amp; Medium Unassigned", "Small &amp; Medium",Table1[[#This Row],[VZ2_SEGMT_DESC]]))</f>
        <v>Public Sector SLED</v>
      </c>
      <c r="H471" s="10" t="str">
        <f>IF(Table1[[#This Row],[VZ2_AREA_DESC]]="undefined","",IF(Table1[[#This Row],[VZ2_AREA_DESC]]="Headquarte","HQ",Table1[[#This Row],[VZ2_AREA_DESC]]))</f>
        <v>West</v>
      </c>
      <c r="I471" s="2">
        <v>43770</v>
      </c>
      <c r="J471" s="3" t="s">
        <v>19</v>
      </c>
      <c r="K471" s="3" t="s">
        <v>10</v>
      </c>
      <c r="L471" s="3" t="s">
        <v>15</v>
      </c>
      <c r="M471" s="3">
        <v>59</v>
      </c>
      <c r="N471" s="3">
        <v>80</v>
      </c>
      <c r="O471" s="3">
        <v>9344</v>
      </c>
    </row>
    <row r="472" spans="1:15" x14ac:dyDescent="0.25">
      <c r="A472" s="6" t="str">
        <f>IF(Table1[[#This Row],[Area]]="","",CONCATENATE(YEAR(I472)," ","Q",ROUNDUP(MONTH(I472)/3,0)))</f>
        <v/>
      </c>
      <c r="B472" s="6" t="str">
        <f>IF(Table1[[#This Row],[Area]]="","",CONCATENATE(TEXT(Table1[[#This Row],[rpt_mth]],"yyyy"), " ",TEXT(Table1[[#This Row],[rpt_mth]],"mmmm")))</f>
        <v/>
      </c>
      <c r="C472" s="9" t="str">
        <f>IF(Table1[[#This Row],[Area]]="","",Table1[[#This Row],[cleu_gross_adds]]/1000)</f>
        <v/>
      </c>
      <c r="D472" s="9" t="str">
        <f>IF(Table1[[#This Row],[Area]]="","",Table1[[#This Row],[cleu_deacts]]/1000)</f>
        <v/>
      </c>
      <c r="E472" s="10" t="str">
        <f>IF(Table1[[#This Row],[Area]]="","",Table1[[#This Row],[cleu_subs]]/1000)</f>
        <v/>
      </c>
      <c r="F472" s="10" t="str">
        <f>IF(Table1[[#This Row],[Area]]="","",Table1[[#This Row],[Adds]]-Table1[[#This Row],[Deacts]])</f>
        <v/>
      </c>
      <c r="G472" s="10" t="str">
        <f>IF(Table1[[#This Row],[Area]]="","",IF(Table1[[#This Row],[VZ2_SEGMT_DESC]]="Small &amp; Medium Unassigned", "Small &amp; Medium",Table1[[#This Row],[VZ2_SEGMT_DESC]]))</f>
        <v/>
      </c>
      <c r="H472" s="10" t="str">
        <f>IF(Table1[[#This Row],[VZ2_AREA_DESC]]="undefined","",IF(Table1[[#This Row],[VZ2_AREA_DESC]]="Headquarte","HQ",Table1[[#This Row],[VZ2_AREA_DESC]]))</f>
        <v/>
      </c>
      <c r="I472" s="2">
        <v>43862</v>
      </c>
      <c r="J472" s="3" t="s">
        <v>18</v>
      </c>
      <c r="K472" s="3" t="s">
        <v>12</v>
      </c>
      <c r="L472" s="3" t="s">
        <v>13</v>
      </c>
      <c r="M472" s="3">
        <v>0</v>
      </c>
      <c r="N472" s="3">
        <v>0</v>
      </c>
      <c r="O472" s="3">
        <v>0</v>
      </c>
    </row>
    <row r="473" spans="1:15" x14ac:dyDescent="0.25">
      <c r="A473" s="6" t="str">
        <f>IF(Table1[[#This Row],[Area]]="","",CONCATENATE(YEAR(I473)," ","Q",ROUNDUP(MONTH(I473)/3,0)))</f>
        <v>2019 Q2</v>
      </c>
      <c r="B473" s="6" t="str">
        <f>IF(Table1[[#This Row],[Area]]="","",CONCATENATE(TEXT(Table1[[#This Row],[rpt_mth]],"yyyy"), " ",TEXT(Table1[[#This Row],[rpt_mth]],"mmmm")))</f>
        <v>2019 April</v>
      </c>
      <c r="C473" s="9">
        <f>IF(Table1[[#This Row],[Area]]="","",Table1[[#This Row],[cleu_gross_adds]]/1000)</f>
        <v>6.3019999999999996</v>
      </c>
      <c r="D473" s="9">
        <f>IF(Table1[[#This Row],[Area]]="","",Table1[[#This Row],[cleu_deacts]]/1000)</f>
        <v>3.153</v>
      </c>
      <c r="E473" s="10">
        <f>IF(Table1[[#This Row],[Area]]="","",Table1[[#This Row],[cleu_subs]]/1000)</f>
        <v>343.15600000000001</v>
      </c>
      <c r="F473" s="10">
        <f>IF(Table1[[#This Row],[Area]]="","",Table1[[#This Row],[Adds]]-Table1[[#This Row],[Deacts]])</f>
        <v>3.1489999999999996</v>
      </c>
      <c r="G473" s="10" t="str">
        <f>IF(Table1[[#This Row],[Area]]="","",IF(Table1[[#This Row],[VZ2_SEGMT_DESC]]="Small &amp; Medium Unassigned", "Small &amp; Medium",Table1[[#This Row],[VZ2_SEGMT_DESC]]))</f>
        <v>Small &amp; Medium</v>
      </c>
      <c r="H473" s="10" t="str">
        <f>IF(Table1[[#This Row],[VZ2_AREA_DESC]]="undefined","",IF(Table1[[#This Row],[VZ2_AREA_DESC]]="Headquarte","HQ",Table1[[#This Row],[VZ2_AREA_DESC]]))</f>
        <v>West</v>
      </c>
      <c r="I473" s="2">
        <v>43556</v>
      </c>
      <c r="J473" s="3" t="s">
        <v>18</v>
      </c>
      <c r="K473" s="3" t="s">
        <v>14</v>
      </c>
      <c r="L473" s="3" t="s">
        <v>15</v>
      </c>
      <c r="M473" s="3">
        <v>6302</v>
      </c>
      <c r="N473" s="3">
        <v>3153</v>
      </c>
      <c r="O473" s="3">
        <v>343156</v>
      </c>
    </row>
    <row r="474" spans="1:15" x14ac:dyDescent="0.25">
      <c r="A474" s="6" t="str">
        <f>IF(Table1[[#This Row],[Area]]="","",CONCATENATE(YEAR(I474)," ","Q",ROUNDUP(MONTH(I474)/3,0)))</f>
        <v>2020 Q2</v>
      </c>
      <c r="B474" s="6" t="str">
        <f>IF(Table1[[#This Row],[Area]]="","",CONCATENATE(TEXT(Table1[[#This Row],[rpt_mth]],"yyyy"), " ",TEXT(Table1[[#This Row],[rpt_mth]],"mmmm")))</f>
        <v>2020 May</v>
      </c>
      <c r="C474" s="9">
        <f>IF(Table1[[#This Row],[Area]]="","",Table1[[#This Row],[cleu_gross_adds]]/1000)</f>
        <v>0</v>
      </c>
      <c r="D474" s="9">
        <f>IF(Table1[[#This Row],[Area]]="","",Table1[[#This Row],[cleu_deacts]]/1000)</f>
        <v>0</v>
      </c>
      <c r="E474" s="10">
        <f>IF(Table1[[#This Row],[Area]]="","",Table1[[#This Row],[cleu_subs]]/1000)</f>
        <v>0</v>
      </c>
      <c r="F474" s="10">
        <f>IF(Table1[[#This Row],[Area]]="","",Table1[[#This Row],[Adds]]-Table1[[#This Row],[Deacts]])</f>
        <v>0</v>
      </c>
      <c r="G474" s="10" t="str">
        <f>IF(Table1[[#This Row],[Area]]="","",IF(Table1[[#This Row],[VZ2_SEGMT_DESC]]="Small &amp; Medium Unassigned", "Small &amp; Medium",Table1[[#This Row],[VZ2_SEGMT_DESC]]))</f>
        <v>Large Enterprise Segment</v>
      </c>
      <c r="H474" s="10" t="str">
        <f>IF(Table1[[#This Row],[VZ2_AREA_DESC]]="undefined","",IF(Table1[[#This Row],[VZ2_AREA_DESC]]="Headquarte","HQ",Table1[[#This Row],[VZ2_AREA_DESC]]))</f>
        <v>HQ</v>
      </c>
      <c r="I474" s="2">
        <v>43952</v>
      </c>
      <c r="J474" s="3" t="s">
        <v>6</v>
      </c>
      <c r="K474" s="3" t="s">
        <v>7</v>
      </c>
      <c r="L474" s="3" t="s">
        <v>17</v>
      </c>
      <c r="M474" s="3">
        <v>0</v>
      </c>
      <c r="N474" s="3">
        <v>0</v>
      </c>
      <c r="O474" s="3">
        <v>0</v>
      </c>
    </row>
    <row r="475" spans="1:15" x14ac:dyDescent="0.25">
      <c r="A475" s="6" t="str">
        <f>IF(Table1[[#This Row],[Area]]="","",CONCATENATE(YEAR(I475)," ","Q",ROUNDUP(MONTH(I475)/3,0)))</f>
        <v>2019 Q1</v>
      </c>
      <c r="B475" s="6" t="str">
        <f>IF(Table1[[#This Row],[Area]]="","",CONCATENATE(TEXT(Table1[[#This Row],[rpt_mth]],"yyyy"), " ",TEXT(Table1[[#This Row],[rpt_mth]],"mmmm")))</f>
        <v>2019 March</v>
      </c>
      <c r="C475" s="9">
        <f>IF(Table1[[#This Row],[Area]]="","",Table1[[#This Row],[cleu_gross_adds]]/1000)</f>
        <v>30.991</v>
      </c>
      <c r="D475" s="9">
        <f>IF(Table1[[#This Row],[Area]]="","",Table1[[#This Row],[cleu_deacts]]/1000)</f>
        <v>26.013999999999999</v>
      </c>
      <c r="E475" s="10">
        <f>IF(Table1[[#This Row],[Area]]="","",Table1[[#This Row],[cleu_subs]]/1000)</f>
        <v>1534.856</v>
      </c>
      <c r="F475" s="10">
        <f>IF(Table1[[#This Row],[Area]]="","",Table1[[#This Row],[Adds]]-Table1[[#This Row],[Deacts]])</f>
        <v>4.9770000000000003</v>
      </c>
      <c r="G475" s="10" t="str">
        <f>IF(Table1[[#This Row],[Area]]="","",IF(Table1[[#This Row],[VZ2_SEGMT_DESC]]="Small &amp; Medium Unassigned", "Small &amp; Medium",Table1[[#This Row],[VZ2_SEGMT_DESC]]))</f>
        <v>Large Enterprise Segment</v>
      </c>
      <c r="H475" s="10" t="str">
        <f>IF(Table1[[#This Row],[VZ2_AREA_DESC]]="undefined","",IF(Table1[[#This Row],[VZ2_AREA_DESC]]="Headquarte","HQ",Table1[[#This Row],[VZ2_AREA_DESC]]))</f>
        <v>South</v>
      </c>
      <c r="I475" s="2">
        <v>43525</v>
      </c>
      <c r="J475" s="3" t="s">
        <v>6</v>
      </c>
      <c r="K475" s="3" t="s">
        <v>12</v>
      </c>
      <c r="L475" s="3" t="s">
        <v>8</v>
      </c>
      <c r="M475" s="3">
        <v>30991</v>
      </c>
      <c r="N475" s="3">
        <v>26014</v>
      </c>
      <c r="O475" s="3">
        <v>1534856</v>
      </c>
    </row>
    <row r="476" spans="1:15" x14ac:dyDescent="0.25">
      <c r="A476" s="6" t="str">
        <f>IF(Table1[[#This Row],[Area]]="","",CONCATENATE(YEAR(I476)," ","Q",ROUNDUP(MONTH(I476)/3,0)))</f>
        <v>2019 Q1</v>
      </c>
      <c r="B476" s="6" t="str">
        <f>IF(Table1[[#This Row],[Area]]="","",CONCATENATE(TEXT(Table1[[#This Row],[rpt_mth]],"yyyy"), " ",TEXT(Table1[[#This Row],[rpt_mth]],"mmmm")))</f>
        <v>2019 February</v>
      </c>
      <c r="C476" s="9">
        <f>IF(Table1[[#This Row],[Area]]="","",Table1[[#This Row],[cleu_gross_adds]]/1000)</f>
        <v>0</v>
      </c>
      <c r="D476" s="9">
        <f>IF(Table1[[#This Row],[Area]]="","",Table1[[#This Row],[cleu_deacts]]/1000)</f>
        <v>0</v>
      </c>
      <c r="E476" s="10">
        <f>IF(Table1[[#This Row],[Area]]="","",Table1[[#This Row],[cleu_subs]]/1000)</f>
        <v>0</v>
      </c>
      <c r="F476" s="10">
        <f>IF(Table1[[#This Row],[Area]]="","",Table1[[#This Row],[Adds]]-Table1[[#This Row],[Deacts]])</f>
        <v>0</v>
      </c>
      <c r="G476" s="10" t="str">
        <f>IF(Table1[[#This Row],[Area]]="","",IF(Table1[[#This Row],[VZ2_SEGMT_DESC]]="Small &amp; Medium Unassigned", "Small &amp; Medium",Table1[[#This Row],[VZ2_SEGMT_DESC]]))</f>
        <v>Public Sector Fed</v>
      </c>
      <c r="H476" s="10" t="str">
        <f>IF(Table1[[#This Row],[VZ2_AREA_DESC]]="undefined","",IF(Table1[[#This Row],[VZ2_AREA_DESC]]="Headquarte","HQ",Table1[[#This Row],[VZ2_AREA_DESC]]))</f>
        <v>HQ</v>
      </c>
      <c r="I476" s="2">
        <v>43497</v>
      </c>
      <c r="J476" s="3" t="s">
        <v>16</v>
      </c>
      <c r="K476" s="3" t="s">
        <v>12</v>
      </c>
      <c r="L476" s="3" t="s">
        <v>17</v>
      </c>
      <c r="M476" s="3">
        <v>0</v>
      </c>
      <c r="N476" s="3">
        <v>0</v>
      </c>
      <c r="O476" s="3">
        <v>0</v>
      </c>
    </row>
    <row r="477" spans="1:15" x14ac:dyDescent="0.25">
      <c r="A477" s="6" t="str">
        <f>IF(Table1[[#This Row],[Area]]="","",CONCATENATE(YEAR(I477)," ","Q",ROUNDUP(MONTH(I477)/3,0)))</f>
        <v>2019 Q4</v>
      </c>
      <c r="B477" s="6" t="str">
        <f>IF(Table1[[#This Row],[Area]]="","",CONCATENATE(TEXT(Table1[[#This Row],[rpt_mth]],"yyyy"), " ",TEXT(Table1[[#This Row],[rpt_mth]],"mmmm")))</f>
        <v>2019 December</v>
      </c>
      <c r="C477" s="9">
        <f>IF(Table1[[#This Row],[Area]]="","",Table1[[#This Row],[cleu_gross_adds]]/1000)</f>
        <v>8.8999999999999996E-2</v>
      </c>
      <c r="D477" s="9">
        <f>IF(Table1[[#This Row],[Area]]="","",Table1[[#This Row],[cleu_deacts]]/1000)</f>
        <v>0.25900000000000001</v>
      </c>
      <c r="E477" s="10">
        <f>IF(Table1[[#This Row],[Area]]="","",Table1[[#This Row],[cleu_subs]]/1000)</f>
        <v>25.207999999999998</v>
      </c>
      <c r="F477" s="10">
        <f>IF(Table1[[#This Row],[Area]]="","",Table1[[#This Row],[Adds]]-Table1[[#This Row],[Deacts]])</f>
        <v>-0.17</v>
      </c>
      <c r="G477" s="10" t="str">
        <f>IF(Table1[[#This Row],[Area]]="","",IF(Table1[[#This Row],[VZ2_SEGMT_DESC]]="Small &amp; Medium Unassigned", "Small &amp; Medium",Table1[[#This Row],[VZ2_SEGMT_DESC]]))</f>
        <v>Large Enterprise Segment</v>
      </c>
      <c r="H477" s="10" t="str">
        <f>IF(Table1[[#This Row],[VZ2_AREA_DESC]]="undefined","",IF(Table1[[#This Row],[VZ2_AREA_DESC]]="Headquarte","HQ",Table1[[#This Row],[VZ2_AREA_DESC]]))</f>
        <v>South</v>
      </c>
      <c r="I477" s="2">
        <v>43800</v>
      </c>
      <c r="J477" s="3" t="s">
        <v>6</v>
      </c>
      <c r="K477" s="3" t="s">
        <v>7</v>
      </c>
      <c r="L477" s="3" t="s">
        <v>8</v>
      </c>
      <c r="M477" s="3">
        <v>89</v>
      </c>
      <c r="N477" s="3">
        <v>259</v>
      </c>
      <c r="O477" s="3">
        <v>25208</v>
      </c>
    </row>
    <row r="478" spans="1:15" x14ac:dyDescent="0.25">
      <c r="A478" s="6" t="str">
        <f>IF(Table1[[#This Row],[Area]]="","",CONCATENATE(YEAR(I478)," ","Q",ROUNDUP(MONTH(I478)/3,0)))</f>
        <v>2020 Q1</v>
      </c>
      <c r="B478" s="6" t="str">
        <f>IF(Table1[[#This Row],[Area]]="","",CONCATENATE(TEXT(Table1[[#This Row],[rpt_mth]],"yyyy"), " ",TEXT(Table1[[#This Row],[rpt_mth]],"mmmm")))</f>
        <v>2020 February</v>
      </c>
      <c r="C478" s="9">
        <f>IF(Table1[[#This Row],[Area]]="","",Table1[[#This Row],[cleu_gross_adds]]/1000)</f>
        <v>0.219</v>
      </c>
      <c r="D478" s="9">
        <f>IF(Table1[[#This Row],[Area]]="","",Table1[[#This Row],[cleu_deacts]]/1000)</f>
        <v>0.57699999999999996</v>
      </c>
      <c r="E478" s="10">
        <f>IF(Table1[[#This Row],[Area]]="","",Table1[[#This Row],[cleu_subs]]/1000)</f>
        <v>22.843</v>
      </c>
      <c r="F478" s="10">
        <f>IF(Table1[[#This Row],[Area]]="","",Table1[[#This Row],[Adds]]-Table1[[#This Row],[Deacts]])</f>
        <v>-0.35799999999999998</v>
      </c>
      <c r="G478" s="10" t="str">
        <f>IF(Table1[[#This Row],[Area]]="","",IF(Table1[[#This Row],[VZ2_SEGMT_DESC]]="Small &amp; Medium Unassigned", "Small &amp; Medium",Table1[[#This Row],[VZ2_SEGMT_DESC]]))</f>
        <v>Large Enterprise Segment</v>
      </c>
      <c r="H478" s="10" t="str">
        <f>IF(Table1[[#This Row],[VZ2_AREA_DESC]]="undefined","",IF(Table1[[#This Row],[VZ2_AREA_DESC]]="Headquarte","HQ",Table1[[#This Row],[VZ2_AREA_DESC]]))</f>
        <v>West</v>
      </c>
      <c r="I478" s="2">
        <v>43862</v>
      </c>
      <c r="J478" s="3" t="s">
        <v>6</v>
      </c>
      <c r="K478" s="3" t="s">
        <v>10</v>
      </c>
      <c r="L478" s="3" t="s">
        <v>15</v>
      </c>
      <c r="M478" s="3">
        <v>219</v>
      </c>
      <c r="N478" s="3">
        <v>577</v>
      </c>
      <c r="O478" s="3">
        <v>22843</v>
      </c>
    </row>
    <row r="479" spans="1:15" x14ac:dyDescent="0.25">
      <c r="A479" s="6" t="str">
        <f>IF(Table1[[#This Row],[Area]]="","",CONCATENATE(YEAR(I479)," ","Q",ROUNDUP(MONTH(I479)/3,0)))</f>
        <v>2020 Q1</v>
      </c>
      <c r="B479" s="6" t="str">
        <f>IF(Table1[[#This Row],[Area]]="","",CONCATENATE(TEXT(Table1[[#This Row],[rpt_mth]],"yyyy"), " ",TEXT(Table1[[#This Row],[rpt_mth]],"mmmm")))</f>
        <v>2020 March</v>
      </c>
      <c r="C479" s="9">
        <f>IF(Table1[[#This Row],[Area]]="","",Table1[[#This Row],[cleu_gross_adds]]/1000)</f>
        <v>12.6</v>
      </c>
      <c r="D479" s="9">
        <f>IF(Table1[[#This Row],[Area]]="","",Table1[[#This Row],[cleu_deacts]]/1000)</f>
        <v>14.385999999999999</v>
      </c>
      <c r="E479" s="10">
        <f>IF(Table1[[#This Row],[Area]]="","",Table1[[#This Row],[cleu_subs]]/1000)</f>
        <v>1106.954</v>
      </c>
      <c r="F479" s="10">
        <f>IF(Table1[[#This Row],[Area]]="","",Table1[[#This Row],[Adds]]-Table1[[#This Row],[Deacts]])</f>
        <v>-1.7859999999999996</v>
      </c>
      <c r="G479" s="10" t="str">
        <f>IF(Table1[[#This Row],[Area]]="","",IF(Table1[[#This Row],[VZ2_SEGMT_DESC]]="Small &amp; Medium Unassigned", "Small &amp; Medium",Table1[[#This Row],[VZ2_SEGMT_DESC]]))</f>
        <v>Small &amp; Medium</v>
      </c>
      <c r="H479" s="10" t="str">
        <f>IF(Table1[[#This Row],[VZ2_AREA_DESC]]="undefined","",IF(Table1[[#This Row],[VZ2_AREA_DESC]]="Headquarte","HQ",Table1[[#This Row],[VZ2_AREA_DESC]]))</f>
        <v>West</v>
      </c>
      <c r="I479" s="2">
        <v>43891</v>
      </c>
      <c r="J479" s="3" t="s">
        <v>18</v>
      </c>
      <c r="K479" s="3" t="s">
        <v>10</v>
      </c>
      <c r="L479" s="3" t="s">
        <v>15</v>
      </c>
      <c r="M479" s="3">
        <v>12600</v>
      </c>
      <c r="N479" s="3">
        <v>14386</v>
      </c>
      <c r="O479" s="3">
        <v>1106954</v>
      </c>
    </row>
    <row r="480" spans="1:15" x14ac:dyDescent="0.25">
      <c r="A480" s="6" t="str">
        <f>IF(Table1[[#This Row],[Area]]="","",CONCATENATE(YEAR(I480)," ","Q",ROUNDUP(MONTH(I480)/3,0)))</f>
        <v>2019 Q1</v>
      </c>
      <c r="B480" s="6" t="str">
        <f>IF(Table1[[#This Row],[Area]]="","",CONCATENATE(TEXT(Table1[[#This Row],[rpt_mth]],"yyyy"), " ",TEXT(Table1[[#This Row],[rpt_mth]],"mmmm")))</f>
        <v>2019 March</v>
      </c>
      <c r="C480" s="9">
        <f>IF(Table1[[#This Row],[Area]]="","",Table1[[#This Row],[cleu_gross_adds]]/1000)</f>
        <v>0.22</v>
      </c>
      <c r="D480" s="9">
        <f>IF(Table1[[#This Row],[Area]]="","",Table1[[#This Row],[cleu_deacts]]/1000)</f>
        <v>0.32200000000000001</v>
      </c>
      <c r="E480" s="10">
        <f>IF(Table1[[#This Row],[Area]]="","",Table1[[#This Row],[cleu_subs]]/1000)</f>
        <v>23.242999999999999</v>
      </c>
      <c r="F480" s="10">
        <f>IF(Table1[[#This Row],[Area]]="","",Table1[[#This Row],[Adds]]-Table1[[#This Row],[Deacts]])</f>
        <v>-0.10200000000000001</v>
      </c>
      <c r="G480" s="10" t="str">
        <f>IF(Table1[[#This Row],[Area]]="","",IF(Table1[[#This Row],[VZ2_SEGMT_DESC]]="Small &amp; Medium Unassigned", "Small &amp; Medium",Table1[[#This Row],[VZ2_SEGMT_DESC]]))</f>
        <v>Large Enterprise Segment</v>
      </c>
      <c r="H480" s="10" t="str">
        <f>IF(Table1[[#This Row],[VZ2_AREA_DESC]]="undefined","",IF(Table1[[#This Row],[VZ2_AREA_DESC]]="Headquarte","HQ",Table1[[#This Row],[VZ2_AREA_DESC]]))</f>
        <v>West</v>
      </c>
      <c r="I480" s="2">
        <v>43525</v>
      </c>
      <c r="J480" s="3" t="s">
        <v>6</v>
      </c>
      <c r="K480" s="3" t="s">
        <v>7</v>
      </c>
      <c r="L480" s="3" t="s">
        <v>15</v>
      </c>
      <c r="M480" s="3">
        <v>220</v>
      </c>
      <c r="N480" s="3">
        <v>322</v>
      </c>
      <c r="O480" s="3">
        <v>23243</v>
      </c>
    </row>
    <row r="481" spans="1:15" x14ac:dyDescent="0.25">
      <c r="A481" s="6" t="str">
        <f>IF(Table1[[#This Row],[Area]]="","",CONCATENATE(YEAR(I481)," ","Q",ROUNDUP(MONTH(I481)/3,0)))</f>
        <v>2020 Q2</v>
      </c>
      <c r="B481" s="6" t="str">
        <f>IF(Table1[[#This Row],[Area]]="","",CONCATENATE(TEXT(Table1[[#This Row],[rpt_mth]],"yyyy"), " ",TEXT(Table1[[#This Row],[rpt_mth]],"mmmm")))</f>
        <v>2020 April</v>
      </c>
      <c r="C481" s="9">
        <f>IF(Table1[[#This Row],[Area]]="","",Table1[[#This Row],[cleu_gross_adds]]/1000)</f>
        <v>4.2919999999999998</v>
      </c>
      <c r="D481" s="9">
        <f>IF(Table1[[#This Row],[Area]]="","",Table1[[#This Row],[cleu_deacts]]/1000)</f>
        <v>3.1669999999999998</v>
      </c>
      <c r="E481" s="10">
        <f>IF(Table1[[#This Row],[Area]]="","",Table1[[#This Row],[cleu_subs]]/1000)</f>
        <v>293.16800000000001</v>
      </c>
      <c r="F481" s="10">
        <f>IF(Table1[[#This Row],[Area]]="","",Table1[[#This Row],[Adds]]-Table1[[#This Row],[Deacts]])</f>
        <v>1.125</v>
      </c>
      <c r="G481" s="10" t="str">
        <f>IF(Table1[[#This Row],[Area]]="","",IF(Table1[[#This Row],[VZ2_SEGMT_DESC]]="Small &amp; Medium Unassigned", "Small &amp; Medium",Table1[[#This Row],[VZ2_SEGMT_DESC]]))</f>
        <v>Small &amp; Medium</v>
      </c>
      <c r="H481" s="10" t="str">
        <f>IF(Table1[[#This Row],[VZ2_AREA_DESC]]="undefined","",IF(Table1[[#This Row],[VZ2_AREA_DESC]]="Headquarte","HQ",Table1[[#This Row],[VZ2_AREA_DESC]]))</f>
        <v>South</v>
      </c>
      <c r="I481" s="2">
        <v>43922</v>
      </c>
      <c r="J481" s="3" t="s">
        <v>18</v>
      </c>
      <c r="K481" s="3" t="s">
        <v>14</v>
      </c>
      <c r="L481" s="3" t="s">
        <v>8</v>
      </c>
      <c r="M481" s="3">
        <v>4292</v>
      </c>
      <c r="N481" s="3">
        <v>3167</v>
      </c>
      <c r="O481" s="3">
        <v>293168</v>
      </c>
    </row>
    <row r="482" spans="1:15" x14ac:dyDescent="0.25">
      <c r="A482" s="6" t="str">
        <f>IF(Table1[[#This Row],[Area]]="","",CONCATENATE(YEAR(I482)," ","Q",ROUNDUP(MONTH(I482)/3,0)))</f>
        <v>2019 Q2</v>
      </c>
      <c r="B482" s="6" t="str">
        <f>IF(Table1[[#This Row],[Area]]="","",CONCATENATE(TEXT(Table1[[#This Row],[rpt_mth]],"yyyy"), " ",TEXT(Table1[[#This Row],[rpt_mth]],"mmmm")))</f>
        <v>2019 June</v>
      </c>
      <c r="C482" s="9">
        <f>IF(Table1[[#This Row],[Area]]="","",Table1[[#This Row],[cleu_gross_adds]]/1000)</f>
        <v>0</v>
      </c>
      <c r="D482" s="9">
        <f>IF(Table1[[#This Row],[Area]]="","",Table1[[#This Row],[cleu_deacts]]/1000)</f>
        <v>0</v>
      </c>
      <c r="E482" s="10">
        <f>IF(Table1[[#This Row],[Area]]="","",Table1[[#This Row],[cleu_subs]]/1000)</f>
        <v>0</v>
      </c>
      <c r="F482" s="10">
        <f>IF(Table1[[#This Row],[Area]]="","",Table1[[#This Row],[Adds]]-Table1[[#This Row],[Deacts]])</f>
        <v>0</v>
      </c>
      <c r="G482" s="10" t="str">
        <f>IF(Table1[[#This Row],[Area]]="","",IF(Table1[[#This Row],[VZ2_SEGMT_DESC]]="Small &amp; Medium Unassigned", "Small &amp; Medium",Table1[[#This Row],[VZ2_SEGMT_DESC]]))</f>
        <v>Small &amp; Medium</v>
      </c>
      <c r="H482" s="10" t="str">
        <f>IF(Table1[[#This Row],[VZ2_AREA_DESC]]="undefined","",IF(Table1[[#This Row],[VZ2_AREA_DESC]]="Headquarte","HQ",Table1[[#This Row],[VZ2_AREA_DESC]]))</f>
        <v>HQ</v>
      </c>
      <c r="I482" s="2">
        <v>43617</v>
      </c>
      <c r="J482" s="3" t="s">
        <v>18</v>
      </c>
      <c r="K482" s="3" t="s">
        <v>7</v>
      </c>
      <c r="L482" s="3" t="s">
        <v>17</v>
      </c>
      <c r="M482" s="3">
        <v>0</v>
      </c>
      <c r="N482" s="3">
        <v>0</v>
      </c>
      <c r="O482" s="3">
        <v>0</v>
      </c>
    </row>
    <row r="483" spans="1:15" x14ac:dyDescent="0.25">
      <c r="A483" s="6" t="str">
        <f>IF(Table1[[#This Row],[Area]]="","",CONCATENATE(YEAR(I483)," ","Q",ROUNDUP(MONTH(I483)/3,0)))</f>
        <v>2020 Q1</v>
      </c>
      <c r="B483" s="6" t="str">
        <f>IF(Table1[[#This Row],[Area]]="","",CONCATENATE(TEXT(Table1[[#This Row],[rpt_mth]],"yyyy"), " ",TEXT(Table1[[#This Row],[rpt_mth]],"mmmm")))</f>
        <v>2020 February</v>
      </c>
      <c r="C483" s="9">
        <f>IF(Table1[[#This Row],[Area]]="","",Table1[[#This Row],[cleu_gross_adds]]/1000)</f>
        <v>0</v>
      </c>
      <c r="D483" s="9">
        <f>IF(Table1[[#This Row],[Area]]="","",Table1[[#This Row],[cleu_deacts]]/1000)</f>
        <v>0</v>
      </c>
      <c r="E483" s="10">
        <f>IF(Table1[[#This Row],[Area]]="","",Table1[[#This Row],[cleu_subs]]/1000)</f>
        <v>0</v>
      </c>
      <c r="F483" s="10">
        <f>IF(Table1[[#This Row],[Area]]="","",Table1[[#This Row],[Adds]]-Table1[[#This Row],[Deacts]])</f>
        <v>0</v>
      </c>
      <c r="G483" s="10" t="str">
        <f>IF(Table1[[#This Row],[Area]]="","",IF(Table1[[#This Row],[VZ2_SEGMT_DESC]]="Small &amp; Medium Unassigned", "Small &amp; Medium",Table1[[#This Row],[VZ2_SEGMT_DESC]]))</f>
        <v>Small &amp; Medium</v>
      </c>
      <c r="H483" s="10" t="str">
        <f>IF(Table1[[#This Row],[VZ2_AREA_DESC]]="undefined","",IF(Table1[[#This Row],[VZ2_AREA_DESC]]="Headquarte","HQ",Table1[[#This Row],[VZ2_AREA_DESC]]))</f>
        <v>East</v>
      </c>
      <c r="I483" s="2">
        <v>43862</v>
      </c>
      <c r="J483" s="3" t="s">
        <v>9</v>
      </c>
      <c r="K483" s="3" t="s">
        <v>14</v>
      </c>
      <c r="L483" s="3" t="s">
        <v>11</v>
      </c>
      <c r="M483" s="3">
        <v>0</v>
      </c>
      <c r="N483" s="3">
        <v>0</v>
      </c>
      <c r="O483" s="3">
        <v>0</v>
      </c>
    </row>
    <row r="484" spans="1:15" x14ac:dyDescent="0.25">
      <c r="A484" s="6" t="str">
        <f>IF(Table1[[#This Row],[Area]]="","",CONCATENATE(YEAR(I484)," ","Q",ROUNDUP(MONTH(I484)/3,0)))</f>
        <v>2019 Q3</v>
      </c>
      <c r="B484" s="6" t="str">
        <f>IF(Table1[[#This Row],[Area]]="","",CONCATENATE(TEXT(Table1[[#This Row],[rpt_mth]],"yyyy"), " ",TEXT(Table1[[#This Row],[rpt_mth]],"mmmm")))</f>
        <v>2019 September</v>
      </c>
      <c r="C484" s="9">
        <f>IF(Table1[[#This Row],[Area]]="","",Table1[[#This Row],[cleu_gross_adds]]/1000)</f>
        <v>2.6640000000000001</v>
      </c>
      <c r="D484" s="9">
        <f>IF(Table1[[#This Row],[Area]]="","",Table1[[#This Row],[cleu_deacts]]/1000)</f>
        <v>4.0590000000000002</v>
      </c>
      <c r="E484" s="10">
        <f>IF(Table1[[#This Row],[Area]]="","",Table1[[#This Row],[cleu_subs]]/1000)</f>
        <v>459.06599999999997</v>
      </c>
      <c r="F484" s="10">
        <f>IF(Table1[[#This Row],[Area]]="","",Table1[[#This Row],[Adds]]-Table1[[#This Row],[Deacts]])</f>
        <v>-1.395</v>
      </c>
      <c r="G484" s="10" t="str">
        <f>IF(Table1[[#This Row],[Area]]="","",IF(Table1[[#This Row],[VZ2_SEGMT_DESC]]="Small &amp; Medium Unassigned", "Small &amp; Medium",Table1[[#This Row],[VZ2_SEGMT_DESC]]))</f>
        <v>Small &amp; Medium</v>
      </c>
      <c r="H484" s="10" t="str">
        <f>IF(Table1[[#This Row],[VZ2_AREA_DESC]]="undefined","",IF(Table1[[#This Row],[VZ2_AREA_DESC]]="Headquarte","HQ",Table1[[#This Row],[VZ2_AREA_DESC]]))</f>
        <v>East</v>
      </c>
      <c r="I484" s="2">
        <v>43709</v>
      </c>
      <c r="J484" s="3" t="s">
        <v>18</v>
      </c>
      <c r="K484" s="3" t="s">
        <v>7</v>
      </c>
      <c r="L484" s="3" t="s">
        <v>11</v>
      </c>
      <c r="M484" s="3">
        <v>2664</v>
      </c>
      <c r="N484" s="3">
        <v>4059</v>
      </c>
      <c r="O484" s="3">
        <v>459066</v>
      </c>
    </row>
    <row r="485" spans="1:15" x14ac:dyDescent="0.25">
      <c r="A485" s="6" t="str">
        <f>IF(Table1[[#This Row],[Area]]="","",CONCATENATE(YEAR(I485)," ","Q",ROUNDUP(MONTH(I485)/3,0)))</f>
        <v>2019 Q2</v>
      </c>
      <c r="B485" s="6" t="str">
        <f>IF(Table1[[#This Row],[Area]]="","",CONCATENATE(TEXT(Table1[[#This Row],[rpt_mth]],"yyyy"), " ",TEXT(Table1[[#This Row],[rpt_mth]],"mmmm")))</f>
        <v>2019 May</v>
      </c>
      <c r="C485" s="9">
        <f>IF(Table1[[#This Row],[Area]]="","",Table1[[#This Row],[cleu_gross_adds]]/1000)</f>
        <v>48.703000000000003</v>
      </c>
      <c r="D485" s="9">
        <f>IF(Table1[[#This Row],[Area]]="","",Table1[[#This Row],[cleu_deacts]]/1000)</f>
        <v>44.063000000000002</v>
      </c>
      <c r="E485" s="10">
        <f>IF(Table1[[#This Row],[Area]]="","",Table1[[#This Row],[cleu_subs]]/1000)</f>
        <v>2814.0340000000001</v>
      </c>
      <c r="F485" s="10">
        <f>IF(Table1[[#This Row],[Area]]="","",Table1[[#This Row],[Adds]]-Table1[[#This Row],[Deacts]])</f>
        <v>4.6400000000000006</v>
      </c>
      <c r="G485" s="10" t="str">
        <f>IF(Table1[[#This Row],[Area]]="","",IF(Table1[[#This Row],[VZ2_SEGMT_DESC]]="Small &amp; Medium Unassigned", "Small &amp; Medium",Table1[[#This Row],[VZ2_SEGMT_DESC]]))</f>
        <v>Large Enterprise Segment</v>
      </c>
      <c r="H485" s="10" t="str">
        <f>IF(Table1[[#This Row],[VZ2_AREA_DESC]]="undefined","",IF(Table1[[#This Row],[VZ2_AREA_DESC]]="Headquarte","HQ",Table1[[#This Row],[VZ2_AREA_DESC]]))</f>
        <v>East</v>
      </c>
      <c r="I485" s="2">
        <v>43586</v>
      </c>
      <c r="J485" s="3" t="s">
        <v>6</v>
      </c>
      <c r="K485" s="3" t="s">
        <v>12</v>
      </c>
      <c r="L485" s="3" t="s">
        <v>11</v>
      </c>
      <c r="M485" s="3">
        <v>48703</v>
      </c>
      <c r="N485" s="3">
        <v>44063</v>
      </c>
      <c r="O485" s="3">
        <v>2814034</v>
      </c>
    </row>
    <row r="486" spans="1:15" x14ac:dyDescent="0.25">
      <c r="A486" s="6" t="str">
        <f>IF(Table1[[#This Row],[Area]]="","",CONCATENATE(YEAR(I486)," ","Q",ROUNDUP(MONTH(I486)/3,0)))</f>
        <v>2019 Q4</v>
      </c>
      <c r="B486" s="6" t="str">
        <f>IF(Table1[[#This Row],[Area]]="","",CONCATENATE(TEXT(Table1[[#This Row],[rpt_mth]],"yyyy"), " ",TEXT(Table1[[#This Row],[rpt_mth]],"mmmm")))</f>
        <v>2019 December</v>
      </c>
      <c r="C486" s="9">
        <f>IF(Table1[[#This Row],[Area]]="","",Table1[[#This Row],[cleu_gross_adds]]/1000)</f>
        <v>46.003999999999998</v>
      </c>
      <c r="D486" s="9">
        <f>IF(Table1[[#This Row],[Area]]="","",Table1[[#This Row],[cleu_deacts]]/1000)</f>
        <v>29.004999999999999</v>
      </c>
      <c r="E486" s="10">
        <f>IF(Table1[[#This Row],[Area]]="","",Table1[[#This Row],[cleu_subs]]/1000)</f>
        <v>2081.9180000000001</v>
      </c>
      <c r="F486" s="10">
        <f>IF(Table1[[#This Row],[Area]]="","",Table1[[#This Row],[Adds]]-Table1[[#This Row],[Deacts]])</f>
        <v>16.998999999999999</v>
      </c>
      <c r="G486" s="10" t="str">
        <f>IF(Table1[[#This Row],[Area]]="","",IF(Table1[[#This Row],[VZ2_SEGMT_DESC]]="Small &amp; Medium Unassigned", "Small &amp; Medium",Table1[[#This Row],[VZ2_SEGMT_DESC]]))</f>
        <v>Small &amp; Medium</v>
      </c>
      <c r="H486" s="10" t="str">
        <f>IF(Table1[[#This Row],[VZ2_AREA_DESC]]="undefined","",IF(Table1[[#This Row],[VZ2_AREA_DESC]]="Headquarte","HQ",Table1[[#This Row],[VZ2_AREA_DESC]]))</f>
        <v>East</v>
      </c>
      <c r="I486" s="2">
        <v>43800</v>
      </c>
      <c r="J486" s="3" t="s">
        <v>18</v>
      </c>
      <c r="K486" s="3" t="s">
        <v>10</v>
      </c>
      <c r="L486" s="3" t="s">
        <v>11</v>
      </c>
      <c r="M486" s="3">
        <v>46004</v>
      </c>
      <c r="N486" s="3">
        <v>29005</v>
      </c>
      <c r="O486" s="3">
        <v>2081918</v>
      </c>
    </row>
    <row r="487" spans="1:15" x14ac:dyDescent="0.25">
      <c r="A487" s="6" t="str">
        <f>IF(Table1[[#This Row],[Area]]="","",CONCATENATE(YEAR(I487)," ","Q",ROUNDUP(MONTH(I487)/3,0)))</f>
        <v>2019 Q3</v>
      </c>
      <c r="B487" s="6" t="str">
        <f>IF(Table1[[#This Row],[Area]]="","",CONCATENATE(TEXT(Table1[[#This Row],[rpt_mth]],"yyyy"), " ",TEXT(Table1[[#This Row],[rpt_mth]],"mmmm")))</f>
        <v>2019 August</v>
      </c>
      <c r="C487" s="9">
        <f>IF(Table1[[#This Row],[Area]]="","",Table1[[#This Row],[cleu_gross_adds]]/1000)</f>
        <v>3.1829999999999998</v>
      </c>
      <c r="D487" s="9">
        <f>IF(Table1[[#This Row],[Area]]="","",Table1[[#This Row],[cleu_deacts]]/1000)</f>
        <v>3.81</v>
      </c>
      <c r="E487" s="10">
        <f>IF(Table1[[#This Row],[Area]]="","",Table1[[#This Row],[cleu_subs]]/1000)</f>
        <v>457.55599999999998</v>
      </c>
      <c r="F487" s="10">
        <f>IF(Table1[[#This Row],[Area]]="","",Table1[[#This Row],[Adds]]-Table1[[#This Row],[Deacts]])</f>
        <v>-0.62700000000000022</v>
      </c>
      <c r="G487" s="10" t="str">
        <f>IF(Table1[[#This Row],[Area]]="","",IF(Table1[[#This Row],[VZ2_SEGMT_DESC]]="Small &amp; Medium Unassigned", "Small &amp; Medium",Table1[[#This Row],[VZ2_SEGMT_DESC]]))</f>
        <v>Small &amp; Medium</v>
      </c>
      <c r="H487" s="10" t="str">
        <f>IF(Table1[[#This Row],[VZ2_AREA_DESC]]="undefined","",IF(Table1[[#This Row],[VZ2_AREA_DESC]]="Headquarte","HQ",Table1[[#This Row],[VZ2_AREA_DESC]]))</f>
        <v>East</v>
      </c>
      <c r="I487" s="2">
        <v>43678</v>
      </c>
      <c r="J487" s="3" t="s">
        <v>18</v>
      </c>
      <c r="K487" s="3" t="s">
        <v>7</v>
      </c>
      <c r="L487" s="3" t="s">
        <v>11</v>
      </c>
      <c r="M487" s="3">
        <v>3183</v>
      </c>
      <c r="N487" s="3">
        <v>3810</v>
      </c>
      <c r="O487" s="3">
        <v>457556</v>
      </c>
    </row>
    <row r="488" spans="1:15" x14ac:dyDescent="0.25">
      <c r="A488" s="6" t="str">
        <f>IF(Table1[[#This Row],[Area]]="","",CONCATENATE(YEAR(I488)," ","Q",ROUNDUP(MONTH(I488)/3,0)))</f>
        <v>2019 Q4</v>
      </c>
      <c r="B488" s="6" t="str">
        <f>IF(Table1[[#This Row],[Area]]="","",CONCATENATE(TEXT(Table1[[#This Row],[rpt_mth]],"yyyy"), " ",TEXT(Table1[[#This Row],[rpt_mth]],"mmmm")))</f>
        <v>2019 November</v>
      </c>
      <c r="C488" s="9">
        <f>IF(Table1[[#This Row],[Area]]="","",Table1[[#This Row],[cleu_gross_adds]]/1000)</f>
        <v>0</v>
      </c>
      <c r="D488" s="9">
        <f>IF(Table1[[#This Row],[Area]]="","",Table1[[#This Row],[cleu_deacts]]/1000)</f>
        <v>0</v>
      </c>
      <c r="E488" s="10">
        <f>IF(Table1[[#This Row],[Area]]="","",Table1[[#This Row],[cleu_subs]]/1000)</f>
        <v>1E-3</v>
      </c>
      <c r="F488" s="10">
        <f>IF(Table1[[#This Row],[Area]]="","",Table1[[#This Row],[Adds]]-Table1[[#This Row],[Deacts]])</f>
        <v>0</v>
      </c>
      <c r="G488" s="10" t="str">
        <f>IF(Table1[[#This Row],[Area]]="","",IF(Table1[[#This Row],[VZ2_SEGMT_DESC]]="Small &amp; Medium Unassigned", "Small &amp; Medium",Table1[[#This Row],[VZ2_SEGMT_DESC]]))</f>
        <v>Large Enterprise Segment</v>
      </c>
      <c r="H488" s="10" t="str">
        <f>IF(Table1[[#This Row],[VZ2_AREA_DESC]]="undefined","",IF(Table1[[#This Row],[VZ2_AREA_DESC]]="Headquarte","HQ",Table1[[#This Row],[VZ2_AREA_DESC]]))</f>
        <v>HQ</v>
      </c>
      <c r="I488" s="2">
        <v>43770</v>
      </c>
      <c r="J488" s="3" t="s">
        <v>6</v>
      </c>
      <c r="K488" s="3" t="s">
        <v>12</v>
      </c>
      <c r="L488" s="3" t="s">
        <v>17</v>
      </c>
      <c r="M488" s="3">
        <v>0</v>
      </c>
      <c r="N488" s="3">
        <v>0</v>
      </c>
      <c r="O488" s="3">
        <v>1</v>
      </c>
    </row>
    <row r="489" spans="1:15" x14ac:dyDescent="0.25">
      <c r="A489" s="6" t="str">
        <f>IF(Table1[[#This Row],[Area]]="","",CONCATENATE(YEAR(I489)," ","Q",ROUNDUP(MONTH(I489)/3,0)))</f>
        <v>2019 Q3</v>
      </c>
      <c r="B489" s="6" t="str">
        <f>IF(Table1[[#This Row],[Area]]="","",CONCATENATE(TEXT(Table1[[#This Row],[rpt_mth]],"yyyy"), " ",TEXT(Table1[[#This Row],[rpt_mth]],"mmmm")))</f>
        <v>2019 August</v>
      </c>
      <c r="C489" s="9">
        <f>IF(Table1[[#This Row],[Area]]="","",Table1[[#This Row],[cleu_gross_adds]]/1000)</f>
        <v>0.113</v>
      </c>
      <c r="D489" s="9">
        <f>IF(Table1[[#This Row],[Area]]="","",Table1[[#This Row],[cleu_deacts]]/1000)</f>
        <v>1E-3</v>
      </c>
      <c r="E489" s="10">
        <f>IF(Table1[[#This Row],[Area]]="","",Table1[[#This Row],[cleu_subs]]/1000)</f>
        <v>0.22900000000000001</v>
      </c>
      <c r="F489" s="10">
        <f>IF(Table1[[#This Row],[Area]]="","",Table1[[#This Row],[Adds]]-Table1[[#This Row],[Deacts]])</f>
        <v>0.112</v>
      </c>
      <c r="G489" s="10" t="str">
        <f>IF(Table1[[#This Row],[Area]]="","",IF(Table1[[#This Row],[VZ2_SEGMT_DESC]]="Small &amp; Medium Unassigned", "Small &amp; Medium",Table1[[#This Row],[VZ2_SEGMT_DESC]]))</f>
        <v>Small &amp; Medium</v>
      </c>
      <c r="H489" s="10" t="str">
        <f>IF(Table1[[#This Row],[VZ2_AREA_DESC]]="undefined","",IF(Table1[[#This Row],[VZ2_AREA_DESC]]="Headquarte","HQ",Table1[[#This Row],[VZ2_AREA_DESC]]))</f>
        <v>West</v>
      </c>
      <c r="I489" s="2">
        <v>43678</v>
      </c>
      <c r="J489" s="3" t="s">
        <v>9</v>
      </c>
      <c r="K489" s="3" t="s">
        <v>14</v>
      </c>
      <c r="L489" s="3" t="s">
        <v>15</v>
      </c>
      <c r="M489" s="3">
        <v>113</v>
      </c>
      <c r="N489" s="3">
        <v>1</v>
      </c>
      <c r="O489" s="3">
        <v>229</v>
      </c>
    </row>
    <row r="490" spans="1:15" x14ac:dyDescent="0.25">
      <c r="A490" s="6" t="str">
        <f>IF(Table1[[#This Row],[Area]]="","",CONCATENATE(YEAR(I490)," ","Q",ROUNDUP(MONTH(I490)/3,0)))</f>
        <v>2020 Q1</v>
      </c>
      <c r="B490" s="6" t="str">
        <f>IF(Table1[[#This Row],[Area]]="","",CONCATENATE(TEXT(Table1[[#This Row],[rpt_mth]],"yyyy"), " ",TEXT(Table1[[#This Row],[rpt_mth]],"mmmm")))</f>
        <v>2020 March</v>
      </c>
      <c r="C490" s="9">
        <f>IF(Table1[[#This Row],[Area]]="","",Table1[[#This Row],[cleu_gross_adds]]/1000)</f>
        <v>19.806000000000001</v>
      </c>
      <c r="D490" s="9">
        <f>IF(Table1[[#This Row],[Area]]="","",Table1[[#This Row],[cleu_deacts]]/1000)</f>
        <v>24.600999999999999</v>
      </c>
      <c r="E490" s="10">
        <f>IF(Table1[[#This Row],[Area]]="","",Table1[[#This Row],[cleu_subs]]/1000)</f>
        <v>2086.848</v>
      </c>
      <c r="F490" s="10">
        <f>IF(Table1[[#This Row],[Area]]="","",Table1[[#This Row],[Adds]]-Table1[[#This Row],[Deacts]])</f>
        <v>-4.7949999999999982</v>
      </c>
      <c r="G490" s="10" t="str">
        <f>IF(Table1[[#This Row],[Area]]="","",IF(Table1[[#This Row],[VZ2_SEGMT_DESC]]="Small &amp; Medium Unassigned", "Small &amp; Medium",Table1[[#This Row],[VZ2_SEGMT_DESC]]))</f>
        <v>Small &amp; Medium</v>
      </c>
      <c r="H490" s="10" t="str">
        <f>IF(Table1[[#This Row],[VZ2_AREA_DESC]]="undefined","",IF(Table1[[#This Row],[VZ2_AREA_DESC]]="Headquarte","HQ",Table1[[#This Row],[VZ2_AREA_DESC]]))</f>
        <v>East</v>
      </c>
      <c r="I490" s="2">
        <v>43891</v>
      </c>
      <c r="J490" s="3" t="s">
        <v>18</v>
      </c>
      <c r="K490" s="3" t="s">
        <v>10</v>
      </c>
      <c r="L490" s="3" t="s">
        <v>11</v>
      </c>
      <c r="M490" s="3">
        <v>19806</v>
      </c>
      <c r="N490" s="3">
        <v>24601</v>
      </c>
      <c r="O490" s="3">
        <v>2086848</v>
      </c>
    </row>
    <row r="491" spans="1:15" x14ac:dyDescent="0.25">
      <c r="A491" s="6" t="str">
        <f>IF(Table1[[#This Row],[Area]]="","",CONCATENATE(YEAR(I491)," ","Q",ROUNDUP(MONTH(I491)/3,0)))</f>
        <v>2020 Q1</v>
      </c>
      <c r="B491" s="6" t="str">
        <f>IF(Table1[[#This Row],[Area]]="","",CONCATENATE(TEXT(Table1[[#This Row],[rpt_mth]],"yyyy"), " ",TEXT(Table1[[#This Row],[rpt_mth]],"mmmm")))</f>
        <v>2020 February</v>
      </c>
      <c r="C491" s="9">
        <f>IF(Table1[[#This Row],[Area]]="","",Table1[[#This Row],[cleu_gross_adds]]/1000)</f>
        <v>1.845</v>
      </c>
      <c r="D491" s="9">
        <f>IF(Table1[[#This Row],[Area]]="","",Table1[[#This Row],[cleu_deacts]]/1000)</f>
        <v>2.569</v>
      </c>
      <c r="E491" s="10">
        <f>IF(Table1[[#This Row],[Area]]="","",Table1[[#This Row],[cleu_subs]]/1000)</f>
        <v>225.559</v>
      </c>
      <c r="F491" s="10">
        <f>IF(Table1[[#This Row],[Area]]="","",Table1[[#This Row],[Adds]]-Table1[[#This Row],[Deacts]])</f>
        <v>-0.72399999999999998</v>
      </c>
      <c r="G491" s="10" t="str">
        <f>IF(Table1[[#This Row],[Area]]="","",IF(Table1[[#This Row],[VZ2_SEGMT_DESC]]="Small &amp; Medium Unassigned", "Small &amp; Medium",Table1[[#This Row],[VZ2_SEGMT_DESC]]))</f>
        <v>Public Sector Fed</v>
      </c>
      <c r="H491" s="10" t="str">
        <f>IF(Table1[[#This Row],[VZ2_AREA_DESC]]="undefined","",IF(Table1[[#This Row],[VZ2_AREA_DESC]]="Headquarte","HQ",Table1[[#This Row],[VZ2_AREA_DESC]]))</f>
        <v>West</v>
      </c>
      <c r="I491" s="2">
        <v>43862</v>
      </c>
      <c r="J491" s="3" t="s">
        <v>16</v>
      </c>
      <c r="K491" s="3" t="s">
        <v>12</v>
      </c>
      <c r="L491" s="3" t="s">
        <v>15</v>
      </c>
      <c r="M491" s="3">
        <v>1845</v>
      </c>
      <c r="N491" s="3">
        <v>2569</v>
      </c>
      <c r="O491" s="3">
        <v>225559</v>
      </c>
    </row>
    <row r="492" spans="1:15" x14ac:dyDescent="0.25">
      <c r="A492" s="6" t="str">
        <f>IF(Table1[[#This Row],[Area]]="","",CONCATENATE(YEAR(I492)," ","Q",ROUNDUP(MONTH(I492)/3,0)))</f>
        <v>2019 Q4</v>
      </c>
      <c r="B492" s="6" t="str">
        <f>IF(Table1[[#This Row],[Area]]="","",CONCATENATE(TEXT(Table1[[#This Row],[rpt_mth]],"yyyy"), " ",TEXT(Table1[[#This Row],[rpt_mth]],"mmmm")))</f>
        <v>2019 December</v>
      </c>
      <c r="C492" s="9">
        <f>IF(Table1[[#This Row],[Area]]="","",Table1[[#This Row],[cleu_gross_adds]]/1000)</f>
        <v>0</v>
      </c>
      <c r="D492" s="9">
        <f>IF(Table1[[#This Row],[Area]]="","",Table1[[#This Row],[cleu_deacts]]/1000)</f>
        <v>0</v>
      </c>
      <c r="E492" s="10">
        <f>IF(Table1[[#This Row],[Area]]="","",Table1[[#This Row],[cleu_subs]]/1000)</f>
        <v>0</v>
      </c>
      <c r="F492" s="10">
        <f>IF(Table1[[#This Row],[Area]]="","",Table1[[#This Row],[Adds]]-Table1[[#This Row],[Deacts]])</f>
        <v>0</v>
      </c>
      <c r="G492" s="10" t="str">
        <f>IF(Table1[[#This Row],[Area]]="","",IF(Table1[[#This Row],[VZ2_SEGMT_DESC]]="Small &amp; Medium Unassigned", "Small &amp; Medium",Table1[[#This Row],[VZ2_SEGMT_DESC]]))</f>
        <v>Large Enterprise Segment</v>
      </c>
      <c r="H492" s="10" t="str">
        <f>IF(Table1[[#This Row],[VZ2_AREA_DESC]]="undefined","",IF(Table1[[#This Row],[VZ2_AREA_DESC]]="Headquarte","HQ",Table1[[#This Row],[VZ2_AREA_DESC]]))</f>
        <v>HQ</v>
      </c>
      <c r="I492" s="2">
        <v>43800</v>
      </c>
      <c r="J492" s="3" t="s">
        <v>6</v>
      </c>
      <c r="K492" s="3" t="s">
        <v>14</v>
      </c>
      <c r="L492" s="3" t="s">
        <v>17</v>
      </c>
      <c r="M492" s="3">
        <v>0</v>
      </c>
      <c r="N492" s="3">
        <v>0</v>
      </c>
      <c r="O492" s="3">
        <v>0</v>
      </c>
    </row>
    <row r="493" spans="1:15" x14ac:dyDescent="0.25">
      <c r="A493" s="6" t="str">
        <f>IF(Table1[[#This Row],[Area]]="","",CONCATENATE(YEAR(I493)," ","Q",ROUNDUP(MONTH(I493)/3,0)))</f>
        <v>2020 Q2</v>
      </c>
      <c r="B493" s="6" t="str">
        <f>IF(Table1[[#This Row],[Area]]="","",CONCATENATE(TEXT(Table1[[#This Row],[rpt_mth]],"yyyy"), " ",TEXT(Table1[[#This Row],[rpt_mth]],"mmmm")))</f>
        <v>2020 April</v>
      </c>
      <c r="C493" s="9">
        <f>IF(Table1[[#This Row],[Area]]="","",Table1[[#This Row],[cleu_gross_adds]]/1000)</f>
        <v>8.6999999999999994E-2</v>
      </c>
      <c r="D493" s="9">
        <f>IF(Table1[[#This Row],[Area]]="","",Table1[[#This Row],[cleu_deacts]]/1000)</f>
        <v>5.3999999999999999E-2</v>
      </c>
      <c r="E493" s="10">
        <f>IF(Table1[[#This Row],[Area]]="","",Table1[[#This Row],[cleu_subs]]/1000)</f>
        <v>12.026999999999999</v>
      </c>
      <c r="F493" s="10">
        <f>IF(Table1[[#This Row],[Area]]="","",Table1[[#This Row],[Adds]]-Table1[[#This Row],[Deacts]])</f>
        <v>3.2999999999999995E-2</v>
      </c>
      <c r="G493" s="10" t="str">
        <f>IF(Table1[[#This Row],[Area]]="","",IF(Table1[[#This Row],[VZ2_SEGMT_DESC]]="Small &amp; Medium Unassigned", "Small &amp; Medium",Table1[[#This Row],[VZ2_SEGMT_DESC]]))</f>
        <v>Public Sector SLED</v>
      </c>
      <c r="H493" s="10" t="str">
        <f>IF(Table1[[#This Row],[VZ2_AREA_DESC]]="undefined","",IF(Table1[[#This Row],[VZ2_AREA_DESC]]="Headquarte","HQ",Table1[[#This Row],[VZ2_AREA_DESC]]))</f>
        <v>West</v>
      </c>
      <c r="I493" s="2">
        <v>43922</v>
      </c>
      <c r="J493" s="3" t="s">
        <v>19</v>
      </c>
      <c r="K493" s="3" t="s">
        <v>7</v>
      </c>
      <c r="L493" s="3" t="s">
        <v>15</v>
      </c>
      <c r="M493" s="3">
        <v>87</v>
      </c>
      <c r="N493" s="3">
        <v>54</v>
      </c>
      <c r="O493" s="3">
        <v>12027</v>
      </c>
    </row>
    <row r="494" spans="1:15" x14ac:dyDescent="0.25">
      <c r="A494" s="6" t="str">
        <f>IF(Table1[[#This Row],[Area]]="","",CONCATENATE(YEAR(I494)," ","Q",ROUNDUP(MONTH(I494)/3,0)))</f>
        <v>2019 Q1</v>
      </c>
      <c r="B494" s="6" t="str">
        <f>IF(Table1[[#This Row],[Area]]="","",CONCATENATE(TEXT(Table1[[#This Row],[rpt_mth]],"yyyy"), " ",TEXT(Table1[[#This Row],[rpt_mth]],"mmmm")))</f>
        <v>2019 January</v>
      </c>
      <c r="C494" s="9">
        <f>IF(Table1[[#This Row],[Area]]="","",Table1[[#This Row],[cleu_gross_adds]]/1000)</f>
        <v>1.714</v>
      </c>
      <c r="D494" s="9">
        <f>IF(Table1[[#This Row],[Area]]="","",Table1[[#This Row],[cleu_deacts]]/1000)</f>
        <v>3.0840000000000001</v>
      </c>
      <c r="E494" s="10">
        <f>IF(Table1[[#This Row],[Area]]="","",Table1[[#This Row],[cleu_subs]]/1000)</f>
        <v>207.64</v>
      </c>
      <c r="F494" s="10">
        <f>IF(Table1[[#This Row],[Area]]="","",Table1[[#This Row],[Adds]]-Table1[[#This Row],[Deacts]])</f>
        <v>-1.37</v>
      </c>
      <c r="G494" s="10" t="str">
        <f>IF(Table1[[#This Row],[Area]]="","",IF(Table1[[#This Row],[VZ2_SEGMT_DESC]]="Small &amp; Medium Unassigned", "Small &amp; Medium",Table1[[#This Row],[VZ2_SEGMT_DESC]]))</f>
        <v>Small &amp; Medium</v>
      </c>
      <c r="H494" s="10" t="str">
        <f>IF(Table1[[#This Row],[VZ2_AREA_DESC]]="undefined","",IF(Table1[[#This Row],[VZ2_AREA_DESC]]="Headquarte","HQ",Table1[[#This Row],[VZ2_AREA_DESC]]))</f>
        <v>South</v>
      </c>
      <c r="I494" s="2">
        <v>43466</v>
      </c>
      <c r="J494" s="3" t="s">
        <v>18</v>
      </c>
      <c r="K494" s="3" t="s">
        <v>7</v>
      </c>
      <c r="L494" s="3" t="s">
        <v>8</v>
      </c>
      <c r="M494" s="3">
        <v>1714</v>
      </c>
      <c r="N494" s="3">
        <v>3084</v>
      </c>
      <c r="O494" s="3">
        <v>207640</v>
      </c>
    </row>
    <row r="495" spans="1:15" x14ac:dyDescent="0.25">
      <c r="A495" s="6" t="str">
        <f>IF(Table1[[#This Row],[Area]]="","",CONCATENATE(YEAR(I495)," ","Q",ROUNDUP(MONTH(I495)/3,0)))</f>
        <v>2019 Q1</v>
      </c>
      <c r="B495" s="6" t="str">
        <f>IF(Table1[[#This Row],[Area]]="","",CONCATENATE(TEXT(Table1[[#This Row],[rpt_mth]],"yyyy"), " ",TEXT(Table1[[#This Row],[rpt_mth]],"mmmm")))</f>
        <v>2019 January</v>
      </c>
      <c r="C495" s="9">
        <f>IF(Table1[[#This Row],[Area]]="","",Table1[[#This Row],[cleu_gross_adds]]/1000)</f>
        <v>1.4999999999999999E-2</v>
      </c>
      <c r="D495" s="9">
        <f>IF(Table1[[#This Row],[Area]]="","",Table1[[#This Row],[cleu_deacts]]/1000)</f>
        <v>0.67900000000000005</v>
      </c>
      <c r="E495" s="10">
        <f>IF(Table1[[#This Row],[Area]]="","",Table1[[#This Row],[cleu_subs]]/1000)</f>
        <v>34.276000000000003</v>
      </c>
      <c r="F495" s="10">
        <f>IF(Table1[[#This Row],[Area]]="","",Table1[[#This Row],[Adds]]-Table1[[#This Row],[Deacts]])</f>
        <v>-0.66400000000000003</v>
      </c>
      <c r="G495" s="10" t="str">
        <f>IF(Table1[[#This Row],[Area]]="","",IF(Table1[[#This Row],[VZ2_SEGMT_DESC]]="Small &amp; Medium Unassigned", "Small &amp; Medium",Table1[[#This Row],[VZ2_SEGMT_DESC]]))</f>
        <v>Public Sector SLED</v>
      </c>
      <c r="H495" s="10" t="str">
        <f>IF(Table1[[#This Row],[VZ2_AREA_DESC]]="undefined","",IF(Table1[[#This Row],[VZ2_AREA_DESC]]="Headquarte","HQ",Table1[[#This Row],[VZ2_AREA_DESC]]))</f>
        <v>East</v>
      </c>
      <c r="I495" s="2">
        <v>43466</v>
      </c>
      <c r="J495" s="3" t="s">
        <v>19</v>
      </c>
      <c r="K495" s="3" t="s">
        <v>7</v>
      </c>
      <c r="L495" s="3" t="s">
        <v>11</v>
      </c>
      <c r="M495" s="3">
        <v>15</v>
      </c>
      <c r="N495" s="3">
        <v>679</v>
      </c>
      <c r="O495" s="3">
        <v>34276</v>
      </c>
    </row>
    <row r="496" spans="1:15" x14ac:dyDescent="0.25">
      <c r="A496" s="6" t="str">
        <f>IF(Table1[[#This Row],[Area]]="","",CONCATENATE(YEAR(I496)," ","Q",ROUNDUP(MONTH(I496)/3,0)))</f>
        <v>2019 Q3</v>
      </c>
      <c r="B496" s="6" t="str">
        <f>IF(Table1[[#This Row],[Area]]="","",CONCATENATE(TEXT(Table1[[#This Row],[rpt_mth]],"yyyy"), " ",TEXT(Table1[[#This Row],[rpt_mth]],"mmmm")))</f>
        <v>2019 July</v>
      </c>
      <c r="C496" s="9">
        <f>IF(Table1[[#This Row],[Area]]="","",Table1[[#This Row],[cleu_gross_adds]]/1000)</f>
        <v>4.2999999999999997E-2</v>
      </c>
      <c r="D496" s="9">
        <f>IF(Table1[[#This Row],[Area]]="","",Table1[[#This Row],[cleu_deacts]]/1000)</f>
        <v>1E-3</v>
      </c>
      <c r="E496" s="10">
        <f>IF(Table1[[#This Row],[Area]]="","",Table1[[#This Row],[cleu_subs]]/1000)</f>
        <v>0.08</v>
      </c>
      <c r="F496" s="10">
        <f>IF(Table1[[#This Row],[Area]]="","",Table1[[#This Row],[Adds]]-Table1[[#This Row],[Deacts]])</f>
        <v>4.1999999999999996E-2</v>
      </c>
      <c r="G496" s="10" t="str">
        <f>IF(Table1[[#This Row],[Area]]="","",IF(Table1[[#This Row],[VZ2_SEGMT_DESC]]="Small &amp; Medium Unassigned", "Small &amp; Medium",Table1[[#This Row],[VZ2_SEGMT_DESC]]))</f>
        <v>Small &amp; Medium</v>
      </c>
      <c r="H496" s="10" t="str">
        <f>IF(Table1[[#This Row],[VZ2_AREA_DESC]]="undefined","",IF(Table1[[#This Row],[VZ2_AREA_DESC]]="Headquarte","HQ",Table1[[#This Row],[VZ2_AREA_DESC]]))</f>
        <v>West</v>
      </c>
      <c r="I496" s="2">
        <v>43647</v>
      </c>
      <c r="J496" s="3" t="s">
        <v>9</v>
      </c>
      <c r="K496" s="3" t="s">
        <v>12</v>
      </c>
      <c r="L496" s="3" t="s">
        <v>15</v>
      </c>
      <c r="M496" s="3">
        <v>43</v>
      </c>
      <c r="N496" s="3">
        <v>1</v>
      </c>
      <c r="O496" s="3">
        <v>80</v>
      </c>
    </row>
    <row r="497" spans="1:15" x14ac:dyDescent="0.25">
      <c r="A497" s="6" t="str">
        <f>IF(Table1[[#This Row],[Area]]="","",CONCATENATE(YEAR(I497)," ","Q",ROUNDUP(MONTH(I497)/3,0)))</f>
        <v>2020 Q2</v>
      </c>
      <c r="B497" s="6" t="str">
        <f>IF(Table1[[#This Row],[Area]]="","",CONCATENATE(TEXT(Table1[[#This Row],[rpt_mth]],"yyyy"), " ",TEXT(Table1[[#This Row],[rpt_mth]],"mmmm")))</f>
        <v>2020 April</v>
      </c>
      <c r="C497" s="9">
        <f>IF(Table1[[#This Row],[Area]]="","",Table1[[#This Row],[cleu_gross_adds]]/1000)</f>
        <v>0</v>
      </c>
      <c r="D497" s="9">
        <f>IF(Table1[[#This Row],[Area]]="","",Table1[[#This Row],[cleu_deacts]]/1000)</f>
        <v>0</v>
      </c>
      <c r="E497" s="10">
        <f>IF(Table1[[#This Row],[Area]]="","",Table1[[#This Row],[cleu_subs]]/1000)</f>
        <v>1.63</v>
      </c>
      <c r="F497" s="10">
        <f>IF(Table1[[#This Row],[Area]]="","",Table1[[#This Row],[Adds]]-Table1[[#This Row],[Deacts]])</f>
        <v>0</v>
      </c>
      <c r="G497" s="10" t="str">
        <f>IF(Table1[[#This Row],[Area]]="","",IF(Table1[[#This Row],[VZ2_SEGMT_DESC]]="Small &amp; Medium Unassigned", "Small &amp; Medium",Table1[[#This Row],[VZ2_SEGMT_DESC]]))</f>
        <v>Small &amp; Medium</v>
      </c>
      <c r="H497" s="10" t="str">
        <f>IF(Table1[[#This Row],[VZ2_AREA_DESC]]="undefined","",IF(Table1[[#This Row],[VZ2_AREA_DESC]]="Headquarte","HQ",Table1[[#This Row],[VZ2_AREA_DESC]]))</f>
        <v>South</v>
      </c>
      <c r="I497" s="2">
        <v>43922</v>
      </c>
      <c r="J497" s="3" t="s">
        <v>9</v>
      </c>
      <c r="K497" s="3" t="s">
        <v>7</v>
      </c>
      <c r="L497" s="3" t="s">
        <v>8</v>
      </c>
      <c r="M497" s="3">
        <v>0</v>
      </c>
      <c r="N497" s="3">
        <v>0</v>
      </c>
      <c r="O497" s="3">
        <v>1630</v>
      </c>
    </row>
    <row r="498" spans="1:15" x14ac:dyDescent="0.25">
      <c r="A498" s="6" t="str">
        <f>IF(Table1[[#This Row],[Area]]="","",CONCATENATE(YEAR(I498)," ","Q",ROUNDUP(MONTH(I498)/3,0)))</f>
        <v>2020 Q2</v>
      </c>
      <c r="B498" s="6" t="str">
        <f>IF(Table1[[#This Row],[Area]]="","",CONCATENATE(TEXT(Table1[[#This Row],[rpt_mth]],"yyyy"), " ",TEXT(Table1[[#This Row],[rpt_mth]],"mmmm")))</f>
        <v>2020 June</v>
      </c>
      <c r="C498" s="9">
        <f>IF(Table1[[#This Row],[Area]]="","",Table1[[#This Row],[cleu_gross_adds]]/1000)</f>
        <v>1E-3</v>
      </c>
      <c r="D498" s="9">
        <f>IF(Table1[[#This Row],[Area]]="","",Table1[[#This Row],[cleu_deacts]]/1000)</f>
        <v>0</v>
      </c>
      <c r="E498" s="10">
        <f>IF(Table1[[#This Row],[Area]]="","",Table1[[#This Row],[cleu_subs]]/1000)</f>
        <v>1E-3</v>
      </c>
      <c r="F498" s="10">
        <f>IF(Table1[[#This Row],[Area]]="","",Table1[[#This Row],[Adds]]-Table1[[#This Row],[Deacts]])</f>
        <v>1E-3</v>
      </c>
      <c r="G498" s="10" t="str">
        <f>IF(Table1[[#This Row],[Area]]="","",IF(Table1[[#This Row],[VZ2_SEGMT_DESC]]="Small &amp; Medium Unassigned", "Small &amp; Medium",Table1[[#This Row],[VZ2_SEGMT_DESC]]))</f>
        <v>Small &amp; Medium</v>
      </c>
      <c r="H498" s="10" t="str">
        <f>IF(Table1[[#This Row],[VZ2_AREA_DESC]]="undefined","",IF(Table1[[#This Row],[VZ2_AREA_DESC]]="Headquarte","HQ",Table1[[#This Row],[VZ2_AREA_DESC]]))</f>
        <v>South</v>
      </c>
      <c r="I498" s="2">
        <v>43983</v>
      </c>
      <c r="J498" s="3" t="s">
        <v>9</v>
      </c>
      <c r="K498" s="3" t="s">
        <v>7</v>
      </c>
      <c r="L498" s="3" t="s">
        <v>8</v>
      </c>
      <c r="M498" s="3">
        <v>1</v>
      </c>
      <c r="N498" s="3">
        <v>0</v>
      </c>
      <c r="O498" s="3">
        <v>1</v>
      </c>
    </row>
    <row r="499" spans="1:15" x14ac:dyDescent="0.25">
      <c r="A499" s="6" t="str">
        <f>IF(Table1[[#This Row],[Area]]="","",CONCATENATE(YEAR(I499)," ","Q",ROUNDUP(MONTH(I499)/3,0)))</f>
        <v>2019 Q3</v>
      </c>
      <c r="B499" s="6" t="str">
        <f>IF(Table1[[#This Row],[Area]]="","",CONCATENATE(TEXT(Table1[[#This Row],[rpt_mth]],"yyyy"), " ",TEXT(Table1[[#This Row],[rpt_mth]],"mmmm")))</f>
        <v>2019 July</v>
      </c>
      <c r="C499" s="9">
        <f>IF(Table1[[#This Row],[Area]]="","",Table1[[#This Row],[cleu_gross_adds]]/1000)</f>
        <v>11.44</v>
      </c>
      <c r="D499" s="9">
        <f>IF(Table1[[#This Row],[Area]]="","",Table1[[#This Row],[cleu_deacts]]/1000)</f>
        <v>5.8150000000000004</v>
      </c>
      <c r="E499" s="10">
        <f>IF(Table1[[#This Row],[Area]]="","",Table1[[#This Row],[cleu_subs]]/1000)</f>
        <v>657.92100000000005</v>
      </c>
      <c r="F499" s="10">
        <f>IF(Table1[[#This Row],[Area]]="","",Table1[[#This Row],[Adds]]-Table1[[#This Row],[Deacts]])</f>
        <v>5.6249999999999991</v>
      </c>
      <c r="G499" s="10" t="str">
        <f>IF(Table1[[#This Row],[Area]]="","",IF(Table1[[#This Row],[VZ2_SEGMT_DESC]]="Small &amp; Medium Unassigned", "Small &amp; Medium",Table1[[#This Row],[VZ2_SEGMT_DESC]]))</f>
        <v>Small &amp; Medium</v>
      </c>
      <c r="H499" s="10" t="str">
        <f>IF(Table1[[#This Row],[VZ2_AREA_DESC]]="undefined","",IF(Table1[[#This Row],[VZ2_AREA_DESC]]="Headquarte","HQ",Table1[[#This Row],[VZ2_AREA_DESC]]))</f>
        <v>East</v>
      </c>
      <c r="I499" s="2">
        <v>43647</v>
      </c>
      <c r="J499" s="3" t="s">
        <v>18</v>
      </c>
      <c r="K499" s="3" t="s">
        <v>14</v>
      </c>
      <c r="L499" s="3" t="s">
        <v>11</v>
      </c>
      <c r="M499" s="3">
        <v>11440</v>
      </c>
      <c r="N499" s="3">
        <v>5815</v>
      </c>
      <c r="O499" s="3">
        <v>657921</v>
      </c>
    </row>
    <row r="500" spans="1:15" x14ac:dyDescent="0.25">
      <c r="A500" s="6" t="str">
        <f>IF(Table1[[#This Row],[Area]]="","",CONCATENATE(YEAR(I500)," ","Q",ROUNDUP(MONTH(I500)/3,0)))</f>
        <v/>
      </c>
      <c r="B500" s="6" t="str">
        <f>IF(Table1[[#This Row],[Area]]="","",CONCATENATE(TEXT(Table1[[#This Row],[rpt_mth]],"yyyy"), " ",TEXT(Table1[[#This Row],[rpt_mth]],"mmmm")))</f>
        <v/>
      </c>
      <c r="C500" s="9" t="str">
        <f>IF(Table1[[#This Row],[Area]]="","",Table1[[#This Row],[cleu_gross_adds]]/1000)</f>
        <v/>
      </c>
      <c r="D500" s="9" t="str">
        <f>IF(Table1[[#This Row],[Area]]="","",Table1[[#This Row],[cleu_deacts]]/1000)</f>
        <v/>
      </c>
      <c r="E500" s="10" t="str">
        <f>IF(Table1[[#This Row],[Area]]="","",Table1[[#This Row],[cleu_subs]]/1000)</f>
        <v/>
      </c>
      <c r="F500" s="10" t="str">
        <f>IF(Table1[[#This Row],[Area]]="","",Table1[[#This Row],[Adds]]-Table1[[#This Row],[Deacts]])</f>
        <v/>
      </c>
      <c r="G500" s="10" t="str">
        <f>IF(Table1[[#This Row],[Area]]="","",IF(Table1[[#This Row],[VZ2_SEGMT_DESC]]="Small &amp; Medium Unassigned", "Small &amp; Medium",Table1[[#This Row],[VZ2_SEGMT_DESC]]))</f>
        <v/>
      </c>
      <c r="H500" s="10" t="str">
        <f>IF(Table1[[#This Row],[VZ2_AREA_DESC]]="undefined","",IF(Table1[[#This Row],[VZ2_AREA_DESC]]="Headquarte","HQ",Table1[[#This Row],[VZ2_AREA_DESC]]))</f>
        <v/>
      </c>
      <c r="I500" s="2">
        <v>43586</v>
      </c>
      <c r="J500" s="3" t="s">
        <v>19</v>
      </c>
      <c r="K500" s="3" t="s">
        <v>12</v>
      </c>
      <c r="L500" s="3" t="s">
        <v>13</v>
      </c>
      <c r="M500" s="3">
        <v>0</v>
      </c>
      <c r="N500" s="3">
        <v>0</v>
      </c>
      <c r="O500" s="3">
        <v>0</v>
      </c>
    </row>
    <row r="501" spans="1:15" x14ac:dyDescent="0.25">
      <c r="A501" s="6" t="str">
        <f>IF(Table1[[#This Row],[Area]]="","",CONCATENATE(YEAR(I501)," ","Q",ROUNDUP(MONTH(I501)/3,0)))</f>
        <v/>
      </c>
      <c r="B501" s="6" t="str">
        <f>IF(Table1[[#This Row],[Area]]="","",CONCATENATE(TEXT(Table1[[#This Row],[rpt_mth]],"yyyy"), " ",TEXT(Table1[[#This Row],[rpt_mth]],"mmmm")))</f>
        <v/>
      </c>
      <c r="C501" s="9" t="str">
        <f>IF(Table1[[#This Row],[Area]]="","",Table1[[#This Row],[cleu_gross_adds]]/1000)</f>
        <v/>
      </c>
      <c r="D501" s="9" t="str">
        <f>IF(Table1[[#This Row],[Area]]="","",Table1[[#This Row],[cleu_deacts]]/1000)</f>
        <v/>
      </c>
      <c r="E501" s="10" t="str">
        <f>IF(Table1[[#This Row],[Area]]="","",Table1[[#This Row],[cleu_subs]]/1000)</f>
        <v/>
      </c>
      <c r="F501" s="10" t="str">
        <f>IF(Table1[[#This Row],[Area]]="","",Table1[[#This Row],[Adds]]-Table1[[#This Row],[Deacts]])</f>
        <v/>
      </c>
      <c r="G501" s="10" t="str">
        <f>IF(Table1[[#This Row],[Area]]="","",IF(Table1[[#This Row],[VZ2_SEGMT_DESC]]="Small &amp; Medium Unassigned", "Small &amp; Medium",Table1[[#This Row],[VZ2_SEGMT_DESC]]))</f>
        <v/>
      </c>
      <c r="H501" s="10" t="str">
        <f>IF(Table1[[#This Row],[VZ2_AREA_DESC]]="undefined","",IF(Table1[[#This Row],[VZ2_AREA_DESC]]="Headquarte","HQ",Table1[[#This Row],[VZ2_AREA_DESC]]))</f>
        <v/>
      </c>
      <c r="I501" s="2">
        <v>43466</v>
      </c>
      <c r="J501" s="3" t="s">
        <v>19</v>
      </c>
      <c r="K501" s="3" t="s">
        <v>12</v>
      </c>
      <c r="L501" s="3" t="s">
        <v>13</v>
      </c>
      <c r="M501" s="3">
        <v>0</v>
      </c>
      <c r="N501" s="3">
        <v>0</v>
      </c>
      <c r="O501" s="3">
        <v>0</v>
      </c>
    </row>
    <row r="502" spans="1:15" x14ac:dyDescent="0.25">
      <c r="A502" s="6" t="str">
        <f>IF(Table1[[#This Row],[Area]]="","",CONCATENATE(YEAR(I502)," ","Q",ROUNDUP(MONTH(I502)/3,0)))</f>
        <v/>
      </c>
      <c r="B502" s="6" t="str">
        <f>IF(Table1[[#This Row],[Area]]="","",CONCATENATE(TEXT(Table1[[#This Row],[rpt_mth]],"yyyy"), " ",TEXT(Table1[[#This Row],[rpt_mth]],"mmmm")))</f>
        <v/>
      </c>
      <c r="C502" s="9" t="str">
        <f>IF(Table1[[#This Row],[Area]]="","",Table1[[#This Row],[cleu_gross_adds]]/1000)</f>
        <v/>
      </c>
      <c r="D502" s="9" t="str">
        <f>IF(Table1[[#This Row],[Area]]="","",Table1[[#This Row],[cleu_deacts]]/1000)</f>
        <v/>
      </c>
      <c r="E502" s="10" t="str">
        <f>IF(Table1[[#This Row],[Area]]="","",Table1[[#This Row],[cleu_subs]]/1000)</f>
        <v/>
      </c>
      <c r="F502" s="10" t="str">
        <f>IF(Table1[[#This Row],[Area]]="","",Table1[[#This Row],[Adds]]-Table1[[#This Row],[Deacts]])</f>
        <v/>
      </c>
      <c r="G502" s="10" t="str">
        <f>IF(Table1[[#This Row],[Area]]="","",IF(Table1[[#This Row],[VZ2_SEGMT_DESC]]="Small &amp; Medium Unassigned", "Small &amp; Medium",Table1[[#This Row],[VZ2_SEGMT_DESC]]))</f>
        <v/>
      </c>
      <c r="H502" s="10" t="str">
        <f>IF(Table1[[#This Row],[VZ2_AREA_DESC]]="undefined","",IF(Table1[[#This Row],[VZ2_AREA_DESC]]="Headquarte","HQ",Table1[[#This Row],[VZ2_AREA_DESC]]))</f>
        <v/>
      </c>
      <c r="I502" s="2">
        <v>43466</v>
      </c>
      <c r="J502" s="3" t="s">
        <v>16</v>
      </c>
      <c r="K502" s="3" t="s">
        <v>12</v>
      </c>
      <c r="L502" s="3" t="s">
        <v>13</v>
      </c>
      <c r="M502" s="3">
        <v>0</v>
      </c>
      <c r="N502" s="3">
        <v>0</v>
      </c>
      <c r="O502" s="3">
        <v>0</v>
      </c>
    </row>
    <row r="503" spans="1:15" x14ac:dyDescent="0.25">
      <c r="A503" s="6" t="str">
        <f>IF(Table1[[#This Row],[Area]]="","",CONCATENATE(YEAR(I503)," ","Q",ROUNDUP(MONTH(I503)/3,0)))</f>
        <v>2020 Q1</v>
      </c>
      <c r="B503" s="6" t="str">
        <f>IF(Table1[[#This Row],[Area]]="","",CONCATENATE(TEXT(Table1[[#This Row],[rpt_mth]],"yyyy"), " ",TEXT(Table1[[#This Row],[rpt_mth]],"mmmm")))</f>
        <v>2020 March</v>
      </c>
      <c r="C503" s="9">
        <f>IF(Table1[[#This Row],[Area]]="","",Table1[[#This Row],[cleu_gross_adds]]/1000)</f>
        <v>0</v>
      </c>
      <c r="D503" s="9">
        <f>IF(Table1[[#This Row],[Area]]="","",Table1[[#This Row],[cleu_deacts]]/1000)</f>
        <v>0</v>
      </c>
      <c r="E503" s="10">
        <f>IF(Table1[[#This Row],[Area]]="","",Table1[[#This Row],[cleu_subs]]/1000)</f>
        <v>0</v>
      </c>
      <c r="F503" s="10">
        <f>IF(Table1[[#This Row],[Area]]="","",Table1[[#This Row],[Adds]]-Table1[[#This Row],[Deacts]])</f>
        <v>0</v>
      </c>
      <c r="G503" s="10" t="str">
        <f>IF(Table1[[#This Row],[Area]]="","",IF(Table1[[#This Row],[VZ2_SEGMT_DESC]]="Small &amp; Medium Unassigned", "Small &amp; Medium",Table1[[#This Row],[VZ2_SEGMT_DESC]]))</f>
        <v>Small &amp; Medium</v>
      </c>
      <c r="H503" s="10" t="str">
        <f>IF(Table1[[#This Row],[VZ2_AREA_DESC]]="undefined","",IF(Table1[[#This Row],[VZ2_AREA_DESC]]="Headquarte","HQ",Table1[[#This Row],[VZ2_AREA_DESC]]))</f>
        <v>West</v>
      </c>
      <c r="I503" s="2">
        <v>43891</v>
      </c>
      <c r="J503" s="3" t="s">
        <v>9</v>
      </c>
      <c r="K503" s="3" t="s">
        <v>7</v>
      </c>
      <c r="L503" s="3" t="s">
        <v>15</v>
      </c>
      <c r="M503" s="3">
        <v>0</v>
      </c>
      <c r="N503" s="3">
        <v>0</v>
      </c>
      <c r="O503" s="3">
        <v>0</v>
      </c>
    </row>
    <row r="504" spans="1:15" x14ac:dyDescent="0.25">
      <c r="A504" s="6" t="str">
        <f>IF(Table1[[#This Row],[Area]]="","",CONCATENATE(YEAR(I504)," ","Q",ROUNDUP(MONTH(I504)/3,0)))</f>
        <v>2019 Q2</v>
      </c>
      <c r="B504" s="6" t="str">
        <f>IF(Table1[[#This Row],[Area]]="","",CONCATENATE(TEXT(Table1[[#This Row],[rpt_mth]],"yyyy"), " ",TEXT(Table1[[#This Row],[rpt_mth]],"mmmm")))</f>
        <v>2019 May</v>
      </c>
      <c r="C504" s="9">
        <f>IF(Table1[[#This Row],[Area]]="","",Table1[[#This Row],[cleu_gross_adds]]/1000)</f>
        <v>21.600999999999999</v>
      </c>
      <c r="D504" s="9">
        <f>IF(Table1[[#This Row],[Area]]="","",Table1[[#This Row],[cleu_deacts]]/1000)</f>
        <v>12.59</v>
      </c>
      <c r="E504" s="10">
        <f>IF(Table1[[#This Row],[Area]]="","",Table1[[#This Row],[cleu_subs]]/1000)</f>
        <v>994.92700000000002</v>
      </c>
      <c r="F504" s="10">
        <f>IF(Table1[[#This Row],[Area]]="","",Table1[[#This Row],[Adds]]-Table1[[#This Row],[Deacts]])</f>
        <v>9.0109999999999992</v>
      </c>
      <c r="G504" s="10" t="str">
        <f>IF(Table1[[#This Row],[Area]]="","",IF(Table1[[#This Row],[VZ2_SEGMT_DESC]]="Small &amp; Medium Unassigned", "Small &amp; Medium",Table1[[#This Row],[VZ2_SEGMT_DESC]]))</f>
        <v>Small &amp; Medium</v>
      </c>
      <c r="H504" s="10" t="str">
        <f>IF(Table1[[#This Row],[VZ2_AREA_DESC]]="undefined","",IF(Table1[[#This Row],[VZ2_AREA_DESC]]="Headquarte","HQ",Table1[[#This Row],[VZ2_AREA_DESC]]))</f>
        <v>West</v>
      </c>
      <c r="I504" s="2">
        <v>43586</v>
      </c>
      <c r="J504" s="3" t="s">
        <v>18</v>
      </c>
      <c r="K504" s="3" t="s">
        <v>10</v>
      </c>
      <c r="L504" s="3" t="s">
        <v>15</v>
      </c>
      <c r="M504" s="3">
        <v>21601</v>
      </c>
      <c r="N504" s="3">
        <v>12590</v>
      </c>
      <c r="O504" s="3">
        <v>994927</v>
      </c>
    </row>
    <row r="505" spans="1:15" x14ac:dyDescent="0.25">
      <c r="A505" s="6" t="str">
        <f>IF(Table1[[#This Row],[Area]]="","",CONCATENATE(YEAR(I505)," ","Q",ROUNDUP(MONTH(I505)/3,0)))</f>
        <v>2019 Q2</v>
      </c>
      <c r="B505" s="6" t="str">
        <f>IF(Table1[[#This Row],[Area]]="","",CONCATENATE(TEXT(Table1[[#This Row],[rpt_mth]],"yyyy"), " ",TEXT(Table1[[#This Row],[rpt_mth]],"mmmm")))</f>
        <v>2019 April</v>
      </c>
      <c r="C505" s="9">
        <f>IF(Table1[[#This Row],[Area]]="","",Table1[[#This Row],[cleu_gross_adds]]/1000)</f>
        <v>0</v>
      </c>
      <c r="D505" s="9">
        <f>IF(Table1[[#This Row],[Area]]="","",Table1[[#This Row],[cleu_deacts]]/1000)</f>
        <v>0</v>
      </c>
      <c r="E505" s="10">
        <f>IF(Table1[[#This Row],[Area]]="","",Table1[[#This Row],[cleu_subs]]/1000)</f>
        <v>1E-3</v>
      </c>
      <c r="F505" s="10">
        <f>IF(Table1[[#This Row],[Area]]="","",Table1[[#This Row],[Adds]]-Table1[[#This Row],[Deacts]])</f>
        <v>0</v>
      </c>
      <c r="G505" s="10" t="str">
        <f>IF(Table1[[#This Row],[Area]]="","",IF(Table1[[#This Row],[VZ2_SEGMT_DESC]]="Small &amp; Medium Unassigned", "Small &amp; Medium",Table1[[#This Row],[VZ2_SEGMT_DESC]]))</f>
        <v>Small &amp; Medium</v>
      </c>
      <c r="H505" s="10" t="str">
        <f>IF(Table1[[#This Row],[VZ2_AREA_DESC]]="undefined","",IF(Table1[[#This Row],[VZ2_AREA_DESC]]="Headquarte","HQ",Table1[[#This Row],[VZ2_AREA_DESC]]))</f>
        <v>HQ</v>
      </c>
      <c r="I505" s="2">
        <v>43556</v>
      </c>
      <c r="J505" s="3" t="s">
        <v>18</v>
      </c>
      <c r="K505" s="3" t="s">
        <v>12</v>
      </c>
      <c r="L505" s="3" t="s">
        <v>17</v>
      </c>
      <c r="M505" s="3">
        <v>0</v>
      </c>
      <c r="N505" s="3">
        <v>0</v>
      </c>
      <c r="O505" s="3">
        <v>1</v>
      </c>
    </row>
    <row r="506" spans="1:15" x14ac:dyDescent="0.25">
      <c r="A506" s="6" t="str">
        <f>IF(Table1[[#This Row],[Area]]="","",CONCATENATE(YEAR(I506)," ","Q",ROUNDUP(MONTH(I506)/3,0)))</f>
        <v/>
      </c>
      <c r="B506" s="6" t="str">
        <f>IF(Table1[[#This Row],[Area]]="","",CONCATENATE(TEXT(Table1[[#This Row],[rpt_mth]],"yyyy"), " ",TEXT(Table1[[#This Row],[rpt_mth]],"mmmm")))</f>
        <v/>
      </c>
      <c r="C506" s="9" t="str">
        <f>IF(Table1[[#This Row],[Area]]="","",Table1[[#This Row],[cleu_gross_adds]]/1000)</f>
        <v/>
      </c>
      <c r="D506" s="9" t="str">
        <f>IF(Table1[[#This Row],[Area]]="","",Table1[[#This Row],[cleu_deacts]]/1000)</f>
        <v/>
      </c>
      <c r="E506" s="10" t="str">
        <f>IF(Table1[[#This Row],[Area]]="","",Table1[[#This Row],[cleu_subs]]/1000)</f>
        <v/>
      </c>
      <c r="F506" s="10" t="str">
        <f>IF(Table1[[#This Row],[Area]]="","",Table1[[#This Row],[Adds]]-Table1[[#This Row],[Deacts]])</f>
        <v/>
      </c>
      <c r="G506" s="10" t="str">
        <f>IF(Table1[[#This Row],[Area]]="","",IF(Table1[[#This Row],[VZ2_SEGMT_DESC]]="Small &amp; Medium Unassigned", "Small &amp; Medium",Table1[[#This Row],[VZ2_SEGMT_DESC]]))</f>
        <v/>
      </c>
      <c r="H506" s="10" t="str">
        <f>IF(Table1[[#This Row],[VZ2_AREA_DESC]]="undefined","",IF(Table1[[#This Row],[VZ2_AREA_DESC]]="Headquarte","HQ",Table1[[#This Row],[VZ2_AREA_DESC]]))</f>
        <v/>
      </c>
      <c r="I506" s="2">
        <v>43556</v>
      </c>
      <c r="J506" s="3" t="s">
        <v>9</v>
      </c>
      <c r="K506" s="3" t="s">
        <v>12</v>
      </c>
      <c r="L506" s="3" t="s">
        <v>13</v>
      </c>
      <c r="M506" s="3">
        <v>0</v>
      </c>
      <c r="N506" s="3">
        <v>0</v>
      </c>
      <c r="O506" s="3">
        <v>0</v>
      </c>
    </row>
    <row r="507" spans="1:15" x14ac:dyDescent="0.25">
      <c r="A507" s="6" t="str">
        <f>IF(Table1[[#This Row],[Area]]="","",CONCATENATE(YEAR(I507)," ","Q",ROUNDUP(MONTH(I507)/3,0)))</f>
        <v>2019 Q1</v>
      </c>
      <c r="B507" s="6" t="str">
        <f>IF(Table1[[#This Row],[Area]]="","",CONCATENATE(TEXT(Table1[[#This Row],[rpt_mth]],"yyyy"), " ",TEXT(Table1[[#This Row],[rpt_mth]],"mmmm")))</f>
        <v>2019 March</v>
      </c>
      <c r="C507" s="9">
        <f>IF(Table1[[#This Row],[Area]]="","",Table1[[#This Row],[cleu_gross_adds]]/1000)</f>
        <v>0</v>
      </c>
      <c r="D507" s="9">
        <f>IF(Table1[[#This Row],[Area]]="","",Table1[[#This Row],[cleu_deacts]]/1000)</f>
        <v>1.4E-2</v>
      </c>
      <c r="E507" s="10">
        <f>IF(Table1[[#This Row],[Area]]="","",Table1[[#This Row],[cleu_subs]]/1000)</f>
        <v>0.89900000000000002</v>
      </c>
      <c r="F507" s="10">
        <f>IF(Table1[[#This Row],[Area]]="","",Table1[[#This Row],[Adds]]-Table1[[#This Row],[Deacts]])</f>
        <v>-1.4E-2</v>
      </c>
      <c r="G507" s="10" t="str">
        <f>IF(Table1[[#This Row],[Area]]="","",IF(Table1[[#This Row],[VZ2_SEGMT_DESC]]="Small &amp; Medium Unassigned", "Small &amp; Medium",Table1[[#This Row],[VZ2_SEGMT_DESC]]))</f>
        <v>Public Sector Fed</v>
      </c>
      <c r="H507" s="10" t="str">
        <f>IF(Table1[[#This Row],[VZ2_AREA_DESC]]="undefined","",IF(Table1[[#This Row],[VZ2_AREA_DESC]]="Headquarte","HQ",Table1[[#This Row],[VZ2_AREA_DESC]]))</f>
        <v>South</v>
      </c>
      <c r="I507" s="2">
        <v>43525</v>
      </c>
      <c r="J507" s="3" t="s">
        <v>16</v>
      </c>
      <c r="K507" s="3" t="s">
        <v>7</v>
      </c>
      <c r="L507" s="3" t="s">
        <v>8</v>
      </c>
      <c r="M507" s="3">
        <v>0</v>
      </c>
      <c r="N507" s="3">
        <v>14</v>
      </c>
      <c r="O507" s="3">
        <v>899</v>
      </c>
    </row>
    <row r="508" spans="1:15" x14ac:dyDescent="0.25">
      <c r="A508" s="6" t="str">
        <f>IF(Table1[[#This Row],[Area]]="","",CONCATENATE(YEAR(I508)," ","Q",ROUNDUP(MONTH(I508)/3,0)))</f>
        <v>2019 Q2</v>
      </c>
      <c r="B508" s="6" t="str">
        <f>IF(Table1[[#This Row],[Area]]="","",CONCATENATE(TEXT(Table1[[#This Row],[rpt_mth]],"yyyy"), " ",TEXT(Table1[[#This Row],[rpt_mth]],"mmmm")))</f>
        <v>2019 May</v>
      </c>
      <c r="C508" s="9">
        <f>IF(Table1[[#This Row],[Area]]="","",Table1[[#This Row],[cleu_gross_adds]]/1000)</f>
        <v>4.1000000000000002E-2</v>
      </c>
      <c r="D508" s="9">
        <f>IF(Table1[[#This Row],[Area]]="","",Table1[[#This Row],[cleu_deacts]]/1000)</f>
        <v>0.26800000000000002</v>
      </c>
      <c r="E508" s="10">
        <f>IF(Table1[[#This Row],[Area]]="","",Table1[[#This Row],[cleu_subs]]/1000)</f>
        <v>22.542000000000002</v>
      </c>
      <c r="F508" s="10">
        <f>IF(Table1[[#This Row],[Area]]="","",Table1[[#This Row],[Adds]]-Table1[[#This Row],[Deacts]])</f>
        <v>-0.22700000000000001</v>
      </c>
      <c r="G508" s="10" t="str">
        <f>IF(Table1[[#This Row],[Area]]="","",IF(Table1[[#This Row],[VZ2_SEGMT_DESC]]="Small &amp; Medium Unassigned", "Small &amp; Medium",Table1[[#This Row],[VZ2_SEGMT_DESC]]))</f>
        <v>Large Enterprise Segment</v>
      </c>
      <c r="H508" s="10" t="str">
        <f>IF(Table1[[#This Row],[VZ2_AREA_DESC]]="undefined","",IF(Table1[[#This Row],[VZ2_AREA_DESC]]="Headquarte","HQ",Table1[[#This Row],[VZ2_AREA_DESC]]))</f>
        <v>West</v>
      </c>
      <c r="I508" s="2">
        <v>43586</v>
      </c>
      <c r="J508" s="3" t="s">
        <v>6</v>
      </c>
      <c r="K508" s="3" t="s">
        <v>7</v>
      </c>
      <c r="L508" s="3" t="s">
        <v>15</v>
      </c>
      <c r="M508" s="3">
        <v>41</v>
      </c>
      <c r="N508" s="3">
        <v>268</v>
      </c>
      <c r="O508" s="3">
        <v>22542</v>
      </c>
    </row>
    <row r="509" spans="1:15" x14ac:dyDescent="0.25">
      <c r="A509" s="6" t="str">
        <f>IF(Table1[[#This Row],[Area]]="","",CONCATENATE(YEAR(I509)," ","Q",ROUNDUP(MONTH(I509)/3,0)))</f>
        <v>2020 Q2</v>
      </c>
      <c r="B509" s="6" t="str">
        <f>IF(Table1[[#This Row],[Area]]="","",CONCATENATE(TEXT(Table1[[#This Row],[rpt_mth]],"yyyy"), " ",TEXT(Table1[[#This Row],[rpt_mth]],"mmmm")))</f>
        <v>2020 April</v>
      </c>
      <c r="C509" s="9">
        <f>IF(Table1[[#This Row],[Area]]="","",Table1[[#This Row],[cleu_gross_adds]]/1000)</f>
        <v>27.308</v>
      </c>
      <c r="D509" s="9">
        <f>IF(Table1[[#This Row],[Area]]="","",Table1[[#This Row],[cleu_deacts]]/1000)</f>
        <v>24.609000000000002</v>
      </c>
      <c r="E509" s="10">
        <f>IF(Table1[[#This Row],[Area]]="","",Table1[[#This Row],[cleu_subs]]/1000)</f>
        <v>1948.4459999999999</v>
      </c>
      <c r="F509" s="10">
        <f>IF(Table1[[#This Row],[Area]]="","",Table1[[#This Row],[Adds]]-Table1[[#This Row],[Deacts]])</f>
        <v>2.6989999999999981</v>
      </c>
      <c r="G509" s="10" t="str">
        <f>IF(Table1[[#This Row],[Area]]="","",IF(Table1[[#This Row],[VZ2_SEGMT_DESC]]="Small &amp; Medium Unassigned", "Small &amp; Medium",Table1[[#This Row],[VZ2_SEGMT_DESC]]))</f>
        <v>Small &amp; Medium</v>
      </c>
      <c r="H509" s="10" t="str">
        <f>IF(Table1[[#This Row],[VZ2_AREA_DESC]]="undefined","",IF(Table1[[#This Row],[VZ2_AREA_DESC]]="Headquarte","HQ",Table1[[#This Row],[VZ2_AREA_DESC]]))</f>
        <v>West</v>
      </c>
      <c r="I509" s="2">
        <v>43922</v>
      </c>
      <c r="J509" s="3" t="s">
        <v>18</v>
      </c>
      <c r="K509" s="3" t="s">
        <v>12</v>
      </c>
      <c r="L509" s="3" t="s">
        <v>15</v>
      </c>
      <c r="M509" s="3">
        <v>27308</v>
      </c>
      <c r="N509" s="3">
        <v>24609</v>
      </c>
      <c r="O509" s="3">
        <v>1948446</v>
      </c>
    </row>
    <row r="510" spans="1:15" x14ac:dyDescent="0.25">
      <c r="A510" s="6" t="str">
        <f>IF(Table1[[#This Row],[Area]]="","",CONCATENATE(YEAR(I510)," ","Q",ROUNDUP(MONTH(I510)/3,0)))</f>
        <v/>
      </c>
      <c r="B510" s="6" t="str">
        <f>IF(Table1[[#This Row],[Area]]="","",CONCATENATE(TEXT(Table1[[#This Row],[rpt_mth]],"yyyy"), " ",TEXT(Table1[[#This Row],[rpt_mth]],"mmmm")))</f>
        <v/>
      </c>
      <c r="C510" s="9" t="str">
        <f>IF(Table1[[#This Row],[Area]]="","",Table1[[#This Row],[cleu_gross_adds]]/1000)</f>
        <v/>
      </c>
      <c r="D510" s="9" t="str">
        <f>IF(Table1[[#This Row],[Area]]="","",Table1[[#This Row],[cleu_deacts]]/1000)</f>
        <v/>
      </c>
      <c r="E510" s="10" t="str">
        <f>IF(Table1[[#This Row],[Area]]="","",Table1[[#This Row],[cleu_subs]]/1000)</f>
        <v/>
      </c>
      <c r="F510" s="10" t="str">
        <f>IF(Table1[[#This Row],[Area]]="","",Table1[[#This Row],[Adds]]-Table1[[#This Row],[Deacts]])</f>
        <v/>
      </c>
      <c r="G510" s="10" t="str">
        <f>IF(Table1[[#This Row],[Area]]="","",IF(Table1[[#This Row],[VZ2_SEGMT_DESC]]="Small &amp; Medium Unassigned", "Small &amp; Medium",Table1[[#This Row],[VZ2_SEGMT_DESC]]))</f>
        <v/>
      </c>
      <c r="H510" s="10" t="str">
        <f>IF(Table1[[#This Row],[VZ2_AREA_DESC]]="undefined","",IF(Table1[[#This Row],[VZ2_AREA_DESC]]="Headquarte","HQ",Table1[[#This Row],[VZ2_AREA_DESC]]))</f>
        <v/>
      </c>
      <c r="I510" s="2">
        <v>43922</v>
      </c>
      <c r="J510" s="3" t="s">
        <v>18</v>
      </c>
      <c r="K510" s="3" t="s">
        <v>7</v>
      </c>
      <c r="L510" s="3" t="s">
        <v>13</v>
      </c>
      <c r="M510" s="3">
        <v>0</v>
      </c>
      <c r="N510" s="3">
        <v>0</v>
      </c>
      <c r="O510" s="3">
        <v>0</v>
      </c>
    </row>
    <row r="511" spans="1:15" x14ac:dyDescent="0.25">
      <c r="A511" s="6" t="str">
        <f>IF(Table1[[#This Row],[Area]]="","",CONCATENATE(YEAR(I511)," ","Q",ROUNDUP(MONTH(I511)/3,0)))</f>
        <v>2019 Q1</v>
      </c>
      <c r="B511" s="6" t="str">
        <f>IF(Table1[[#This Row],[Area]]="","",CONCATENATE(TEXT(Table1[[#This Row],[rpt_mth]],"yyyy"), " ",TEXT(Table1[[#This Row],[rpt_mth]],"mmmm")))</f>
        <v>2019 February</v>
      </c>
      <c r="C511" s="9">
        <f>IF(Table1[[#This Row],[Area]]="","",Table1[[#This Row],[cleu_gross_adds]]/1000)</f>
        <v>20.157</v>
      </c>
      <c r="D511" s="9">
        <f>IF(Table1[[#This Row],[Area]]="","",Table1[[#This Row],[cleu_deacts]]/1000)</f>
        <v>19.553000000000001</v>
      </c>
      <c r="E511" s="10">
        <f>IF(Table1[[#This Row],[Area]]="","",Table1[[#This Row],[cleu_subs]]/1000)</f>
        <v>1290.5050000000001</v>
      </c>
      <c r="F511" s="10">
        <f>IF(Table1[[#This Row],[Area]]="","",Table1[[#This Row],[Adds]]-Table1[[#This Row],[Deacts]])</f>
        <v>0.6039999999999992</v>
      </c>
      <c r="G511" s="10" t="str">
        <f>IF(Table1[[#This Row],[Area]]="","",IF(Table1[[#This Row],[VZ2_SEGMT_DESC]]="Small &amp; Medium Unassigned", "Small &amp; Medium",Table1[[#This Row],[VZ2_SEGMT_DESC]]))</f>
        <v>Large Enterprise Segment</v>
      </c>
      <c r="H511" s="10" t="str">
        <f>IF(Table1[[#This Row],[VZ2_AREA_DESC]]="undefined","",IF(Table1[[#This Row],[VZ2_AREA_DESC]]="Headquarte","HQ",Table1[[#This Row],[VZ2_AREA_DESC]]))</f>
        <v>West</v>
      </c>
      <c r="I511" s="2">
        <v>43497</v>
      </c>
      <c r="J511" s="3" t="s">
        <v>6</v>
      </c>
      <c r="K511" s="3" t="s">
        <v>12</v>
      </c>
      <c r="L511" s="3" t="s">
        <v>15</v>
      </c>
      <c r="M511" s="3">
        <v>20157</v>
      </c>
      <c r="N511" s="3">
        <v>19553</v>
      </c>
      <c r="O511" s="3">
        <v>1290505</v>
      </c>
    </row>
    <row r="512" spans="1:15" x14ac:dyDescent="0.25">
      <c r="A512" s="6" t="str">
        <f>IF(Table1[[#This Row],[Area]]="","",CONCATENATE(YEAR(I512)," ","Q",ROUNDUP(MONTH(I512)/3,0)))</f>
        <v>2020 Q2</v>
      </c>
      <c r="B512" s="6" t="str">
        <f>IF(Table1[[#This Row],[Area]]="","",CONCATENATE(TEXT(Table1[[#This Row],[rpt_mth]],"yyyy"), " ",TEXT(Table1[[#This Row],[rpt_mth]],"mmmm")))</f>
        <v>2020 June</v>
      </c>
      <c r="C512" s="9">
        <f>IF(Table1[[#This Row],[Area]]="","",Table1[[#This Row],[cleu_gross_adds]]/1000)</f>
        <v>1.625</v>
      </c>
      <c r="D512" s="9">
        <f>IF(Table1[[#This Row],[Area]]="","",Table1[[#This Row],[cleu_deacts]]/1000)</f>
        <v>3.927</v>
      </c>
      <c r="E512" s="10">
        <f>IF(Table1[[#This Row],[Area]]="","",Table1[[#This Row],[cleu_subs]]/1000)</f>
        <v>1335.855</v>
      </c>
      <c r="F512" s="10">
        <f>IF(Table1[[#This Row],[Area]]="","",Table1[[#This Row],[Adds]]-Table1[[#This Row],[Deacts]])</f>
        <v>-2.302</v>
      </c>
      <c r="G512" s="10" t="str">
        <f>IF(Table1[[#This Row],[Area]]="","",IF(Table1[[#This Row],[VZ2_SEGMT_DESC]]="Small &amp; Medium Unassigned", "Small &amp; Medium",Table1[[#This Row],[VZ2_SEGMT_DESC]]))</f>
        <v>Small &amp; Medium</v>
      </c>
      <c r="H512" s="10" t="str">
        <f>IF(Table1[[#This Row],[VZ2_AREA_DESC]]="undefined","",IF(Table1[[#This Row],[VZ2_AREA_DESC]]="Headquarte","HQ",Table1[[#This Row],[VZ2_AREA_DESC]]))</f>
        <v>South</v>
      </c>
      <c r="I512" s="2">
        <v>43983</v>
      </c>
      <c r="J512" s="3" t="s">
        <v>18</v>
      </c>
      <c r="K512" s="3" t="s">
        <v>10</v>
      </c>
      <c r="L512" s="3" t="s">
        <v>8</v>
      </c>
      <c r="M512" s="3">
        <v>1625</v>
      </c>
      <c r="N512" s="3">
        <v>3927</v>
      </c>
      <c r="O512" s="3">
        <v>1335855</v>
      </c>
    </row>
    <row r="513" spans="1:15" x14ac:dyDescent="0.25">
      <c r="A513" s="6" t="str">
        <f>IF(Table1[[#This Row],[Area]]="","",CONCATENATE(YEAR(I513)," ","Q",ROUNDUP(MONTH(I513)/3,0)))</f>
        <v>2020 Q2</v>
      </c>
      <c r="B513" s="6" t="str">
        <f>IF(Table1[[#This Row],[Area]]="","",CONCATENATE(TEXT(Table1[[#This Row],[rpt_mth]],"yyyy"), " ",TEXT(Table1[[#This Row],[rpt_mth]],"mmmm")))</f>
        <v>2020 April</v>
      </c>
      <c r="C513" s="9">
        <f>IF(Table1[[#This Row],[Area]]="","",Table1[[#This Row],[cleu_gross_adds]]/1000)</f>
        <v>0</v>
      </c>
      <c r="D513" s="9">
        <f>IF(Table1[[#This Row],[Area]]="","",Table1[[#This Row],[cleu_deacts]]/1000)</f>
        <v>3.0000000000000001E-3</v>
      </c>
      <c r="E513" s="10">
        <f>IF(Table1[[#This Row],[Area]]="","",Table1[[#This Row],[cleu_subs]]/1000)</f>
        <v>0.61599999999999999</v>
      </c>
      <c r="F513" s="10">
        <f>IF(Table1[[#This Row],[Area]]="","",Table1[[#This Row],[Adds]]-Table1[[#This Row],[Deacts]])</f>
        <v>-3.0000000000000001E-3</v>
      </c>
      <c r="G513" s="10" t="str">
        <f>IF(Table1[[#This Row],[Area]]="","",IF(Table1[[#This Row],[VZ2_SEGMT_DESC]]="Small &amp; Medium Unassigned", "Small &amp; Medium",Table1[[#This Row],[VZ2_SEGMT_DESC]]))</f>
        <v>Public Sector Fed</v>
      </c>
      <c r="H513" s="10" t="str">
        <f>IF(Table1[[#This Row],[VZ2_AREA_DESC]]="undefined","",IF(Table1[[#This Row],[VZ2_AREA_DESC]]="Headquarte","HQ",Table1[[#This Row],[VZ2_AREA_DESC]]))</f>
        <v>West</v>
      </c>
      <c r="I513" s="2">
        <v>43922</v>
      </c>
      <c r="J513" s="3" t="s">
        <v>16</v>
      </c>
      <c r="K513" s="3" t="s">
        <v>10</v>
      </c>
      <c r="L513" s="3" t="s">
        <v>15</v>
      </c>
      <c r="M513" s="3">
        <v>0</v>
      </c>
      <c r="N513" s="3">
        <v>3</v>
      </c>
      <c r="O513" s="3">
        <v>616</v>
      </c>
    </row>
    <row r="514" spans="1:15" x14ac:dyDescent="0.25">
      <c r="A514" s="6" t="str">
        <f>IF(Table1[[#This Row],[Area]]="","",CONCATENATE(YEAR(I514)," ","Q",ROUNDUP(MONTH(I514)/3,0)))</f>
        <v>2020 Q1</v>
      </c>
      <c r="B514" s="6" t="str">
        <f>IF(Table1[[#This Row],[Area]]="","",CONCATENATE(TEXT(Table1[[#This Row],[rpt_mth]],"yyyy"), " ",TEXT(Table1[[#This Row],[rpt_mth]],"mmmm")))</f>
        <v>2020 March</v>
      </c>
      <c r="C514" s="9">
        <f>IF(Table1[[#This Row],[Area]]="","",Table1[[#This Row],[cleu_gross_adds]]/1000)</f>
        <v>0</v>
      </c>
      <c r="D514" s="9">
        <f>IF(Table1[[#This Row],[Area]]="","",Table1[[#This Row],[cleu_deacts]]/1000)</f>
        <v>0</v>
      </c>
      <c r="E514" s="10">
        <f>IF(Table1[[#This Row],[Area]]="","",Table1[[#This Row],[cleu_subs]]/1000)</f>
        <v>0</v>
      </c>
      <c r="F514" s="10">
        <f>IF(Table1[[#This Row],[Area]]="","",Table1[[#This Row],[Adds]]-Table1[[#This Row],[Deacts]])</f>
        <v>0</v>
      </c>
      <c r="G514" s="10" t="str">
        <f>IF(Table1[[#This Row],[Area]]="","",IF(Table1[[#This Row],[VZ2_SEGMT_DESC]]="Small &amp; Medium Unassigned", "Small &amp; Medium",Table1[[#This Row],[VZ2_SEGMT_DESC]]))</f>
        <v>Small &amp; Medium</v>
      </c>
      <c r="H514" s="10" t="str">
        <f>IF(Table1[[#This Row],[VZ2_AREA_DESC]]="undefined","",IF(Table1[[#This Row],[VZ2_AREA_DESC]]="Headquarte","HQ",Table1[[#This Row],[VZ2_AREA_DESC]]))</f>
        <v>West</v>
      </c>
      <c r="I514" s="2">
        <v>43891</v>
      </c>
      <c r="J514" s="3" t="s">
        <v>9</v>
      </c>
      <c r="K514" s="3" t="s">
        <v>12</v>
      </c>
      <c r="L514" s="3" t="s">
        <v>15</v>
      </c>
      <c r="M514" s="3">
        <v>0</v>
      </c>
      <c r="N514" s="3">
        <v>0</v>
      </c>
      <c r="O514" s="3">
        <v>0</v>
      </c>
    </row>
    <row r="515" spans="1:15" x14ac:dyDescent="0.25">
      <c r="A515" s="6" t="str">
        <f>IF(Table1[[#This Row],[Area]]="","",CONCATENATE(YEAR(I515)," ","Q",ROUNDUP(MONTH(I515)/3,0)))</f>
        <v>2019 Q1</v>
      </c>
      <c r="B515" s="6" t="str">
        <f>IF(Table1[[#This Row],[Area]]="","",CONCATENATE(TEXT(Table1[[#This Row],[rpt_mth]],"yyyy"), " ",TEXT(Table1[[#This Row],[rpt_mth]],"mmmm")))</f>
        <v>2019 March</v>
      </c>
      <c r="C515" s="9">
        <f>IF(Table1[[#This Row],[Area]]="","",Table1[[#This Row],[cleu_gross_adds]]/1000)</f>
        <v>0</v>
      </c>
      <c r="D515" s="9">
        <f>IF(Table1[[#This Row],[Area]]="","",Table1[[#This Row],[cleu_deacts]]/1000)</f>
        <v>0</v>
      </c>
      <c r="E515" s="10">
        <f>IF(Table1[[#This Row],[Area]]="","",Table1[[#This Row],[cleu_subs]]/1000)</f>
        <v>0</v>
      </c>
      <c r="F515" s="10">
        <f>IF(Table1[[#This Row],[Area]]="","",Table1[[#This Row],[Adds]]-Table1[[#This Row],[Deacts]])</f>
        <v>0</v>
      </c>
      <c r="G515" s="10" t="str">
        <f>IF(Table1[[#This Row],[Area]]="","",IF(Table1[[#This Row],[VZ2_SEGMT_DESC]]="Small &amp; Medium Unassigned", "Small &amp; Medium",Table1[[#This Row],[VZ2_SEGMT_DESC]]))</f>
        <v>Small &amp; Medium</v>
      </c>
      <c r="H515" s="10" t="str">
        <f>IF(Table1[[#This Row],[VZ2_AREA_DESC]]="undefined","",IF(Table1[[#This Row],[VZ2_AREA_DESC]]="Headquarte","HQ",Table1[[#This Row],[VZ2_AREA_DESC]]))</f>
        <v>HQ</v>
      </c>
      <c r="I515" s="2">
        <v>43525</v>
      </c>
      <c r="J515" s="3" t="s">
        <v>18</v>
      </c>
      <c r="K515" s="3" t="s">
        <v>14</v>
      </c>
      <c r="L515" s="3" t="s">
        <v>17</v>
      </c>
      <c r="M515" s="3">
        <v>0</v>
      </c>
      <c r="N515" s="3">
        <v>0</v>
      </c>
      <c r="O515" s="3">
        <v>0</v>
      </c>
    </row>
    <row r="516" spans="1:15" x14ac:dyDescent="0.25">
      <c r="A516" s="6" t="str">
        <f>IF(Table1[[#This Row],[Area]]="","",CONCATENATE(YEAR(I516)," ","Q",ROUNDUP(MONTH(I516)/3,0)))</f>
        <v>2019 Q2</v>
      </c>
      <c r="B516" s="6" t="str">
        <f>IF(Table1[[#This Row],[Area]]="","",CONCATENATE(TEXT(Table1[[#This Row],[rpt_mth]],"yyyy"), " ",TEXT(Table1[[#This Row],[rpt_mth]],"mmmm")))</f>
        <v>2019 June</v>
      </c>
      <c r="C516" s="9">
        <f>IF(Table1[[#This Row],[Area]]="","",Table1[[#This Row],[cleu_gross_adds]]/1000)</f>
        <v>-1E-3</v>
      </c>
      <c r="D516" s="9">
        <f>IF(Table1[[#This Row],[Area]]="","",Table1[[#This Row],[cleu_deacts]]/1000)</f>
        <v>1E-3</v>
      </c>
      <c r="E516" s="10">
        <f>IF(Table1[[#This Row],[Area]]="","",Table1[[#This Row],[cleu_subs]]/1000)</f>
        <v>3.1E-2</v>
      </c>
      <c r="F516" s="10">
        <f>IF(Table1[[#This Row],[Area]]="","",Table1[[#This Row],[Adds]]-Table1[[#This Row],[Deacts]])</f>
        <v>-2E-3</v>
      </c>
      <c r="G516" s="10" t="str">
        <f>IF(Table1[[#This Row],[Area]]="","",IF(Table1[[#This Row],[VZ2_SEGMT_DESC]]="Small &amp; Medium Unassigned", "Small &amp; Medium",Table1[[#This Row],[VZ2_SEGMT_DESC]]))</f>
        <v>Small &amp; Medium</v>
      </c>
      <c r="H516" s="10" t="str">
        <f>IF(Table1[[#This Row],[VZ2_AREA_DESC]]="undefined","",IF(Table1[[#This Row],[VZ2_AREA_DESC]]="Headquarte","HQ",Table1[[#This Row],[VZ2_AREA_DESC]]))</f>
        <v>West</v>
      </c>
      <c r="I516" s="2">
        <v>43617</v>
      </c>
      <c r="J516" s="3" t="s">
        <v>9</v>
      </c>
      <c r="K516" s="3" t="s">
        <v>12</v>
      </c>
      <c r="L516" s="3" t="s">
        <v>15</v>
      </c>
      <c r="M516" s="3">
        <v>-1</v>
      </c>
      <c r="N516" s="3">
        <v>1</v>
      </c>
      <c r="O516" s="3">
        <v>31</v>
      </c>
    </row>
    <row r="517" spans="1:15" x14ac:dyDescent="0.25">
      <c r="A517" s="6" t="str">
        <f>IF(Table1[[#This Row],[Area]]="","",CONCATENATE(YEAR(I517)," ","Q",ROUNDUP(MONTH(I517)/3,0)))</f>
        <v>2020 Q2</v>
      </c>
      <c r="B517" s="6" t="str">
        <f>IF(Table1[[#This Row],[Area]]="","",CONCATENATE(TEXT(Table1[[#This Row],[rpt_mth]],"yyyy"), " ",TEXT(Table1[[#This Row],[rpt_mth]],"mmmm")))</f>
        <v>2020 June</v>
      </c>
      <c r="C517" s="9">
        <f>IF(Table1[[#This Row],[Area]]="","",Table1[[#This Row],[cleu_gross_adds]]/1000)</f>
        <v>1.2350000000000001</v>
      </c>
      <c r="D517" s="9">
        <f>IF(Table1[[#This Row],[Area]]="","",Table1[[#This Row],[cleu_deacts]]/1000)</f>
        <v>2.99</v>
      </c>
      <c r="E517" s="10">
        <f>IF(Table1[[#This Row],[Area]]="","",Table1[[#This Row],[cleu_subs]]/1000)</f>
        <v>1083.856</v>
      </c>
      <c r="F517" s="10">
        <f>IF(Table1[[#This Row],[Area]]="","",Table1[[#This Row],[Adds]]-Table1[[#This Row],[Deacts]])</f>
        <v>-1.7550000000000001</v>
      </c>
      <c r="G517" s="10" t="str">
        <f>IF(Table1[[#This Row],[Area]]="","",IF(Table1[[#This Row],[VZ2_SEGMT_DESC]]="Small &amp; Medium Unassigned", "Small &amp; Medium",Table1[[#This Row],[VZ2_SEGMT_DESC]]))</f>
        <v>Small &amp; Medium</v>
      </c>
      <c r="H517" s="10" t="str">
        <f>IF(Table1[[#This Row],[VZ2_AREA_DESC]]="undefined","",IF(Table1[[#This Row],[VZ2_AREA_DESC]]="Headquarte","HQ",Table1[[#This Row],[VZ2_AREA_DESC]]))</f>
        <v>West</v>
      </c>
      <c r="I517" s="2">
        <v>43983</v>
      </c>
      <c r="J517" s="3" t="s">
        <v>18</v>
      </c>
      <c r="K517" s="3" t="s">
        <v>10</v>
      </c>
      <c r="L517" s="3" t="s">
        <v>15</v>
      </c>
      <c r="M517" s="3">
        <v>1235</v>
      </c>
      <c r="N517" s="3">
        <v>2990</v>
      </c>
      <c r="O517" s="3">
        <v>1083856</v>
      </c>
    </row>
    <row r="518" spans="1:15" x14ac:dyDescent="0.25">
      <c r="A518" s="6" t="str">
        <f>IF(Table1[[#This Row],[Area]]="","",CONCATENATE(YEAR(I518)," ","Q",ROUNDUP(MONTH(I518)/3,0)))</f>
        <v/>
      </c>
      <c r="B518" s="6" t="str">
        <f>IF(Table1[[#This Row],[Area]]="","",CONCATENATE(TEXT(Table1[[#This Row],[rpt_mth]],"yyyy"), " ",TEXT(Table1[[#This Row],[rpt_mth]],"mmmm")))</f>
        <v/>
      </c>
      <c r="C518" s="9" t="str">
        <f>IF(Table1[[#This Row],[Area]]="","",Table1[[#This Row],[cleu_gross_adds]]/1000)</f>
        <v/>
      </c>
      <c r="D518" s="9" t="str">
        <f>IF(Table1[[#This Row],[Area]]="","",Table1[[#This Row],[cleu_deacts]]/1000)</f>
        <v/>
      </c>
      <c r="E518" s="10" t="str">
        <f>IF(Table1[[#This Row],[Area]]="","",Table1[[#This Row],[cleu_subs]]/1000)</f>
        <v/>
      </c>
      <c r="F518" s="10" t="str">
        <f>IF(Table1[[#This Row],[Area]]="","",Table1[[#This Row],[Adds]]-Table1[[#This Row],[Deacts]])</f>
        <v/>
      </c>
      <c r="G518" s="10" t="str">
        <f>IF(Table1[[#This Row],[Area]]="","",IF(Table1[[#This Row],[VZ2_SEGMT_DESC]]="Small &amp; Medium Unassigned", "Small &amp; Medium",Table1[[#This Row],[VZ2_SEGMT_DESC]]))</f>
        <v/>
      </c>
      <c r="H518" s="10" t="str">
        <f>IF(Table1[[#This Row],[VZ2_AREA_DESC]]="undefined","",IF(Table1[[#This Row],[VZ2_AREA_DESC]]="Headquarte","HQ",Table1[[#This Row],[VZ2_AREA_DESC]]))</f>
        <v/>
      </c>
      <c r="I518" s="2">
        <v>43497</v>
      </c>
      <c r="J518" s="3" t="s">
        <v>16</v>
      </c>
      <c r="K518" s="3" t="s">
        <v>12</v>
      </c>
      <c r="L518" s="3" t="s">
        <v>13</v>
      </c>
      <c r="M518" s="3">
        <v>0</v>
      </c>
      <c r="N518" s="3">
        <v>0</v>
      </c>
      <c r="O518" s="3">
        <v>0</v>
      </c>
    </row>
    <row r="519" spans="1:15" x14ac:dyDescent="0.25">
      <c r="A519" s="6" t="str">
        <f>IF(Table1[[#This Row],[Area]]="","",CONCATENATE(YEAR(I519)," ","Q",ROUNDUP(MONTH(I519)/3,0)))</f>
        <v>2019 Q1</v>
      </c>
      <c r="B519" s="6" t="str">
        <f>IF(Table1[[#This Row],[Area]]="","",CONCATENATE(TEXT(Table1[[#This Row],[rpt_mth]],"yyyy"), " ",TEXT(Table1[[#This Row],[rpt_mth]],"mmmm")))</f>
        <v>2019 February</v>
      </c>
      <c r="C519" s="9">
        <f>IF(Table1[[#This Row],[Area]]="","",Table1[[#This Row],[cleu_gross_adds]]/1000)</f>
        <v>2.3E-2</v>
      </c>
      <c r="D519" s="9">
        <f>IF(Table1[[#This Row],[Area]]="","",Table1[[#This Row],[cleu_deacts]]/1000)</f>
        <v>0</v>
      </c>
      <c r="E519" s="10">
        <f>IF(Table1[[#This Row],[Area]]="","",Table1[[#This Row],[cleu_subs]]/1000)</f>
        <v>2.5999999999999999E-2</v>
      </c>
      <c r="F519" s="10">
        <f>IF(Table1[[#This Row],[Area]]="","",Table1[[#This Row],[Adds]]-Table1[[#This Row],[Deacts]])</f>
        <v>2.3E-2</v>
      </c>
      <c r="G519" s="10" t="str">
        <f>IF(Table1[[#This Row],[Area]]="","",IF(Table1[[#This Row],[VZ2_SEGMT_DESC]]="Small &amp; Medium Unassigned", "Small &amp; Medium",Table1[[#This Row],[VZ2_SEGMT_DESC]]))</f>
        <v>Small &amp; Medium</v>
      </c>
      <c r="H519" s="10" t="str">
        <f>IF(Table1[[#This Row],[VZ2_AREA_DESC]]="undefined","",IF(Table1[[#This Row],[VZ2_AREA_DESC]]="Headquarte","HQ",Table1[[#This Row],[VZ2_AREA_DESC]]))</f>
        <v>East</v>
      </c>
      <c r="I519" s="2">
        <v>43497</v>
      </c>
      <c r="J519" s="3" t="s">
        <v>9</v>
      </c>
      <c r="K519" s="3" t="s">
        <v>14</v>
      </c>
      <c r="L519" s="3" t="s">
        <v>11</v>
      </c>
      <c r="M519" s="3">
        <v>23</v>
      </c>
      <c r="N519" s="3">
        <v>0</v>
      </c>
      <c r="O519" s="3">
        <v>26</v>
      </c>
    </row>
    <row r="520" spans="1:15" x14ac:dyDescent="0.25">
      <c r="A520" s="6" t="str">
        <f>IF(Table1[[#This Row],[Area]]="","",CONCATENATE(YEAR(I520)," ","Q",ROUNDUP(MONTH(I520)/3,0)))</f>
        <v>2020 Q2</v>
      </c>
      <c r="B520" s="6" t="str">
        <f>IF(Table1[[#This Row],[Area]]="","",CONCATENATE(TEXT(Table1[[#This Row],[rpt_mth]],"yyyy"), " ",TEXT(Table1[[#This Row],[rpt_mth]],"mmmm")))</f>
        <v>2020 May</v>
      </c>
      <c r="C520" s="9">
        <f>IF(Table1[[#This Row],[Area]]="","",Table1[[#This Row],[cleu_gross_adds]]/1000)</f>
        <v>1.0999999999999999E-2</v>
      </c>
      <c r="D520" s="9">
        <f>IF(Table1[[#This Row],[Area]]="","",Table1[[#This Row],[cleu_deacts]]/1000)</f>
        <v>0.249</v>
      </c>
      <c r="E520" s="10">
        <f>IF(Table1[[#This Row],[Area]]="","",Table1[[#This Row],[cleu_subs]]/1000)</f>
        <v>22.178999999999998</v>
      </c>
      <c r="F520" s="10">
        <f>IF(Table1[[#This Row],[Area]]="","",Table1[[#This Row],[Adds]]-Table1[[#This Row],[Deacts]])</f>
        <v>-0.23799999999999999</v>
      </c>
      <c r="G520" s="10" t="str">
        <f>IF(Table1[[#This Row],[Area]]="","",IF(Table1[[#This Row],[VZ2_SEGMT_DESC]]="Small &amp; Medium Unassigned", "Small &amp; Medium",Table1[[#This Row],[VZ2_SEGMT_DESC]]))</f>
        <v>Large Enterprise Segment</v>
      </c>
      <c r="H520" s="10" t="str">
        <f>IF(Table1[[#This Row],[VZ2_AREA_DESC]]="undefined","",IF(Table1[[#This Row],[VZ2_AREA_DESC]]="Headquarte","HQ",Table1[[#This Row],[VZ2_AREA_DESC]]))</f>
        <v>West</v>
      </c>
      <c r="I520" s="2">
        <v>43952</v>
      </c>
      <c r="J520" s="3" t="s">
        <v>6</v>
      </c>
      <c r="K520" s="3" t="s">
        <v>10</v>
      </c>
      <c r="L520" s="3" t="s">
        <v>15</v>
      </c>
      <c r="M520" s="3">
        <v>11</v>
      </c>
      <c r="N520" s="3">
        <v>249</v>
      </c>
      <c r="O520" s="3">
        <v>22179</v>
      </c>
    </row>
    <row r="521" spans="1:15" x14ac:dyDescent="0.25">
      <c r="A521" s="6" t="str">
        <f>IF(Table1[[#This Row],[Area]]="","",CONCATENATE(YEAR(I521)," ","Q",ROUNDUP(MONTH(I521)/3,0)))</f>
        <v>2020 Q1</v>
      </c>
      <c r="B521" s="6" t="str">
        <f>IF(Table1[[#This Row],[Area]]="","",CONCATENATE(TEXT(Table1[[#This Row],[rpt_mth]],"yyyy"), " ",TEXT(Table1[[#This Row],[rpt_mth]],"mmmm")))</f>
        <v>2020 February</v>
      </c>
      <c r="C521" s="9">
        <f>IF(Table1[[#This Row],[Area]]="","",Table1[[#This Row],[cleu_gross_adds]]/1000)</f>
        <v>0</v>
      </c>
      <c r="D521" s="9">
        <f>IF(Table1[[#This Row],[Area]]="","",Table1[[#This Row],[cleu_deacts]]/1000)</f>
        <v>0</v>
      </c>
      <c r="E521" s="10">
        <f>IF(Table1[[#This Row],[Area]]="","",Table1[[#This Row],[cleu_subs]]/1000)</f>
        <v>0</v>
      </c>
      <c r="F521" s="10">
        <f>IF(Table1[[#This Row],[Area]]="","",Table1[[#This Row],[Adds]]-Table1[[#This Row],[Deacts]])</f>
        <v>0</v>
      </c>
      <c r="G521" s="10" t="str">
        <f>IF(Table1[[#This Row],[Area]]="","",IF(Table1[[#This Row],[VZ2_SEGMT_DESC]]="Small &amp; Medium Unassigned", "Small &amp; Medium",Table1[[#This Row],[VZ2_SEGMT_DESC]]))</f>
        <v>Small &amp; Medium</v>
      </c>
      <c r="H521" s="10" t="str">
        <f>IF(Table1[[#This Row],[VZ2_AREA_DESC]]="undefined","",IF(Table1[[#This Row],[VZ2_AREA_DESC]]="Headquarte","HQ",Table1[[#This Row],[VZ2_AREA_DESC]]))</f>
        <v>HQ</v>
      </c>
      <c r="I521" s="2">
        <v>43862</v>
      </c>
      <c r="J521" s="3" t="s">
        <v>18</v>
      </c>
      <c r="K521" s="3" t="s">
        <v>7</v>
      </c>
      <c r="L521" s="3" t="s">
        <v>17</v>
      </c>
      <c r="M521" s="3">
        <v>0</v>
      </c>
      <c r="N521" s="3">
        <v>0</v>
      </c>
      <c r="O521" s="3">
        <v>0</v>
      </c>
    </row>
    <row r="522" spans="1:15" x14ac:dyDescent="0.25">
      <c r="A522" s="6" t="str">
        <f>IF(Table1[[#This Row],[Area]]="","",CONCATENATE(YEAR(I522)," ","Q",ROUNDUP(MONTH(I522)/3,0)))</f>
        <v>2019 Q1</v>
      </c>
      <c r="B522" s="6" t="str">
        <f>IF(Table1[[#This Row],[Area]]="","",CONCATENATE(TEXT(Table1[[#This Row],[rpt_mth]],"yyyy"), " ",TEXT(Table1[[#This Row],[rpt_mth]],"mmmm")))</f>
        <v>2019 January</v>
      </c>
      <c r="C522" s="9">
        <f>IF(Table1[[#This Row],[Area]]="","",Table1[[#This Row],[cleu_gross_adds]]/1000)</f>
        <v>1E-3</v>
      </c>
      <c r="D522" s="9">
        <f>IF(Table1[[#This Row],[Area]]="","",Table1[[#This Row],[cleu_deacts]]/1000)</f>
        <v>7.0000000000000007E-2</v>
      </c>
      <c r="E522" s="10">
        <f>IF(Table1[[#This Row],[Area]]="","",Table1[[#This Row],[cleu_subs]]/1000)</f>
        <v>8.3680000000000003</v>
      </c>
      <c r="F522" s="10">
        <f>IF(Table1[[#This Row],[Area]]="","",Table1[[#This Row],[Adds]]-Table1[[#This Row],[Deacts]])</f>
        <v>-6.9000000000000006E-2</v>
      </c>
      <c r="G522" s="10" t="str">
        <f>IF(Table1[[#This Row],[Area]]="","",IF(Table1[[#This Row],[VZ2_SEGMT_DESC]]="Small &amp; Medium Unassigned", "Small &amp; Medium",Table1[[#This Row],[VZ2_SEGMT_DESC]]))</f>
        <v>Public Sector SLED</v>
      </c>
      <c r="H522" s="10" t="str">
        <f>IF(Table1[[#This Row],[VZ2_AREA_DESC]]="undefined","",IF(Table1[[#This Row],[VZ2_AREA_DESC]]="Headquarte","HQ",Table1[[#This Row],[VZ2_AREA_DESC]]))</f>
        <v>West</v>
      </c>
      <c r="I522" s="2">
        <v>43466</v>
      </c>
      <c r="J522" s="3" t="s">
        <v>19</v>
      </c>
      <c r="K522" s="3" t="s">
        <v>14</v>
      </c>
      <c r="L522" s="3" t="s">
        <v>15</v>
      </c>
      <c r="M522" s="3">
        <v>1</v>
      </c>
      <c r="N522" s="3">
        <v>70</v>
      </c>
      <c r="O522" s="3">
        <v>8368</v>
      </c>
    </row>
    <row r="523" spans="1:15" x14ac:dyDescent="0.25">
      <c r="A523" s="6" t="str">
        <f>IF(Table1[[#This Row],[Area]]="","",CONCATENATE(YEAR(I523)," ","Q",ROUNDUP(MONTH(I523)/3,0)))</f>
        <v>2020 Q1</v>
      </c>
      <c r="B523" s="6" t="str">
        <f>IF(Table1[[#This Row],[Area]]="","",CONCATENATE(TEXT(Table1[[#This Row],[rpt_mth]],"yyyy"), " ",TEXT(Table1[[#This Row],[rpt_mth]],"mmmm")))</f>
        <v>2020 February</v>
      </c>
      <c r="C523" s="9">
        <f>IF(Table1[[#This Row],[Area]]="","",Table1[[#This Row],[cleu_gross_adds]]/1000)</f>
        <v>17.027999999999999</v>
      </c>
      <c r="D523" s="9">
        <f>IF(Table1[[#This Row],[Area]]="","",Table1[[#This Row],[cleu_deacts]]/1000)</f>
        <v>9.9160000000000004</v>
      </c>
      <c r="E523" s="10">
        <f>IF(Table1[[#This Row],[Area]]="","",Table1[[#This Row],[cleu_subs]]/1000)</f>
        <v>1085.5509999999999</v>
      </c>
      <c r="F523" s="10">
        <f>IF(Table1[[#This Row],[Area]]="","",Table1[[#This Row],[Adds]]-Table1[[#This Row],[Deacts]])</f>
        <v>7.1119999999999983</v>
      </c>
      <c r="G523" s="10" t="str">
        <f>IF(Table1[[#This Row],[Area]]="","",IF(Table1[[#This Row],[VZ2_SEGMT_DESC]]="Small &amp; Medium Unassigned", "Small &amp; Medium",Table1[[#This Row],[VZ2_SEGMT_DESC]]))</f>
        <v>Public Sector SLED</v>
      </c>
      <c r="H523" s="10" t="str">
        <f>IF(Table1[[#This Row],[VZ2_AREA_DESC]]="undefined","",IF(Table1[[#This Row],[VZ2_AREA_DESC]]="Headquarte","HQ",Table1[[#This Row],[VZ2_AREA_DESC]]))</f>
        <v>West</v>
      </c>
      <c r="I523" s="2">
        <v>43862</v>
      </c>
      <c r="J523" s="3" t="s">
        <v>19</v>
      </c>
      <c r="K523" s="3" t="s">
        <v>12</v>
      </c>
      <c r="L523" s="3" t="s">
        <v>15</v>
      </c>
      <c r="M523" s="3">
        <v>17028</v>
      </c>
      <c r="N523" s="3">
        <v>9916</v>
      </c>
      <c r="O523" s="3">
        <v>1085551</v>
      </c>
    </row>
    <row r="524" spans="1:15" x14ac:dyDescent="0.25">
      <c r="A524" s="6" t="str">
        <f>IF(Table1[[#This Row],[Area]]="","",CONCATENATE(YEAR(I524)," ","Q",ROUNDUP(MONTH(I524)/3,0)))</f>
        <v>2020 Q2</v>
      </c>
      <c r="B524" s="6" t="str">
        <f>IF(Table1[[#This Row],[Area]]="","",CONCATENATE(TEXT(Table1[[#This Row],[rpt_mth]],"yyyy"), " ",TEXT(Table1[[#This Row],[rpt_mth]],"mmmm")))</f>
        <v>2020 May</v>
      </c>
      <c r="C524" s="9">
        <f>IF(Table1[[#This Row],[Area]]="","",Table1[[#This Row],[cleu_gross_adds]]/1000)</f>
        <v>5.1109999999999998</v>
      </c>
      <c r="D524" s="9">
        <f>IF(Table1[[#This Row],[Area]]="","",Table1[[#This Row],[cleu_deacts]]/1000)</f>
        <v>14.78</v>
      </c>
      <c r="E524" s="10">
        <f>IF(Table1[[#This Row],[Area]]="","",Table1[[#This Row],[cleu_subs]]/1000)</f>
        <v>1338.462</v>
      </c>
      <c r="F524" s="10">
        <f>IF(Table1[[#This Row],[Area]]="","",Table1[[#This Row],[Adds]]-Table1[[#This Row],[Deacts]])</f>
        <v>-9.6690000000000005</v>
      </c>
      <c r="G524" s="10" t="str">
        <f>IF(Table1[[#This Row],[Area]]="","",IF(Table1[[#This Row],[VZ2_SEGMT_DESC]]="Small &amp; Medium Unassigned", "Small &amp; Medium",Table1[[#This Row],[VZ2_SEGMT_DESC]]))</f>
        <v>Small &amp; Medium</v>
      </c>
      <c r="H524" s="10" t="str">
        <f>IF(Table1[[#This Row],[VZ2_AREA_DESC]]="undefined","",IF(Table1[[#This Row],[VZ2_AREA_DESC]]="Headquarte","HQ",Table1[[#This Row],[VZ2_AREA_DESC]]))</f>
        <v>South</v>
      </c>
      <c r="I524" s="2">
        <v>43952</v>
      </c>
      <c r="J524" s="3" t="s">
        <v>18</v>
      </c>
      <c r="K524" s="3" t="s">
        <v>10</v>
      </c>
      <c r="L524" s="3" t="s">
        <v>8</v>
      </c>
      <c r="M524" s="3">
        <v>5111</v>
      </c>
      <c r="N524" s="3">
        <v>14780</v>
      </c>
      <c r="O524" s="3">
        <v>1338462</v>
      </c>
    </row>
    <row r="525" spans="1:15" x14ac:dyDescent="0.25">
      <c r="A525" s="6" t="str">
        <f>IF(Table1[[#This Row],[Area]]="","",CONCATENATE(YEAR(I525)," ","Q",ROUNDUP(MONTH(I525)/3,0)))</f>
        <v>2019 Q2</v>
      </c>
      <c r="B525" s="6" t="str">
        <f>IF(Table1[[#This Row],[Area]]="","",CONCATENATE(TEXT(Table1[[#This Row],[rpt_mth]],"yyyy"), " ",TEXT(Table1[[#This Row],[rpt_mth]],"mmmm")))</f>
        <v>2019 April</v>
      </c>
      <c r="C525" s="9">
        <f>IF(Table1[[#This Row],[Area]]="","",Table1[[#This Row],[cleu_gross_adds]]/1000)</f>
        <v>29.523</v>
      </c>
      <c r="D525" s="9">
        <f>IF(Table1[[#This Row],[Area]]="","",Table1[[#This Row],[cleu_deacts]]/1000)</f>
        <v>24.024000000000001</v>
      </c>
      <c r="E525" s="10">
        <f>IF(Table1[[#This Row],[Area]]="","",Table1[[#This Row],[cleu_subs]]/1000)</f>
        <v>1540.8979999999999</v>
      </c>
      <c r="F525" s="10">
        <f>IF(Table1[[#This Row],[Area]]="","",Table1[[#This Row],[Adds]]-Table1[[#This Row],[Deacts]])</f>
        <v>5.4989999999999988</v>
      </c>
      <c r="G525" s="10" t="str">
        <f>IF(Table1[[#This Row],[Area]]="","",IF(Table1[[#This Row],[VZ2_SEGMT_DESC]]="Small &amp; Medium Unassigned", "Small &amp; Medium",Table1[[#This Row],[VZ2_SEGMT_DESC]]))</f>
        <v>Large Enterprise Segment</v>
      </c>
      <c r="H525" s="10" t="str">
        <f>IF(Table1[[#This Row],[VZ2_AREA_DESC]]="undefined","",IF(Table1[[#This Row],[VZ2_AREA_DESC]]="Headquarte","HQ",Table1[[#This Row],[VZ2_AREA_DESC]]))</f>
        <v>South</v>
      </c>
      <c r="I525" s="2">
        <v>43556</v>
      </c>
      <c r="J525" s="3" t="s">
        <v>6</v>
      </c>
      <c r="K525" s="3" t="s">
        <v>12</v>
      </c>
      <c r="L525" s="3" t="s">
        <v>8</v>
      </c>
      <c r="M525" s="3">
        <v>29523</v>
      </c>
      <c r="N525" s="3">
        <v>24024</v>
      </c>
      <c r="O525" s="3">
        <v>1540898</v>
      </c>
    </row>
    <row r="526" spans="1:15" x14ac:dyDescent="0.25">
      <c r="A526" s="6" t="str">
        <f>IF(Table1[[#This Row],[Area]]="","",CONCATENATE(YEAR(I526)," ","Q",ROUNDUP(MONTH(I526)/3,0)))</f>
        <v>2019 Q1</v>
      </c>
      <c r="B526" s="6" t="str">
        <f>IF(Table1[[#This Row],[Area]]="","",CONCATENATE(TEXT(Table1[[#This Row],[rpt_mth]],"yyyy"), " ",TEXT(Table1[[#This Row],[rpt_mth]],"mmmm")))</f>
        <v>2019 February</v>
      </c>
      <c r="C526" s="9">
        <f>IF(Table1[[#This Row],[Area]]="","",Table1[[#This Row],[cleu_gross_adds]]/1000)</f>
        <v>1.9710000000000001</v>
      </c>
      <c r="D526" s="9">
        <f>IF(Table1[[#This Row],[Area]]="","",Table1[[#This Row],[cleu_deacts]]/1000)</f>
        <v>0.32800000000000001</v>
      </c>
      <c r="E526" s="10">
        <f>IF(Table1[[#This Row],[Area]]="","",Table1[[#This Row],[cleu_subs]]/1000)</f>
        <v>41.463999999999999</v>
      </c>
      <c r="F526" s="10">
        <f>IF(Table1[[#This Row],[Area]]="","",Table1[[#This Row],[Adds]]-Table1[[#This Row],[Deacts]])</f>
        <v>1.643</v>
      </c>
      <c r="G526" s="10" t="str">
        <f>IF(Table1[[#This Row],[Area]]="","",IF(Table1[[#This Row],[VZ2_SEGMT_DESC]]="Small &amp; Medium Unassigned", "Small &amp; Medium",Table1[[#This Row],[VZ2_SEGMT_DESC]]))</f>
        <v>Large Enterprise Segment</v>
      </c>
      <c r="H526" s="10" t="str">
        <f>IF(Table1[[#This Row],[VZ2_AREA_DESC]]="undefined","",IF(Table1[[#This Row],[VZ2_AREA_DESC]]="Headquarte","HQ",Table1[[#This Row],[VZ2_AREA_DESC]]))</f>
        <v>West</v>
      </c>
      <c r="I526" s="2">
        <v>43497</v>
      </c>
      <c r="J526" s="3" t="s">
        <v>6</v>
      </c>
      <c r="K526" s="3" t="s">
        <v>14</v>
      </c>
      <c r="L526" s="3" t="s">
        <v>15</v>
      </c>
      <c r="M526" s="3">
        <v>1971</v>
      </c>
      <c r="N526" s="3">
        <v>328</v>
      </c>
      <c r="O526" s="3">
        <v>41464</v>
      </c>
    </row>
    <row r="527" spans="1:15" x14ac:dyDescent="0.25">
      <c r="A527" s="6" t="str">
        <f>IF(Table1[[#This Row],[Area]]="","",CONCATENATE(YEAR(I527)," ","Q",ROUNDUP(MONTH(I527)/3,0)))</f>
        <v>2019 Q2</v>
      </c>
      <c r="B527" s="6" t="str">
        <f>IF(Table1[[#This Row],[Area]]="","",CONCATENATE(TEXT(Table1[[#This Row],[rpt_mth]],"yyyy"), " ",TEXT(Table1[[#This Row],[rpt_mth]],"mmmm")))</f>
        <v>2019 May</v>
      </c>
      <c r="C527" s="9">
        <f>IF(Table1[[#This Row],[Area]]="","",Table1[[#This Row],[cleu_gross_adds]]/1000)</f>
        <v>0</v>
      </c>
      <c r="D527" s="9">
        <f>IF(Table1[[#This Row],[Area]]="","",Table1[[#This Row],[cleu_deacts]]/1000)</f>
        <v>0</v>
      </c>
      <c r="E527" s="10">
        <f>IF(Table1[[#This Row],[Area]]="","",Table1[[#This Row],[cleu_subs]]/1000)</f>
        <v>0</v>
      </c>
      <c r="F527" s="10">
        <f>IF(Table1[[#This Row],[Area]]="","",Table1[[#This Row],[Adds]]-Table1[[#This Row],[Deacts]])</f>
        <v>0</v>
      </c>
      <c r="G527" s="10" t="str">
        <f>IF(Table1[[#This Row],[Area]]="","",IF(Table1[[#This Row],[VZ2_SEGMT_DESC]]="Small &amp; Medium Unassigned", "Small &amp; Medium",Table1[[#This Row],[VZ2_SEGMT_DESC]]))</f>
        <v>Small &amp; Medium</v>
      </c>
      <c r="H527" s="10" t="str">
        <f>IF(Table1[[#This Row],[VZ2_AREA_DESC]]="undefined","",IF(Table1[[#This Row],[VZ2_AREA_DESC]]="Headquarte","HQ",Table1[[#This Row],[VZ2_AREA_DESC]]))</f>
        <v>HQ</v>
      </c>
      <c r="I527" s="2">
        <v>43586</v>
      </c>
      <c r="J527" s="3" t="s">
        <v>18</v>
      </c>
      <c r="K527" s="3" t="s">
        <v>14</v>
      </c>
      <c r="L527" s="3" t="s">
        <v>17</v>
      </c>
      <c r="M527" s="3">
        <v>0</v>
      </c>
      <c r="N527" s="3">
        <v>0</v>
      </c>
      <c r="O527" s="3">
        <v>0</v>
      </c>
    </row>
    <row r="528" spans="1:15" x14ac:dyDescent="0.25">
      <c r="A528" s="6" t="str">
        <f>IF(Table1[[#This Row],[Area]]="","",CONCATENATE(YEAR(I528)," ","Q",ROUNDUP(MONTH(I528)/3,0)))</f>
        <v>2019 Q2</v>
      </c>
      <c r="B528" s="6" t="str">
        <f>IF(Table1[[#This Row],[Area]]="","",CONCATENATE(TEXT(Table1[[#This Row],[rpt_mth]],"yyyy"), " ",TEXT(Table1[[#This Row],[rpt_mth]],"mmmm")))</f>
        <v>2019 June</v>
      </c>
      <c r="C528" s="9">
        <f>IF(Table1[[#This Row],[Area]]="","",Table1[[#This Row],[cleu_gross_adds]]/1000)</f>
        <v>5.5E-2</v>
      </c>
      <c r="D528" s="9">
        <f>IF(Table1[[#This Row],[Area]]="","",Table1[[#This Row],[cleu_deacts]]/1000)</f>
        <v>0.24299999999999999</v>
      </c>
      <c r="E528" s="10">
        <f>IF(Table1[[#This Row],[Area]]="","",Table1[[#This Row],[cleu_subs]]/1000)</f>
        <v>22.317</v>
      </c>
      <c r="F528" s="10">
        <f>IF(Table1[[#This Row],[Area]]="","",Table1[[#This Row],[Adds]]-Table1[[#This Row],[Deacts]])</f>
        <v>-0.188</v>
      </c>
      <c r="G528" s="10" t="str">
        <f>IF(Table1[[#This Row],[Area]]="","",IF(Table1[[#This Row],[VZ2_SEGMT_DESC]]="Small &amp; Medium Unassigned", "Small &amp; Medium",Table1[[#This Row],[VZ2_SEGMT_DESC]]))</f>
        <v>Large Enterprise Segment</v>
      </c>
      <c r="H528" s="10" t="str">
        <f>IF(Table1[[#This Row],[VZ2_AREA_DESC]]="undefined","",IF(Table1[[#This Row],[VZ2_AREA_DESC]]="Headquarte","HQ",Table1[[#This Row],[VZ2_AREA_DESC]]))</f>
        <v>West</v>
      </c>
      <c r="I528" s="2">
        <v>43617</v>
      </c>
      <c r="J528" s="3" t="s">
        <v>6</v>
      </c>
      <c r="K528" s="3" t="s">
        <v>7</v>
      </c>
      <c r="L528" s="3" t="s">
        <v>15</v>
      </c>
      <c r="M528" s="3">
        <v>55</v>
      </c>
      <c r="N528" s="3">
        <v>243</v>
      </c>
      <c r="O528" s="3">
        <v>22317</v>
      </c>
    </row>
    <row r="529" spans="1:15" x14ac:dyDescent="0.25">
      <c r="A529" s="6" t="str">
        <f>IF(Table1[[#This Row],[Area]]="","",CONCATENATE(YEAR(I529)," ","Q",ROUNDUP(MONTH(I529)/3,0)))</f>
        <v>2020 Q1</v>
      </c>
      <c r="B529" s="6" t="str">
        <f>IF(Table1[[#This Row],[Area]]="","",CONCATENATE(TEXT(Table1[[#This Row],[rpt_mth]],"yyyy"), " ",TEXT(Table1[[#This Row],[rpt_mth]],"mmmm")))</f>
        <v>2020 January</v>
      </c>
      <c r="C529" s="9">
        <f>IF(Table1[[#This Row],[Area]]="","",Table1[[#This Row],[cleu_gross_adds]]/1000)</f>
        <v>8.5000000000000006E-2</v>
      </c>
      <c r="D529" s="9">
        <f>IF(Table1[[#This Row],[Area]]="","",Table1[[#This Row],[cleu_deacts]]/1000)</f>
        <v>0.36099999999999999</v>
      </c>
      <c r="E529" s="10">
        <f>IF(Table1[[#This Row],[Area]]="","",Table1[[#This Row],[cleu_subs]]/1000)</f>
        <v>24.882000000000001</v>
      </c>
      <c r="F529" s="10">
        <f>IF(Table1[[#This Row],[Area]]="","",Table1[[#This Row],[Adds]]-Table1[[#This Row],[Deacts]])</f>
        <v>-0.27599999999999997</v>
      </c>
      <c r="G529" s="10" t="str">
        <f>IF(Table1[[#This Row],[Area]]="","",IF(Table1[[#This Row],[VZ2_SEGMT_DESC]]="Small &amp; Medium Unassigned", "Small &amp; Medium",Table1[[#This Row],[VZ2_SEGMT_DESC]]))</f>
        <v>Large Enterprise Segment</v>
      </c>
      <c r="H529" s="10" t="str">
        <f>IF(Table1[[#This Row],[VZ2_AREA_DESC]]="undefined","",IF(Table1[[#This Row],[VZ2_AREA_DESC]]="Headquarte","HQ",Table1[[#This Row],[VZ2_AREA_DESC]]))</f>
        <v>South</v>
      </c>
      <c r="I529" s="2">
        <v>43831</v>
      </c>
      <c r="J529" s="3" t="s">
        <v>6</v>
      </c>
      <c r="K529" s="3" t="s">
        <v>7</v>
      </c>
      <c r="L529" s="3" t="s">
        <v>8</v>
      </c>
      <c r="M529" s="3">
        <v>85</v>
      </c>
      <c r="N529" s="3">
        <v>361</v>
      </c>
      <c r="O529" s="3">
        <v>24882</v>
      </c>
    </row>
    <row r="530" spans="1:15" x14ac:dyDescent="0.25">
      <c r="A530" s="6" t="str">
        <f>IF(Table1[[#This Row],[Area]]="","",CONCATENATE(YEAR(I530)," ","Q",ROUNDUP(MONTH(I530)/3,0)))</f>
        <v>2020 Q1</v>
      </c>
      <c r="B530" s="6" t="str">
        <f>IF(Table1[[#This Row],[Area]]="","",CONCATENATE(TEXT(Table1[[#This Row],[rpt_mth]],"yyyy"), " ",TEXT(Table1[[#This Row],[rpt_mth]],"mmmm")))</f>
        <v>2020 January</v>
      </c>
      <c r="C530" s="9">
        <f>IF(Table1[[#This Row],[Area]]="","",Table1[[#This Row],[cleu_gross_adds]]/1000)</f>
        <v>0</v>
      </c>
      <c r="D530" s="9">
        <f>IF(Table1[[#This Row],[Area]]="","",Table1[[#This Row],[cleu_deacts]]/1000)</f>
        <v>0</v>
      </c>
      <c r="E530" s="10">
        <f>IF(Table1[[#This Row],[Area]]="","",Table1[[#This Row],[cleu_subs]]/1000)</f>
        <v>0</v>
      </c>
      <c r="F530" s="10">
        <f>IF(Table1[[#This Row],[Area]]="","",Table1[[#This Row],[Adds]]-Table1[[#This Row],[Deacts]])</f>
        <v>0</v>
      </c>
      <c r="G530" s="10" t="str">
        <f>IF(Table1[[#This Row],[Area]]="","",IF(Table1[[#This Row],[VZ2_SEGMT_DESC]]="Small &amp; Medium Unassigned", "Small &amp; Medium",Table1[[#This Row],[VZ2_SEGMT_DESC]]))</f>
        <v>Small &amp; Medium</v>
      </c>
      <c r="H530" s="10" t="str">
        <f>IF(Table1[[#This Row],[VZ2_AREA_DESC]]="undefined","",IF(Table1[[#This Row],[VZ2_AREA_DESC]]="Headquarte","HQ",Table1[[#This Row],[VZ2_AREA_DESC]]))</f>
        <v>South</v>
      </c>
      <c r="I530" s="2">
        <v>43831</v>
      </c>
      <c r="J530" s="3" t="s">
        <v>9</v>
      </c>
      <c r="K530" s="3" t="s">
        <v>7</v>
      </c>
      <c r="L530" s="3" t="s">
        <v>8</v>
      </c>
      <c r="M530" s="3">
        <v>0</v>
      </c>
      <c r="N530" s="3">
        <v>0</v>
      </c>
      <c r="O530" s="3">
        <v>0</v>
      </c>
    </row>
    <row r="531" spans="1:15" x14ac:dyDescent="0.25">
      <c r="A531" s="6" t="str">
        <f>IF(Table1[[#This Row],[Area]]="","",CONCATENATE(YEAR(I531)," ","Q",ROUNDUP(MONTH(I531)/3,0)))</f>
        <v>2019 Q1</v>
      </c>
      <c r="B531" s="6" t="str">
        <f>IF(Table1[[#This Row],[Area]]="","",CONCATENATE(TEXT(Table1[[#This Row],[rpt_mth]],"yyyy"), " ",TEXT(Table1[[#This Row],[rpt_mth]],"mmmm")))</f>
        <v>2019 January</v>
      </c>
      <c r="C531" s="9">
        <f>IF(Table1[[#This Row],[Area]]="","",Table1[[#This Row],[cleu_gross_adds]]/1000)</f>
        <v>1.754</v>
      </c>
      <c r="D531" s="9">
        <f>IF(Table1[[#This Row],[Area]]="","",Table1[[#This Row],[cleu_deacts]]/1000)</f>
        <v>1.627</v>
      </c>
      <c r="E531" s="10">
        <f>IF(Table1[[#This Row],[Area]]="","",Table1[[#This Row],[cleu_subs]]/1000)</f>
        <v>204.714</v>
      </c>
      <c r="F531" s="10">
        <f>IF(Table1[[#This Row],[Area]]="","",Table1[[#This Row],[Adds]]-Table1[[#This Row],[Deacts]])</f>
        <v>0.127</v>
      </c>
      <c r="G531" s="10" t="str">
        <f>IF(Table1[[#This Row],[Area]]="","",IF(Table1[[#This Row],[VZ2_SEGMT_DESC]]="Small &amp; Medium Unassigned", "Small &amp; Medium",Table1[[#This Row],[VZ2_SEGMT_DESC]]))</f>
        <v>Public Sector Fed</v>
      </c>
      <c r="H531" s="10" t="str">
        <f>IF(Table1[[#This Row],[VZ2_AREA_DESC]]="undefined","",IF(Table1[[#This Row],[VZ2_AREA_DESC]]="Headquarte","HQ",Table1[[#This Row],[VZ2_AREA_DESC]]))</f>
        <v>South</v>
      </c>
      <c r="I531" s="2">
        <v>43466</v>
      </c>
      <c r="J531" s="3" t="s">
        <v>16</v>
      </c>
      <c r="K531" s="3" t="s">
        <v>12</v>
      </c>
      <c r="L531" s="3" t="s">
        <v>8</v>
      </c>
      <c r="M531" s="3">
        <v>1754</v>
      </c>
      <c r="N531" s="3">
        <v>1627</v>
      </c>
      <c r="O531" s="3">
        <v>204714</v>
      </c>
    </row>
    <row r="532" spans="1:15" x14ac:dyDescent="0.25">
      <c r="A532" s="6" t="str">
        <f>IF(Table1[[#This Row],[Area]]="","",CONCATENATE(YEAR(I532)," ","Q",ROUNDUP(MONTH(I532)/3,0)))</f>
        <v>2019 Q2</v>
      </c>
      <c r="B532" s="6" t="str">
        <f>IF(Table1[[#This Row],[Area]]="","",CONCATENATE(TEXT(Table1[[#This Row],[rpt_mth]],"yyyy"), " ",TEXT(Table1[[#This Row],[rpt_mth]],"mmmm")))</f>
        <v>2019 April</v>
      </c>
      <c r="C532" s="9">
        <f>IF(Table1[[#This Row],[Area]]="","",Table1[[#This Row],[cleu_gross_adds]]/1000)</f>
        <v>8.6999999999999994E-2</v>
      </c>
      <c r="D532" s="9">
        <f>IF(Table1[[#This Row],[Area]]="","",Table1[[#This Row],[cleu_deacts]]/1000)</f>
        <v>0.379</v>
      </c>
      <c r="E532" s="10">
        <f>IF(Table1[[#This Row],[Area]]="","",Table1[[#This Row],[cleu_subs]]/1000)</f>
        <v>22.931000000000001</v>
      </c>
      <c r="F532" s="10">
        <f>IF(Table1[[#This Row],[Area]]="","",Table1[[#This Row],[Adds]]-Table1[[#This Row],[Deacts]])</f>
        <v>-0.29200000000000004</v>
      </c>
      <c r="G532" s="10" t="str">
        <f>IF(Table1[[#This Row],[Area]]="","",IF(Table1[[#This Row],[VZ2_SEGMT_DESC]]="Small &amp; Medium Unassigned", "Small &amp; Medium",Table1[[#This Row],[VZ2_SEGMT_DESC]]))</f>
        <v>Large Enterprise Segment</v>
      </c>
      <c r="H532" s="10" t="str">
        <f>IF(Table1[[#This Row],[VZ2_AREA_DESC]]="undefined","",IF(Table1[[#This Row],[VZ2_AREA_DESC]]="Headquarte","HQ",Table1[[#This Row],[VZ2_AREA_DESC]]))</f>
        <v>West</v>
      </c>
      <c r="I532" s="2">
        <v>43556</v>
      </c>
      <c r="J532" s="3" t="s">
        <v>6</v>
      </c>
      <c r="K532" s="3" t="s">
        <v>7</v>
      </c>
      <c r="L532" s="3" t="s">
        <v>15</v>
      </c>
      <c r="M532" s="3">
        <v>87</v>
      </c>
      <c r="N532" s="3">
        <v>379</v>
      </c>
      <c r="O532" s="3">
        <v>22931</v>
      </c>
    </row>
    <row r="533" spans="1:15" x14ac:dyDescent="0.25">
      <c r="A533" s="6" t="str">
        <f>IF(Table1[[#This Row],[Area]]="","",CONCATENATE(YEAR(I533)," ","Q",ROUNDUP(MONTH(I533)/3,0)))</f>
        <v>2020 Q1</v>
      </c>
      <c r="B533" s="6" t="str">
        <f>IF(Table1[[#This Row],[Area]]="","",CONCATENATE(TEXT(Table1[[#This Row],[rpt_mth]],"yyyy"), " ",TEXT(Table1[[#This Row],[rpt_mth]],"mmmm")))</f>
        <v>2020 January</v>
      </c>
      <c r="C533" s="9">
        <f>IF(Table1[[#This Row],[Area]]="","",Table1[[#This Row],[cleu_gross_adds]]/1000)</f>
        <v>24.62</v>
      </c>
      <c r="D533" s="9">
        <f>IF(Table1[[#This Row],[Area]]="","",Table1[[#This Row],[cleu_deacts]]/1000)</f>
        <v>22.683</v>
      </c>
      <c r="E533" s="10">
        <f>IF(Table1[[#This Row],[Area]]="","",Table1[[#This Row],[cleu_subs]]/1000)</f>
        <v>1362.5830000000001</v>
      </c>
      <c r="F533" s="10">
        <f>IF(Table1[[#This Row],[Area]]="","",Table1[[#This Row],[Adds]]-Table1[[#This Row],[Deacts]])</f>
        <v>1.9370000000000012</v>
      </c>
      <c r="G533" s="10" t="str">
        <f>IF(Table1[[#This Row],[Area]]="","",IF(Table1[[#This Row],[VZ2_SEGMT_DESC]]="Small &amp; Medium Unassigned", "Small &amp; Medium",Table1[[#This Row],[VZ2_SEGMT_DESC]]))</f>
        <v>Small &amp; Medium</v>
      </c>
      <c r="H533" s="10" t="str">
        <f>IF(Table1[[#This Row],[VZ2_AREA_DESC]]="undefined","",IF(Table1[[#This Row],[VZ2_AREA_DESC]]="Headquarte","HQ",Table1[[#This Row],[VZ2_AREA_DESC]]))</f>
        <v>South</v>
      </c>
      <c r="I533" s="2">
        <v>43831</v>
      </c>
      <c r="J533" s="3" t="s">
        <v>18</v>
      </c>
      <c r="K533" s="3" t="s">
        <v>10</v>
      </c>
      <c r="L533" s="3" t="s">
        <v>8</v>
      </c>
      <c r="M533" s="3">
        <v>24620</v>
      </c>
      <c r="N533" s="3">
        <v>22683</v>
      </c>
      <c r="O533" s="3">
        <v>1362583</v>
      </c>
    </row>
    <row r="534" spans="1:15" x14ac:dyDescent="0.25">
      <c r="A534" s="6" t="str">
        <f>IF(Table1[[#This Row],[Area]]="","",CONCATENATE(YEAR(I534)," ","Q",ROUNDUP(MONTH(I534)/3,0)))</f>
        <v>2019 Q2</v>
      </c>
      <c r="B534" s="6" t="str">
        <f>IF(Table1[[#This Row],[Area]]="","",CONCATENATE(TEXT(Table1[[#This Row],[rpt_mth]],"yyyy"), " ",TEXT(Table1[[#This Row],[rpt_mth]],"mmmm")))</f>
        <v>2019 May</v>
      </c>
      <c r="C534" s="9">
        <f>IF(Table1[[#This Row],[Area]]="","",Table1[[#This Row],[cleu_gross_adds]]/1000)</f>
        <v>25.132000000000001</v>
      </c>
      <c r="D534" s="9">
        <f>IF(Table1[[#This Row],[Area]]="","",Table1[[#This Row],[cleu_deacts]]/1000)</f>
        <v>21.635000000000002</v>
      </c>
      <c r="E534" s="10">
        <f>IF(Table1[[#This Row],[Area]]="","",Table1[[#This Row],[cleu_subs]]/1000)</f>
        <v>1303.2439999999999</v>
      </c>
      <c r="F534" s="10">
        <f>IF(Table1[[#This Row],[Area]]="","",Table1[[#This Row],[Adds]]-Table1[[#This Row],[Deacts]])</f>
        <v>3.4969999999999999</v>
      </c>
      <c r="G534" s="10" t="str">
        <f>IF(Table1[[#This Row],[Area]]="","",IF(Table1[[#This Row],[VZ2_SEGMT_DESC]]="Small &amp; Medium Unassigned", "Small &amp; Medium",Table1[[#This Row],[VZ2_SEGMT_DESC]]))</f>
        <v>Large Enterprise Segment</v>
      </c>
      <c r="H534" s="10" t="str">
        <f>IF(Table1[[#This Row],[VZ2_AREA_DESC]]="undefined","",IF(Table1[[#This Row],[VZ2_AREA_DESC]]="Headquarte","HQ",Table1[[#This Row],[VZ2_AREA_DESC]]))</f>
        <v>West</v>
      </c>
      <c r="I534" s="2">
        <v>43586</v>
      </c>
      <c r="J534" s="3" t="s">
        <v>6</v>
      </c>
      <c r="K534" s="3" t="s">
        <v>12</v>
      </c>
      <c r="L534" s="3" t="s">
        <v>15</v>
      </c>
      <c r="M534" s="3">
        <v>25132</v>
      </c>
      <c r="N534" s="3">
        <v>21635</v>
      </c>
      <c r="O534" s="3">
        <v>1303244</v>
      </c>
    </row>
    <row r="535" spans="1:15" x14ac:dyDescent="0.25">
      <c r="A535" s="6" t="str">
        <f>IF(Table1[[#This Row],[Area]]="","",CONCATENATE(YEAR(I535)," ","Q",ROUNDUP(MONTH(I535)/3,0)))</f>
        <v>2019 Q2</v>
      </c>
      <c r="B535" s="6" t="str">
        <f>IF(Table1[[#This Row],[Area]]="","",CONCATENATE(TEXT(Table1[[#This Row],[rpt_mth]],"yyyy"), " ",TEXT(Table1[[#This Row],[rpt_mth]],"mmmm")))</f>
        <v>2019 May</v>
      </c>
      <c r="C535" s="9">
        <f>IF(Table1[[#This Row],[Area]]="","",Table1[[#This Row],[cleu_gross_adds]]/1000)</f>
        <v>2.4E-2</v>
      </c>
      <c r="D535" s="9">
        <f>IF(Table1[[#This Row],[Area]]="","",Table1[[#This Row],[cleu_deacts]]/1000)</f>
        <v>0</v>
      </c>
      <c r="E535" s="10">
        <f>IF(Table1[[#This Row],[Area]]="","",Table1[[#This Row],[cleu_subs]]/1000)</f>
        <v>0.109</v>
      </c>
      <c r="F535" s="10">
        <f>IF(Table1[[#This Row],[Area]]="","",Table1[[#This Row],[Adds]]-Table1[[#This Row],[Deacts]])</f>
        <v>2.4E-2</v>
      </c>
      <c r="G535" s="10" t="str">
        <f>IF(Table1[[#This Row],[Area]]="","",IF(Table1[[#This Row],[VZ2_SEGMT_DESC]]="Small &amp; Medium Unassigned", "Small &amp; Medium",Table1[[#This Row],[VZ2_SEGMT_DESC]]))</f>
        <v>Small &amp; Medium</v>
      </c>
      <c r="H535" s="10" t="str">
        <f>IF(Table1[[#This Row],[VZ2_AREA_DESC]]="undefined","",IF(Table1[[#This Row],[VZ2_AREA_DESC]]="Headquarte","HQ",Table1[[#This Row],[VZ2_AREA_DESC]]))</f>
        <v>South</v>
      </c>
      <c r="I535" s="2">
        <v>43586</v>
      </c>
      <c r="J535" s="3" t="s">
        <v>9</v>
      </c>
      <c r="K535" s="3" t="s">
        <v>7</v>
      </c>
      <c r="L535" s="3" t="s">
        <v>8</v>
      </c>
      <c r="M535" s="3">
        <v>24</v>
      </c>
      <c r="N535" s="3">
        <v>0</v>
      </c>
      <c r="O535" s="3">
        <v>109</v>
      </c>
    </row>
    <row r="536" spans="1:15" x14ac:dyDescent="0.25">
      <c r="A536" s="6" t="str">
        <f>IF(Table1[[#This Row],[Area]]="","",CONCATENATE(YEAR(I536)," ","Q",ROUNDUP(MONTH(I536)/3,0)))</f>
        <v>2019 Q2</v>
      </c>
      <c r="B536" s="6" t="str">
        <f>IF(Table1[[#This Row],[Area]]="","",CONCATENATE(TEXT(Table1[[#This Row],[rpt_mth]],"yyyy"), " ",TEXT(Table1[[#This Row],[rpt_mth]],"mmmm")))</f>
        <v>2019 May</v>
      </c>
      <c r="C536" s="9">
        <f>IF(Table1[[#This Row],[Area]]="","",Table1[[#This Row],[cleu_gross_adds]]/1000)</f>
        <v>0</v>
      </c>
      <c r="D536" s="9">
        <f>IF(Table1[[#This Row],[Area]]="","",Table1[[#This Row],[cleu_deacts]]/1000)</f>
        <v>1.4999999999999999E-2</v>
      </c>
      <c r="E536" s="10">
        <f>IF(Table1[[#This Row],[Area]]="","",Table1[[#This Row],[cleu_subs]]/1000)</f>
        <v>2.4359999999999999</v>
      </c>
      <c r="F536" s="10">
        <f>IF(Table1[[#This Row],[Area]]="","",Table1[[#This Row],[Adds]]-Table1[[#This Row],[Deacts]])</f>
        <v>-1.4999999999999999E-2</v>
      </c>
      <c r="G536" s="10" t="str">
        <f>IF(Table1[[#This Row],[Area]]="","",IF(Table1[[#This Row],[VZ2_SEGMT_DESC]]="Small &amp; Medium Unassigned", "Small &amp; Medium",Table1[[#This Row],[VZ2_SEGMT_DESC]]))</f>
        <v>Public Sector Fed</v>
      </c>
      <c r="H536" s="10" t="str">
        <f>IF(Table1[[#This Row],[VZ2_AREA_DESC]]="undefined","",IF(Table1[[#This Row],[VZ2_AREA_DESC]]="Headquarte","HQ",Table1[[#This Row],[VZ2_AREA_DESC]]))</f>
        <v>East</v>
      </c>
      <c r="I536" s="2">
        <v>43586</v>
      </c>
      <c r="J536" s="3" t="s">
        <v>16</v>
      </c>
      <c r="K536" s="3" t="s">
        <v>7</v>
      </c>
      <c r="L536" s="3" t="s">
        <v>11</v>
      </c>
      <c r="M536" s="3">
        <v>0</v>
      </c>
      <c r="N536" s="3">
        <v>15</v>
      </c>
      <c r="O536" s="3">
        <v>2436</v>
      </c>
    </row>
    <row r="537" spans="1:15" x14ac:dyDescent="0.25">
      <c r="A537" s="6" t="str">
        <f>IF(Table1[[#This Row],[Area]]="","",CONCATENATE(YEAR(I537)," ","Q",ROUNDUP(MONTH(I537)/3,0)))</f>
        <v>2019 Q1</v>
      </c>
      <c r="B537" s="6" t="str">
        <f>IF(Table1[[#This Row],[Area]]="","",CONCATENATE(TEXT(Table1[[#This Row],[rpt_mth]],"yyyy"), " ",TEXT(Table1[[#This Row],[rpt_mth]],"mmmm")))</f>
        <v>2019 January</v>
      </c>
      <c r="C537" s="9">
        <f>IF(Table1[[#This Row],[Area]]="","",Table1[[#This Row],[cleu_gross_adds]]/1000)</f>
        <v>1E-3</v>
      </c>
      <c r="D537" s="9">
        <f>IF(Table1[[#This Row],[Area]]="","",Table1[[#This Row],[cleu_deacts]]/1000)</f>
        <v>0.23</v>
      </c>
      <c r="E537" s="10">
        <f>IF(Table1[[#This Row],[Area]]="","",Table1[[#This Row],[cleu_subs]]/1000)</f>
        <v>11.441000000000001</v>
      </c>
      <c r="F537" s="10">
        <f>IF(Table1[[#This Row],[Area]]="","",Table1[[#This Row],[Adds]]-Table1[[#This Row],[Deacts]])</f>
        <v>-0.22900000000000001</v>
      </c>
      <c r="G537" s="10" t="str">
        <f>IF(Table1[[#This Row],[Area]]="","",IF(Table1[[#This Row],[VZ2_SEGMT_DESC]]="Small &amp; Medium Unassigned", "Small &amp; Medium",Table1[[#This Row],[VZ2_SEGMT_DESC]]))</f>
        <v>Public Sector SLED</v>
      </c>
      <c r="H537" s="10" t="str">
        <f>IF(Table1[[#This Row],[VZ2_AREA_DESC]]="undefined","",IF(Table1[[#This Row],[VZ2_AREA_DESC]]="Headquarte","HQ",Table1[[#This Row],[VZ2_AREA_DESC]]))</f>
        <v>South</v>
      </c>
      <c r="I537" s="2">
        <v>43466</v>
      </c>
      <c r="J537" s="3" t="s">
        <v>19</v>
      </c>
      <c r="K537" s="3" t="s">
        <v>7</v>
      </c>
      <c r="L537" s="3" t="s">
        <v>8</v>
      </c>
      <c r="M537" s="3">
        <v>1</v>
      </c>
      <c r="N537" s="3">
        <v>230</v>
      </c>
      <c r="O537" s="3">
        <v>11441</v>
      </c>
    </row>
    <row r="538" spans="1:15" x14ac:dyDescent="0.25">
      <c r="A538" s="6" t="str">
        <f>IF(Table1[[#This Row],[Area]]="","",CONCATENATE(YEAR(I538)," ","Q",ROUNDUP(MONTH(I538)/3,0)))</f>
        <v>2020 Q2</v>
      </c>
      <c r="B538" s="6" t="str">
        <f>IF(Table1[[#This Row],[Area]]="","",CONCATENATE(TEXT(Table1[[#This Row],[rpt_mth]],"yyyy"), " ",TEXT(Table1[[#This Row],[rpt_mth]],"mmmm")))</f>
        <v>2020 June</v>
      </c>
      <c r="C538" s="9">
        <f>IF(Table1[[#This Row],[Area]]="","",Table1[[#This Row],[cleu_gross_adds]]/1000)</f>
        <v>0</v>
      </c>
      <c r="D538" s="9">
        <f>IF(Table1[[#This Row],[Area]]="","",Table1[[#This Row],[cleu_deacts]]/1000)</f>
        <v>0</v>
      </c>
      <c r="E538" s="10">
        <f>IF(Table1[[#This Row],[Area]]="","",Table1[[#This Row],[cleu_subs]]/1000)</f>
        <v>4.0000000000000001E-3</v>
      </c>
      <c r="F538" s="10">
        <f>IF(Table1[[#This Row],[Area]]="","",Table1[[#This Row],[Adds]]-Table1[[#This Row],[Deacts]])</f>
        <v>0</v>
      </c>
      <c r="G538" s="10" t="str">
        <f>IF(Table1[[#This Row],[Area]]="","",IF(Table1[[#This Row],[VZ2_SEGMT_DESC]]="Small &amp; Medium Unassigned", "Small &amp; Medium",Table1[[#This Row],[VZ2_SEGMT_DESC]]))</f>
        <v>Small &amp; Medium</v>
      </c>
      <c r="H538" s="10" t="str">
        <f>IF(Table1[[#This Row],[VZ2_AREA_DESC]]="undefined","",IF(Table1[[#This Row],[VZ2_AREA_DESC]]="Headquarte","HQ",Table1[[#This Row],[VZ2_AREA_DESC]]))</f>
        <v>West</v>
      </c>
      <c r="I538" s="2">
        <v>43983</v>
      </c>
      <c r="J538" s="3" t="s">
        <v>9</v>
      </c>
      <c r="K538" s="3" t="s">
        <v>12</v>
      </c>
      <c r="L538" s="3" t="s">
        <v>15</v>
      </c>
      <c r="M538" s="3">
        <v>0</v>
      </c>
      <c r="N538" s="3">
        <v>0</v>
      </c>
      <c r="O538" s="3">
        <v>4</v>
      </c>
    </row>
    <row r="539" spans="1:15" x14ac:dyDescent="0.25">
      <c r="A539" s="6" t="str">
        <f>IF(Table1[[#This Row],[Area]]="","",CONCATENATE(YEAR(I539)," ","Q",ROUNDUP(MONTH(I539)/3,0)))</f>
        <v>2019 Q3</v>
      </c>
      <c r="B539" s="6" t="str">
        <f>IF(Table1[[#This Row],[Area]]="","",CONCATENATE(TEXT(Table1[[#This Row],[rpt_mth]],"yyyy"), " ",TEXT(Table1[[#This Row],[rpt_mth]],"mmmm")))</f>
        <v>2019 August</v>
      </c>
      <c r="C539" s="9">
        <f>IF(Table1[[#This Row],[Area]]="","",Table1[[#This Row],[cleu_gross_adds]]/1000)</f>
        <v>8.5000000000000006E-2</v>
      </c>
      <c r="D539" s="9">
        <f>IF(Table1[[#This Row],[Area]]="","",Table1[[#This Row],[cleu_deacts]]/1000)</f>
        <v>7.0000000000000001E-3</v>
      </c>
      <c r="E539" s="10">
        <f>IF(Table1[[#This Row],[Area]]="","",Table1[[#This Row],[cleu_subs]]/1000)</f>
        <v>0.247</v>
      </c>
      <c r="F539" s="10">
        <f>IF(Table1[[#This Row],[Area]]="","",Table1[[#This Row],[Adds]]-Table1[[#This Row],[Deacts]])</f>
        <v>7.8E-2</v>
      </c>
      <c r="G539" s="10" t="str">
        <f>IF(Table1[[#This Row],[Area]]="","",IF(Table1[[#This Row],[VZ2_SEGMT_DESC]]="Small &amp; Medium Unassigned", "Small &amp; Medium",Table1[[#This Row],[VZ2_SEGMT_DESC]]))</f>
        <v>Small &amp; Medium</v>
      </c>
      <c r="H539" s="10" t="str">
        <f>IF(Table1[[#This Row],[VZ2_AREA_DESC]]="undefined","",IF(Table1[[#This Row],[VZ2_AREA_DESC]]="Headquarte","HQ",Table1[[#This Row],[VZ2_AREA_DESC]]))</f>
        <v>South</v>
      </c>
      <c r="I539" s="2">
        <v>43678</v>
      </c>
      <c r="J539" s="3" t="s">
        <v>9</v>
      </c>
      <c r="K539" s="3" t="s">
        <v>12</v>
      </c>
      <c r="L539" s="3" t="s">
        <v>8</v>
      </c>
      <c r="M539" s="3">
        <v>85</v>
      </c>
      <c r="N539" s="3">
        <v>7</v>
      </c>
      <c r="O539" s="3">
        <v>247</v>
      </c>
    </row>
    <row r="540" spans="1:15" x14ac:dyDescent="0.25">
      <c r="A540" s="6" t="str">
        <f>IF(Table1[[#This Row],[Area]]="","",CONCATENATE(YEAR(I540)," ","Q",ROUNDUP(MONTH(I540)/3,0)))</f>
        <v>2020 Q2</v>
      </c>
      <c r="B540" s="6" t="str">
        <f>IF(Table1[[#This Row],[Area]]="","",CONCATENATE(TEXT(Table1[[#This Row],[rpt_mth]],"yyyy"), " ",TEXT(Table1[[#This Row],[rpt_mth]],"mmmm")))</f>
        <v>2020 May</v>
      </c>
      <c r="C540" s="9">
        <f>IF(Table1[[#This Row],[Area]]="","",Table1[[#This Row],[cleu_gross_adds]]/1000)</f>
        <v>27.577999999999999</v>
      </c>
      <c r="D540" s="9">
        <f>IF(Table1[[#This Row],[Area]]="","",Table1[[#This Row],[cleu_deacts]]/1000)</f>
        <v>21.530999999999999</v>
      </c>
      <c r="E540" s="10">
        <f>IF(Table1[[#This Row],[Area]]="","",Table1[[#This Row],[cleu_subs]]/1000)</f>
        <v>1956.4929999999999</v>
      </c>
      <c r="F540" s="10">
        <f>IF(Table1[[#This Row],[Area]]="","",Table1[[#This Row],[Adds]]-Table1[[#This Row],[Deacts]])</f>
        <v>6.0470000000000006</v>
      </c>
      <c r="G540" s="10" t="str">
        <f>IF(Table1[[#This Row],[Area]]="","",IF(Table1[[#This Row],[VZ2_SEGMT_DESC]]="Small &amp; Medium Unassigned", "Small &amp; Medium",Table1[[#This Row],[VZ2_SEGMT_DESC]]))</f>
        <v>Small &amp; Medium</v>
      </c>
      <c r="H540" s="10" t="str">
        <f>IF(Table1[[#This Row],[VZ2_AREA_DESC]]="undefined","",IF(Table1[[#This Row],[VZ2_AREA_DESC]]="Headquarte","HQ",Table1[[#This Row],[VZ2_AREA_DESC]]))</f>
        <v>West</v>
      </c>
      <c r="I540" s="2">
        <v>43952</v>
      </c>
      <c r="J540" s="3" t="s">
        <v>18</v>
      </c>
      <c r="K540" s="3" t="s">
        <v>12</v>
      </c>
      <c r="L540" s="3" t="s">
        <v>15</v>
      </c>
      <c r="M540" s="3">
        <v>27578</v>
      </c>
      <c r="N540" s="3">
        <v>21531</v>
      </c>
      <c r="O540" s="3">
        <v>1956493</v>
      </c>
    </row>
    <row r="541" spans="1:15" x14ac:dyDescent="0.25">
      <c r="A541" s="6" t="str">
        <f>IF(Table1[[#This Row],[Area]]="","",CONCATENATE(YEAR(I541)," ","Q",ROUNDUP(MONTH(I541)/3,0)))</f>
        <v>2020 Q1</v>
      </c>
      <c r="B541" s="6" t="str">
        <f>IF(Table1[[#This Row],[Area]]="","",CONCATENATE(TEXT(Table1[[#This Row],[rpt_mth]],"yyyy"), " ",TEXT(Table1[[#This Row],[rpt_mth]],"mmmm")))</f>
        <v>2020 January</v>
      </c>
      <c r="C541" s="9">
        <f>IF(Table1[[#This Row],[Area]]="","",Table1[[#This Row],[cleu_gross_adds]]/1000)</f>
        <v>0</v>
      </c>
      <c r="D541" s="9">
        <f>IF(Table1[[#This Row],[Area]]="","",Table1[[#This Row],[cleu_deacts]]/1000)</f>
        <v>0</v>
      </c>
      <c r="E541" s="10">
        <f>IF(Table1[[#This Row],[Area]]="","",Table1[[#This Row],[cleu_subs]]/1000)</f>
        <v>0</v>
      </c>
      <c r="F541" s="10">
        <f>IF(Table1[[#This Row],[Area]]="","",Table1[[#This Row],[Adds]]-Table1[[#This Row],[Deacts]])</f>
        <v>0</v>
      </c>
      <c r="G541" s="10" t="str">
        <f>IF(Table1[[#This Row],[Area]]="","",IF(Table1[[#This Row],[VZ2_SEGMT_DESC]]="Small &amp; Medium Unassigned", "Small &amp; Medium",Table1[[#This Row],[VZ2_SEGMT_DESC]]))</f>
        <v>Small &amp; Medium</v>
      </c>
      <c r="H541" s="10" t="str">
        <f>IF(Table1[[#This Row],[VZ2_AREA_DESC]]="undefined","",IF(Table1[[#This Row],[VZ2_AREA_DESC]]="Headquarte","HQ",Table1[[#This Row],[VZ2_AREA_DESC]]))</f>
        <v>West</v>
      </c>
      <c r="I541" s="2">
        <v>43831</v>
      </c>
      <c r="J541" s="3" t="s">
        <v>9</v>
      </c>
      <c r="K541" s="3" t="s">
        <v>12</v>
      </c>
      <c r="L541" s="3" t="s">
        <v>15</v>
      </c>
      <c r="M541" s="3">
        <v>0</v>
      </c>
      <c r="N541" s="3">
        <v>0</v>
      </c>
      <c r="O541" s="3">
        <v>0</v>
      </c>
    </row>
    <row r="542" spans="1:15" x14ac:dyDescent="0.25">
      <c r="A542" s="6" t="str">
        <f>IF(Table1[[#This Row],[Area]]="","",CONCATENATE(YEAR(I542)," ","Q",ROUNDUP(MONTH(I542)/3,0)))</f>
        <v>2019 Q2</v>
      </c>
      <c r="B542" s="6" t="str">
        <f>IF(Table1[[#This Row],[Area]]="","",CONCATENATE(TEXT(Table1[[#This Row],[rpt_mth]],"yyyy"), " ",TEXT(Table1[[#This Row],[rpt_mth]],"mmmm")))</f>
        <v>2019 April</v>
      </c>
      <c r="C542" s="9">
        <f>IF(Table1[[#This Row],[Area]]="","",Table1[[#This Row],[cleu_gross_adds]]/1000)</f>
        <v>1.6E-2</v>
      </c>
      <c r="D542" s="9">
        <f>IF(Table1[[#This Row],[Area]]="","",Table1[[#This Row],[cleu_deacts]]/1000)</f>
        <v>0.312</v>
      </c>
      <c r="E542" s="10">
        <f>IF(Table1[[#This Row],[Area]]="","",Table1[[#This Row],[cleu_subs]]/1000)</f>
        <v>33.546999999999997</v>
      </c>
      <c r="F542" s="10">
        <f>IF(Table1[[#This Row],[Area]]="","",Table1[[#This Row],[Adds]]-Table1[[#This Row],[Deacts]])</f>
        <v>-0.29599999999999999</v>
      </c>
      <c r="G542" s="10" t="str">
        <f>IF(Table1[[#This Row],[Area]]="","",IF(Table1[[#This Row],[VZ2_SEGMT_DESC]]="Small &amp; Medium Unassigned", "Small &amp; Medium",Table1[[#This Row],[VZ2_SEGMT_DESC]]))</f>
        <v>Public Sector SLED</v>
      </c>
      <c r="H542" s="10" t="str">
        <f>IF(Table1[[#This Row],[VZ2_AREA_DESC]]="undefined","",IF(Table1[[#This Row],[VZ2_AREA_DESC]]="Headquarte","HQ",Table1[[#This Row],[VZ2_AREA_DESC]]))</f>
        <v>East</v>
      </c>
      <c r="I542" s="2">
        <v>43556</v>
      </c>
      <c r="J542" s="3" t="s">
        <v>19</v>
      </c>
      <c r="K542" s="3" t="s">
        <v>7</v>
      </c>
      <c r="L542" s="3" t="s">
        <v>11</v>
      </c>
      <c r="M542" s="3">
        <v>16</v>
      </c>
      <c r="N542" s="3">
        <v>312</v>
      </c>
      <c r="O542" s="3">
        <v>33547</v>
      </c>
    </row>
    <row r="543" spans="1:15" x14ac:dyDescent="0.25">
      <c r="A543" s="6" t="str">
        <f>IF(Table1[[#This Row],[Area]]="","",CONCATENATE(YEAR(I543)," ","Q",ROUNDUP(MONTH(I543)/3,0)))</f>
        <v>2019 Q4</v>
      </c>
      <c r="B543" s="6" t="str">
        <f>IF(Table1[[#This Row],[Area]]="","",CONCATENATE(TEXT(Table1[[#This Row],[rpt_mth]],"yyyy"), " ",TEXT(Table1[[#This Row],[rpt_mth]],"mmmm")))</f>
        <v>2019 November</v>
      </c>
      <c r="C543" s="9">
        <f>IF(Table1[[#This Row],[Area]]="","",Table1[[#This Row],[cleu_gross_adds]]/1000)</f>
        <v>0.121</v>
      </c>
      <c r="D543" s="9">
        <f>IF(Table1[[#This Row],[Area]]="","",Table1[[#This Row],[cleu_deacts]]/1000)</f>
        <v>0.47199999999999998</v>
      </c>
      <c r="E543" s="10">
        <f>IF(Table1[[#This Row],[Area]]="","",Table1[[#This Row],[cleu_subs]]/1000)</f>
        <v>47.942</v>
      </c>
      <c r="F543" s="10">
        <f>IF(Table1[[#This Row],[Area]]="","",Table1[[#This Row],[Adds]]-Table1[[#This Row],[Deacts]])</f>
        <v>-0.35099999999999998</v>
      </c>
      <c r="G543" s="10" t="str">
        <f>IF(Table1[[#This Row],[Area]]="","",IF(Table1[[#This Row],[VZ2_SEGMT_DESC]]="Small &amp; Medium Unassigned", "Small &amp; Medium",Table1[[#This Row],[VZ2_SEGMT_DESC]]))</f>
        <v>Large Enterprise Segment</v>
      </c>
      <c r="H543" s="10" t="str">
        <f>IF(Table1[[#This Row],[VZ2_AREA_DESC]]="undefined","",IF(Table1[[#This Row],[VZ2_AREA_DESC]]="Headquarte","HQ",Table1[[#This Row],[VZ2_AREA_DESC]]))</f>
        <v>East</v>
      </c>
      <c r="I543" s="2">
        <v>43770</v>
      </c>
      <c r="J543" s="3" t="s">
        <v>6</v>
      </c>
      <c r="K543" s="3" t="s">
        <v>7</v>
      </c>
      <c r="L543" s="3" t="s">
        <v>11</v>
      </c>
      <c r="M543" s="3">
        <v>121</v>
      </c>
      <c r="N543" s="3">
        <v>472</v>
      </c>
      <c r="O543" s="3">
        <v>47942</v>
      </c>
    </row>
    <row r="544" spans="1:15" x14ac:dyDescent="0.25">
      <c r="A544" s="6" t="str">
        <f>IF(Table1[[#This Row],[Area]]="","",CONCATENATE(YEAR(I544)," ","Q",ROUNDUP(MONTH(I544)/3,0)))</f>
        <v>2020 Q2</v>
      </c>
      <c r="B544" s="6" t="str">
        <f>IF(Table1[[#This Row],[Area]]="","",CONCATENATE(TEXT(Table1[[#This Row],[rpt_mth]],"yyyy"), " ",TEXT(Table1[[#This Row],[rpt_mth]],"mmmm")))</f>
        <v>2020 May</v>
      </c>
      <c r="C544" s="9">
        <f>IF(Table1[[#This Row],[Area]]="","",Table1[[#This Row],[cleu_gross_adds]]/1000)</f>
        <v>0.10199999999999999</v>
      </c>
      <c r="D544" s="9">
        <f>IF(Table1[[#This Row],[Area]]="","",Table1[[#This Row],[cleu_deacts]]/1000)</f>
        <v>0.10100000000000001</v>
      </c>
      <c r="E544" s="10">
        <f>IF(Table1[[#This Row],[Area]]="","",Table1[[#This Row],[cleu_subs]]/1000)</f>
        <v>12.005000000000001</v>
      </c>
      <c r="F544" s="10">
        <f>IF(Table1[[#This Row],[Area]]="","",Table1[[#This Row],[Adds]]-Table1[[#This Row],[Deacts]])</f>
        <v>9.9999999999998701E-4</v>
      </c>
      <c r="G544" s="10" t="str">
        <f>IF(Table1[[#This Row],[Area]]="","",IF(Table1[[#This Row],[VZ2_SEGMT_DESC]]="Small &amp; Medium Unassigned", "Small &amp; Medium",Table1[[#This Row],[VZ2_SEGMT_DESC]]))</f>
        <v>Public Sector SLED</v>
      </c>
      <c r="H544" s="10" t="str">
        <f>IF(Table1[[#This Row],[VZ2_AREA_DESC]]="undefined","",IF(Table1[[#This Row],[VZ2_AREA_DESC]]="Headquarte","HQ",Table1[[#This Row],[VZ2_AREA_DESC]]))</f>
        <v>West</v>
      </c>
      <c r="I544" s="2">
        <v>43952</v>
      </c>
      <c r="J544" s="3" t="s">
        <v>19</v>
      </c>
      <c r="K544" s="3" t="s">
        <v>7</v>
      </c>
      <c r="L544" s="3" t="s">
        <v>15</v>
      </c>
      <c r="M544" s="3">
        <v>102</v>
      </c>
      <c r="N544" s="3">
        <v>101</v>
      </c>
      <c r="O544" s="3">
        <v>12005</v>
      </c>
    </row>
    <row r="545" spans="1:15" x14ac:dyDescent="0.25">
      <c r="A545" s="6" t="str">
        <f>IF(Table1[[#This Row],[Area]]="","",CONCATENATE(YEAR(I545)," ","Q",ROUNDUP(MONTH(I545)/3,0)))</f>
        <v>2020 Q2</v>
      </c>
      <c r="B545" s="6" t="str">
        <f>IF(Table1[[#This Row],[Area]]="","",CONCATENATE(TEXT(Table1[[#This Row],[rpt_mth]],"yyyy"), " ",TEXT(Table1[[#This Row],[rpt_mth]],"mmmm")))</f>
        <v>2020 May</v>
      </c>
      <c r="C545" s="9">
        <f>IF(Table1[[#This Row],[Area]]="","",Table1[[#This Row],[cleu_gross_adds]]/1000)</f>
        <v>4.9000000000000002E-2</v>
      </c>
      <c r="D545" s="9">
        <f>IF(Table1[[#This Row],[Area]]="","",Table1[[#This Row],[cleu_deacts]]/1000)</f>
        <v>0</v>
      </c>
      <c r="E545" s="10">
        <f>IF(Table1[[#This Row],[Area]]="","",Table1[[#This Row],[cleu_subs]]/1000)</f>
        <v>4.9000000000000002E-2</v>
      </c>
      <c r="F545" s="10">
        <f>IF(Table1[[#This Row],[Area]]="","",Table1[[#This Row],[Adds]]-Table1[[#This Row],[Deacts]])</f>
        <v>4.9000000000000002E-2</v>
      </c>
      <c r="G545" s="10" t="str">
        <f>IF(Table1[[#This Row],[Area]]="","",IF(Table1[[#This Row],[VZ2_SEGMT_DESC]]="Small &amp; Medium Unassigned", "Small &amp; Medium",Table1[[#This Row],[VZ2_SEGMT_DESC]]))</f>
        <v>Small &amp; Medium</v>
      </c>
      <c r="H545" s="10" t="str">
        <f>IF(Table1[[#This Row],[VZ2_AREA_DESC]]="undefined","",IF(Table1[[#This Row],[VZ2_AREA_DESC]]="Headquarte","HQ",Table1[[#This Row],[VZ2_AREA_DESC]]))</f>
        <v>South</v>
      </c>
      <c r="I545" s="2">
        <v>43952</v>
      </c>
      <c r="J545" s="3" t="s">
        <v>9</v>
      </c>
      <c r="K545" s="3" t="s">
        <v>12</v>
      </c>
      <c r="L545" s="3" t="s">
        <v>8</v>
      </c>
      <c r="M545" s="3">
        <v>49</v>
      </c>
      <c r="N545" s="3">
        <v>0</v>
      </c>
      <c r="O545" s="3">
        <v>49</v>
      </c>
    </row>
    <row r="546" spans="1:15" x14ac:dyDescent="0.25">
      <c r="A546" s="6" t="str">
        <f>IF(Table1[[#This Row],[Area]]="","",CONCATENATE(YEAR(I546)," ","Q",ROUNDUP(MONTH(I546)/3,0)))</f>
        <v>2019 Q3</v>
      </c>
      <c r="B546" s="6" t="str">
        <f>IF(Table1[[#This Row],[Area]]="","",CONCATENATE(TEXT(Table1[[#This Row],[rpt_mth]],"yyyy"), " ",TEXT(Table1[[#This Row],[rpt_mth]],"mmmm")))</f>
        <v>2019 September</v>
      </c>
      <c r="C546" s="9">
        <f>IF(Table1[[#This Row],[Area]]="","",Table1[[#This Row],[cleu_gross_adds]]/1000)</f>
        <v>0</v>
      </c>
      <c r="D546" s="9">
        <f>IF(Table1[[#This Row],[Area]]="","",Table1[[#This Row],[cleu_deacts]]/1000)</f>
        <v>0</v>
      </c>
      <c r="E546" s="10">
        <f>IF(Table1[[#This Row],[Area]]="","",Table1[[#This Row],[cleu_subs]]/1000)</f>
        <v>0</v>
      </c>
      <c r="F546" s="10">
        <f>IF(Table1[[#This Row],[Area]]="","",Table1[[#This Row],[Adds]]-Table1[[#This Row],[Deacts]])</f>
        <v>0</v>
      </c>
      <c r="G546" s="10" t="str">
        <f>IF(Table1[[#This Row],[Area]]="","",IF(Table1[[#This Row],[VZ2_SEGMT_DESC]]="Small &amp; Medium Unassigned", "Small &amp; Medium",Table1[[#This Row],[VZ2_SEGMT_DESC]]))</f>
        <v>Large Enterprise Segment</v>
      </c>
      <c r="H546" s="10" t="str">
        <f>IF(Table1[[#This Row],[VZ2_AREA_DESC]]="undefined","",IF(Table1[[#This Row],[VZ2_AREA_DESC]]="Headquarte","HQ",Table1[[#This Row],[VZ2_AREA_DESC]]))</f>
        <v>HQ</v>
      </c>
      <c r="I546" s="2">
        <v>43709</v>
      </c>
      <c r="J546" s="3" t="s">
        <v>6</v>
      </c>
      <c r="K546" s="3" t="s">
        <v>7</v>
      </c>
      <c r="L546" s="3" t="s">
        <v>17</v>
      </c>
      <c r="M546" s="3">
        <v>0</v>
      </c>
      <c r="N546" s="3">
        <v>0</v>
      </c>
      <c r="O546" s="3">
        <v>0</v>
      </c>
    </row>
    <row r="547" spans="1:15" x14ac:dyDescent="0.25">
      <c r="A547" s="6" t="str">
        <f>IF(Table1[[#This Row],[Area]]="","",CONCATENATE(YEAR(I547)," ","Q",ROUNDUP(MONTH(I547)/3,0)))</f>
        <v>2019 Q1</v>
      </c>
      <c r="B547" s="6" t="str">
        <f>IF(Table1[[#This Row],[Area]]="","",CONCATENATE(TEXT(Table1[[#This Row],[rpt_mth]],"yyyy"), " ",TEXT(Table1[[#This Row],[rpt_mth]],"mmmm")))</f>
        <v>2019 March</v>
      </c>
      <c r="C547" s="9">
        <f>IF(Table1[[#This Row],[Area]]="","",Table1[[#This Row],[cleu_gross_adds]]/1000)</f>
        <v>0</v>
      </c>
      <c r="D547" s="9">
        <f>IF(Table1[[#This Row],[Area]]="","",Table1[[#This Row],[cleu_deacts]]/1000)</f>
        <v>0</v>
      </c>
      <c r="E547" s="10">
        <f>IF(Table1[[#This Row],[Area]]="","",Table1[[#This Row],[cleu_subs]]/1000)</f>
        <v>0</v>
      </c>
      <c r="F547" s="10">
        <f>IF(Table1[[#This Row],[Area]]="","",Table1[[#This Row],[Adds]]-Table1[[#This Row],[Deacts]])</f>
        <v>0</v>
      </c>
      <c r="G547" s="10" t="str">
        <f>IF(Table1[[#This Row],[Area]]="","",IF(Table1[[#This Row],[VZ2_SEGMT_DESC]]="Small &amp; Medium Unassigned", "Small &amp; Medium",Table1[[#This Row],[VZ2_SEGMT_DESC]]))</f>
        <v>Large Enterprise Segment</v>
      </c>
      <c r="H547" s="10" t="str">
        <f>IF(Table1[[#This Row],[VZ2_AREA_DESC]]="undefined","",IF(Table1[[#This Row],[VZ2_AREA_DESC]]="Headquarte","HQ",Table1[[#This Row],[VZ2_AREA_DESC]]))</f>
        <v>HQ</v>
      </c>
      <c r="I547" s="2">
        <v>43525</v>
      </c>
      <c r="J547" s="3" t="s">
        <v>6</v>
      </c>
      <c r="K547" s="3" t="s">
        <v>10</v>
      </c>
      <c r="L547" s="3" t="s">
        <v>17</v>
      </c>
      <c r="M547" s="3">
        <v>0</v>
      </c>
      <c r="N547" s="3">
        <v>0</v>
      </c>
      <c r="O547" s="3">
        <v>0</v>
      </c>
    </row>
    <row r="548" spans="1:15" x14ac:dyDescent="0.25">
      <c r="A548" s="6" t="str">
        <f>IF(Table1[[#This Row],[Area]]="","",CONCATENATE(YEAR(I548)," ","Q",ROUNDUP(MONTH(I548)/3,0)))</f>
        <v>2019 Q4</v>
      </c>
      <c r="B548" s="6" t="str">
        <f>IF(Table1[[#This Row],[Area]]="","",CONCATENATE(TEXT(Table1[[#This Row],[rpt_mth]],"yyyy"), " ",TEXT(Table1[[#This Row],[rpt_mth]],"mmmm")))</f>
        <v>2019 November</v>
      </c>
      <c r="C548" s="9">
        <f>IF(Table1[[#This Row],[Area]]="","",Table1[[#This Row],[cleu_gross_adds]]/1000)</f>
        <v>0.127</v>
      </c>
      <c r="D548" s="9">
        <f>IF(Table1[[#This Row],[Area]]="","",Table1[[#This Row],[cleu_deacts]]/1000)</f>
        <v>0.30399999999999999</v>
      </c>
      <c r="E548" s="10">
        <f>IF(Table1[[#This Row],[Area]]="","",Table1[[#This Row],[cleu_subs]]/1000)</f>
        <v>23.648</v>
      </c>
      <c r="F548" s="10">
        <f>IF(Table1[[#This Row],[Area]]="","",Table1[[#This Row],[Adds]]-Table1[[#This Row],[Deacts]])</f>
        <v>-0.17699999999999999</v>
      </c>
      <c r="G548" s="10" t="str">
        <f>IF(Table1[[#This Row],[Area]]="","",IF(Table1[[#This Row],[VZ2_SEGMT_DESC]]="Small &amp; Medium Unassigned", "Small &amp; Medium",Table1[[#This Row],[VZ2_SEGMT_DESC]]))</f>
        <v>Large Enterprise Segment</v>
      </c>
      <c r="H548" s="10" t="str">
        <f>IF(Table1[[#This Row],[VZ2_AREA_DESC]]="undefined","",IF(Table1[[#This Row],[VZ2_AREA_DESC]]="Headquarte","HQ",Table1[[#This Row],[VZ2_AREA_DESC]]))</f>
        <v>West</v>
      </c>
      <c r="I548" s="2">
        <v>43770</v>
      </c>
      <c r="J548" s="3" t="s">
        <v>6</v>
      </c>
      <c r="K548" s="3" t="s">
        <v>10</v>
      </c>
      <c r="L548" s="3" t="s">
        <v>15</v>
      </c>
      <c r="M548" s="3">
        <v>127</v>
      </c>
      <c r="N548" s="3">
        <v>304</v>
      </c>
      <c r="O548" s="3">
        <v>23648</v>
      </c>
    </row>
    <row r="549" spans="1:15" x14ac:dyDescent="0.25">
      <c r="A549" s="6" t="str">
        <f>IF(Table1[[#This Row],[Area]]="","",CONCATENATE(YEAR(I549)," ","Q",ROUNDUP(MONTH(I549)/3,0)))</f>
        <v>2019 Q3</v>
      </c>
      <c r="B549" s="6" t="str">
        <f>IF(Table1[[#This Row],[Area]]="","",CONCATENATE(TEXT(Table1[[#This Row],[rpt_mth]],"yyyy"), " ",TEXT(Table1[[#This Row],[rpt_mth]],"mmmm")))</f>
        <v>2019 September</v>
      </c>
      <c r="C549" s="9">
        <f>IF(Table1[[#This Row],[Area]]="","",Table1[[#This Row],[cleu_gross_adds]]/1000)</f>
        <v>5.6269999999999998</v>
      </c>
      <c r="D549" s="9">
        <f>IF(Table1[[#This Row],[Area]]="","",Table1[[#This Row],[cleu_deacts]]/1000)</f>
        <v>2.87</v>
      </c>
      <c r="E549" s="10">
        <f>IF(Table1[[#This Row],[Area]]="","",Table1[[#This Row],[cleu_subs]]/1000)</f>
        <v>273.73500000000001</v>
      </c>
      <c r="F549" s="10">
        <f>IF(Table1[[#This Row],[Area]]="","",Table1[[#This Row],[Adds]]-Table1[[#This Row],[Deacts]])</f>
        <v>2.7569999999999997</v>
      </c>
      <c r="G549" s="10" t="str">
        <f>IF(Table1[[#This Row],[Area]]="","",IF(Table1[[#This Row],[VZ2_SEGMT_DESC]]="Small &amp; Medium Unassigned", "Small &amp; Medium",Table1[[#This Row],[VZ2_SEGMT_DESC]]))</f>
        <v>Small &amp; Medium</v>
      </c>
      <c r="H549" s="10" t="str">
        <f>IF(Table1[[#This Row],[VZ2_AREA_DESC]]="undefined","",IF(Table1[[#This Row],[VZ2_AREA_DESC]]="Headquarte","HQ",Table1[[#This Row],[VZ2_AREA_DESC]]))</f>
        <v>South</v>
      </c>
      <c r="I549" s="2">
        <v>43709</v>
      </c>
      <c r="J549" s="3" t="s">
        <v>18</v>
      </c>
      <c r="K549" s="3" t="s">
        <v>14</v>
      </c>
      <c r="L549" s="3" t="s">
        <v>8</v>
      </c>
      <c r="M549" s="3">
        <v>5627</v>
      </c>
      <c r="N549" s="3">
        <v>2870</v>
      </c>
      <c r="O549" s="3">
        <v>273735</v>
      </c>
    </row>
    <row r="550" spans="1:15" x14ac:dyDescent="0.25">
      <c r="A550" s="6" t="str">
        <f>IF(Table1[[#This Row],[Area]]="","",CONCATENATE(YEAR(I550)," ","Q",ROUNDUP(MONTH(I550)/3,0)))</f>
        <v>2020 Q2</v>
      </c>
      <c r="B550" s="6" t="str">
        <f>IF(Table1[[#This Row],[Area]]="","",CONCATENATE(TEXT(Table1[[#This Row],[rpt_mth]],"yyyy"), " ",TEXT(Table1[[#This Row],[rpt_mth]],"mmmm")))</f>
        <v>2020 May</v>
      </c>
      <c r="C550" s="9">
        <f>IF(Table1[[#This Row],[Area]]="","",Table1[[#This Row],[cleu_gross_adds]]/1000)</f>
        <v>3.7080000000000002</v>
      </c>
      <c r="D550" s="9">
        <f>IF(Table1[[#This Row],[Area]]="","",Table1[[#This Row],[cleu_deacts]]/1000)</f>
        <v>1.4379999999999999</v>
      </c>
      <c r="E550" s="10">
        <f>IF(Table1[[#This Row],[Area]]="","",Table1[[#This Row],[cleu_subs]]/1000)</f>
        <v>213.619</v>
      </c>
      <c r="F550" s="10">
        <f>IF(Table1[[#This Row],[Area]]="","",Table1[[#This Row],[Adds]]-Table1[[#This Row],[Deacts]])</f>
        <v>2.2700000000000005</v>
      </c>
      <c r="G550" s="10" t="str">
        <f>IF(Table1[[#This Row],[Area]]="","",IF(Table1[[#This Row],[VZ2_SEGMT_DESC]]="Small &amp; Medium Unassigned", "Small &amp; Medium",Table1[[#This Row],[VZ2_SEGMT_DESC]]))</f>
        <v>Public Sector Fed</v>
      </c>
      <c r="H550" s="10" t="str">
        <f>IF(Table1[[#This Row],[VZ2_AREA_DESC]]="undefined","",IF(Table1[[#This Row],[VZ2_AREA_DESC]]="Headquarte","HQ",Table1[[#This Row],[VZ2_AREA_DESC]]))</f>
        <v>South</v>
      </c>
      <c r="I550" s="2">
        <v>43952</v>
      </c>
      <c r="J550" s="3" t="s">
        <v>16</v>
      </c>
      <c r="K550" s="3" t="s">
        <v>12</v>
      </c>
      <c r="L550" s="3" t="s">
        <v>8</v>
      </c>
      <c r="M550" s="3">
        <v>3708</v>
      </c>
      <c r="N550" s="3">
        <v>1438</v>
      </c>
      <c r="O550" s="3">
        <v>213619</v>
      </c>
    </row>
    <row r="551" spans="1:15" x14ac:dyDescent="0.25">
      <c r="A551" s="6" t="str">
        <f>IF(Table1[[#This Row],[Area]]="","",CONCATENATE(YEAR(I551)," ","Q",ROUNDUP(MONTH(I551)/3,0)))</f>
        <v>2019 Q4</v>
      </c>
      <c r="B551" s="6" t="str">
        <f>IF(Table1[[#This Row],[Area]]="","",CONCATENATE(TEXT(Table1[[#This Row],[rpt_mth]],"yyyy"), " ",TEXT(Table1[[#This Row],[rpt_mth]],"mmmm")))</f>
        <v>2019 October</v>
      </c>
      <c r="C551" s="9">
        <f>IF(Table1[[#This Row],[Area]]="","",Table1[[#This Row],[cleu_gross_adds]]/1000)</f>
        <v>0</v>
      </c>
      <c r="D551" s="9">
        <f>IF(Table1[[#This Row],[Area]]="","",Table1[[#This Row],[cleu_deacts]]/1000)</f>
        <v>0</v>
      </c>
      <c r="E551" s="10">
        <f>IF(Table1[[#This Row],[Area]]="","",Table1[[#This Row],[cleu_subs]]/1000)</f>
        <v>0</v>
      </c>
      <c r="F551" s="10">
        <f>IF(Table1[[#This Row],[Area]]="","",Table1[[#This Row],[Adds]]-Table1[[#This Row],[Deacts]])</f>
        <v>0</v>
      </c>
      <c r="G551" s="10" t="str">
        <f>IF(Table1[[#This Row],[Area]]="","",IF(Table1[[#This Row],[VZ2_SEGMT_DESC]]="Small &amp; Medium Unassigned", "Small &amp; Medium",Table1[[#This Row],[VZ2_SEGMT_DESC]]))</f>
        <v>Small &amp; Medium</v>
      </c>
      <c r="H551" s="10" t="str">
        <f>IF(Table1[[#This Row],[VZ2_AREA_DESC]]="undefined","",IF(Table1[[#This Row],[VZ2_AREA_DESC]]="Headquarte","HQ",Table1[[#This Row],[VZ2_AREA_DESC]]))</f>
        <v>HQ</v>
      </c>
      <c r="I551" s="2">
        <v>43739</v>
      </c>
      <c r="J551" s="3" t="s">
        <v>18</v>
      </c>
      <c r="K551" s="3" t="s">
        <v>7</v>
      </c>
      <c r="L551" s="3" t="s">
        <v>17</v>
      </c>
      <c r="M551" s="3">
        <v>0</v>
      </c>
      <c r="N551" s="3">
        <v>0</v>
      </c>
      <c r="O551" s="3">
        <v>0</v>
      </c>
    </row>
    <row r="552" spans="1:15" x14ac:dyDescent="0.25">
      <c r="A552" s="6" t="str">
        <f>IF(Table1[[#This Row],[Area]]="","",CONCATENATE(YEAR(I552)," ","Q",ROUNDUP(MONTH(I552)/3,0)))</f>
        <v>2019 Q4</v>
      </c>
      <c r="B552" s="6" t="str">
        <f>IF(Table1[[#This Row],[Area]]="","",CONCATENATE(TEXT(Table1[[#This Row],[rpt_mth]],"yyyy"), " ",TEXT(Table1[[#This Row],[rpt_mth]],"mmmm")))</f>
        <v>2019 December</v>
      </c>
      <c r="C552" s="9">
        <f>IF(Table1[[#This Row],[Area]]="","",Table1[[#This Row],[cleu_gross_adds]]/1000)</f>
        <v>0.11600000000000001</v>
      </c>
      <c r="D552" s="9">
        <f>IF(Table1[[#This Row],[Area]]="","",Table1[[#This Row],[cleu_deacts]]/1000)</f>
        <v>8.5000000000000006E-2</v>
      </c>
      <c r="E552" s="10">
        <f>IF(Table1[[#This Row],[Area]]="","",Table1[[#This Row],[cleu_subs]]/1000)</f>
        <v>13.242000000000001</v>
      </c>
      <c r="F552" s="10">
        <f>IF(Table1[[#This Row],[Area]]="","",Table1[[#This Row],[Adds]]-Table1[[#This Row],[Deacts]])</f>
        <v>3.1E-2</v>
      </c>
      <c r="G552" s="10" t="str">
        <f>IF(Table1[[#This Row],[Area]]="","",IF(Table1[[#This Row],[VZ2_SEGMT_DESC]]="Small &amp; Medium Unassigned", "Small &amp; Medium",Table1[[#This Row],[VZ2_SEGMT_DESC]]))</f>
        <v>Public Sector SLED</v>
      </c>
      <c r="H552" s="10" t="str">
        <f>IF(Table1[[#This Row],[VZ2_AREA_DESC]]="undefined","",IF(Table1[[#This Row],[VZ2_AREA_DESC]]="Headquarte","HQ",Table1[[#This Row],[VZ2_AREA_DESC]]))</f>
        <v>South</v>
      </c>
      <c r="I552" s="2">
        <v>43800</v>
      </c>
      <c r="J552" s="3" t="s">
        <v>19</v>
      </c>
      <c r="K552" s="3" t="s">
        <v>10</v>
      </c>
      <c r="L552" s="3" t="s">
        <v>8</v>
      </c>
      <c r="M552" s="3">
        <v>116</v>
      </c>
      <c r="N552" s="3">
        <v>85</v>
      </c>
      <c r="O552" s="3">
        <v>13242</v>
      </c>
    </row>
    <row r="553" spans="1:15" x14ac:dyDescent="0.25">
      <c r="A553" s="6" t="str">
        <f>IF(Table1[[#This Row],[Area]]="","",CONCATENATE(YEAR(I553)," ","Q",ROUNDUP(MONTH(I553)/3,0)))</f>
        <v>2020 Q2</v>
      </c>
      <c r="B553" s="6" t="str">
        <f>IF(Table1[[#This Row],[Area]]="","",CONCATENATE(TEXT(Table1[[#This Row],[rpt_mth]],"yyyy"), " ",TEXT(Table1[[#This Row],[rpt_mth]],"mmmm")))</f>
        <v>2020 May</v>
      </c>
      <c r="C553" s="9">
        <f>IF(Table1[[#This Row],[Area]]="","",Table1[[#This Row],[cleu_gross_adds]]/1000)</f>
        <v>0</v>
      </c>
      <c r="D553" s="9">
        <f>IF(Table1[[#This Row],[Area]]="","",Table1[[#This Row],[cleu_deacts]]/1000)</f>
        <v>4.0000000000000001E-3</v>
      </c>
      <c r="E553" s="10">
        <f>IF(Table1[[#This Row],[Area]]="","",Table1[[#This Row],[cleu_subs]]/1000)</f>
        <v>0.60499999999999998</v>
      </c>
      <c r="F553" s="10">
        <f>IF(Table1[[#This Row],[Area]]="","",Table1[[#This Row],[Adds]]-Table1[[#This Row],[Deacts]])</f>
        <v>-4.0000000000000001E-3</v>
      </c>
      <c r="G553" s="10" t="str">
        <f>IF(Table1[[#This Row],[Area]]="","",IF(Table1[[#This Row],[VZ2_SEGMT_DESC]]="Small &amp; Medium Unassigned", "Small &amp; Medium",Table1[[#This Row],[VZ2_SEGMT_DESC]]))</f>
        <v>Public Sector Fed</v>
      </c>
      <c r="H553" s="10" t="str">
        <f>IF(Table1[[#This Row],[VZ2_AREA_DESC]]="undefined","",IF(Table1[[#This Row],[VZ2_AREA_DESC]]="Headquarte","HQ",Table1[[#This Row],[VZ2_AREA_DESC]]))</f>
        <v>South</v>
      </c>
      <c r="I553" s="2">
        <v>43952</v>
      </c>
      <c r="J553" s="3" t="s">
        <v>16</v>
      </c>
      <c r="K553" s="3" t="s">
        <v>10</v>
      </c>
      <c r="L553" s="3" t="s">
        <v>8</v>
      </c>
      <c r="M553" s="3">
        <v>0</v>
      </c>
      <c r="N553" s="3">
        <v>4</v>
      </c>
      <c r="O553" s="3">
        <v>605</v>
      </c>
    </row>
    <row r="554" spans="1:15" x14ac:dyDescent="0.25">
      <c r="A554" s="6" t="str">
        <f>IF(Table1[[#This Row],[Area]]="","",CONCATENATE(YEAR(I554)," ","Q",ROUNDUP(MONTH(I554)/3,0)))</f>
        <v>2019 Q4</v>
      </c>
      <c r="B554" s="6" t="str">
        <f>IF(Table1[[#This Row],[Area]]="","",CONCATENATE(TEXT(Table1[[#This Row],[rpt_mth]],"yyyy"), " ",TEXT(Table1[[#This Row],[rpt_mth]],"mmmm")))</f>
        <v>2019 October</v>
      </c>
      <c r="C554" s="9">
        <f>IF(Table1[[#This Row],[Area]]="","",Table1[[#This Row],[cleu_gross_adds]]/1000)</f>
        <v>7.6999999999999999E-2</v>
      </c>
      <c r="D554" s="9">
        <f>IF(Table1[[#This Row],[Area]]="","",Table1[[#This Row],[cleu_deacts]]/1000)</f>
        <v>0</v>
      </c>
      <c r="E554" s="10">
        <f>IF(Table1[[#This Row],[Area]]="","",Table1[[#This Row],[cleu_subs]]/1000)</f>
        <v>0.112</v>
      </c>
      <c r="F554" s="10">
        <f>IF(Table1[[#This Row],[Area]]="","",Table1[[#This Row],[Adds]]-Table1[[#This Row],[Deacts]])</f>
        <v>7.6999999999999999E-2</v>
      </c>
      <c r="G554" s="10" t="str">
        <f>IF(Table1[[#This Row],[Area]]="","",IF(Table1[[#This Row],[VZ2_SEGMT_DESC]]="Small &amp; Medium Unassigned", "Small &amp; Medium",Table1[[#This Row],[VZ2_SEGMT_DESC]]))</f>
        <v>Small &amp; Medium</v>
      </c>
      <c r="H554" s="10" t="str">
        <f>IF(Table1[[#This Row],[VZ2_AREA_DESC]]="undefined","",IF(Table1[[#This Row],[VZ2_AREA_DESC]]="Headquarte","HQ",Table1[[#This Row],[VZ2_AREA_DESC]]))</f>
        <v>South</v>
      </c>
      <c r="I554" s="2">
        <v>43739</v>
      </c>
      <c r="J554" s="3" t="s">
        <v>9</v>
      </c>
      <c r="K554" s="3" t="s">
        <v>14</v>
      </c>
      <c r="L554" s="3" t="s">
        <v>8</v>
      </c>
      <c r="M554" s="3">
        <v>77</v>
      </c>
      <c r="N554" s="3">
        <v>0</v>
      </c>
      <c r="O554" s="3">
        <v>112</v>
      </c>
    </row>
    <row r="555" spans="1:15" x14ac:dyDescent="0.25">
      <c r="A555" s="6" t="str">
        <f>IF(Table1[[#This Row],[Area]]="","",CONCATENATE(YEAR(I555)," ","Q",ROUNDUP(MONTH(I555)/3,0)))</f>
        <v>2019 Q1</v>
      </c>
      <c r="B555" s="6" t="str">
        <f>IF(Table1[[#This Row],[Area]]="","",CONCATENATE(TEXT(Table1[[#This Row],[rpt_mth]],"yyyy"), " ",TEXT(Table1[[#This Row],[rpt_mth]],"mmmm")))</f>
        <v>2019 February</v>
      </c>
      <c r="C555" s="9">
        <f>IF(Table1[[#This Row],[Area]]="","",Table1[[#This Row],[cleu_gross_adds]]/1000)</f>
        <v>0.35099999999999998</v>
      </c>
      <c r="D555" s="9">
        <f>IF(Table1[[#This Row],[Area]]="","",Table1[[#This Row],[cleu_deacts]]/1000)</f>
        <v>0.65500000000000003</v>
      </c>
      <c r="E555" s="10">
        <f>IF(Table1[[#This Row],[Area]]="","",Table1[[#This Row],[cleu_subs]]/1000)</f>
        <v>60.378</v>
      </c>
      <c r="F555" s="10">
        <f>IF(Table1[[#This Row],[Area]]="","",Table1[[#This Row],[Adds]]-Table1[[#This Row],[Deacts]])</f>
        <v>-0.30400000000000005</v>
      </c>
      <c r="G555" s="10" t="str">
        <f>IF(Table1[[#This Row],[Area]]="","",IF(Table1[[#This Row],[VZ2_SEGMT_DESC]]="Small &amp; Medium Unassigned", "Small &amp; Medium",Table1[[#This Row],[VZ2_SEGMT_DESC]]))</f>
        <v>Large Enterprise Segment</v>
      </c>
      <c r="H555" s="10" t="str">
        <f>IF(Table1[[#This Row],[VZ2_AREA_DESC]]="undefined","",IF(Table1[[#This Row],[VZ2_AREA_DESC]]="Headquarte","HQ",Table1[[#This Row],[VZ2_AREA_DESC]]))</f>
        <v>East</v>
      </c>
      <c r="I555" s="2">
        <v>43497</v>
      </c>
      <c r="J555" s="3" t="s">
        <v>6</v>
      </c>
      <c r="K555" s="3" t="s">
        <v>10</v>
      </c>
      <c r="L555" s="3" t="s">
        <v>11</v>
      </c>
      <c r="M555" s="3">
        <v>351</v>
      </c>
      <c r="N555" s="3">
        <v>655</v>
      </c>
      <c r="O555" s="3">
        <v>60378</v>
      </c>
    </row>
    <row r="556" spans="1:15" x14ac:dyDescent="0.25">
      <c r="A556" s="6" t="str">
        <f>IF(Table1[[#This Row],[Area]]="","",CONCATENATE(YEAR(I556)," ","Q",ROUNDUP(MONTH(I556)/3,0)))</f>
        <v>2019 Q1</v>
      </c>
      <c r="B556" s="6" t="str">
        <f>IF(Table1[[#This Row],[Area]]="","",CONCATENATE(TEXT(Table1[[#This Row],[rpt_mth]],"yyyy"), " ",TEXT(Table1[[#This Row],[rpt_mth]],"mmmm")))</f>
        <v>2019 January</v>
      </c>
      <c r="C556" s="9">
        <f>IF(Table1[[#This Row],[Area]]="","",Table1[[#This Row],[cleu_gross_adds]]/1000)</f>
        <v>0</v>
      </c>
      <c r="D556" s="9">
        <f>IF(Table1[[#This Row],[Area]]="","",Table1[[#This Row],[cleu_deacts]]/1000)</f>
        <v>2E-3</v>
      </c>
      <c r="E556" s="10">
        <f>IF(Table1[[#This Row],[Area]]="","",Table1[[#This Row],[cleu_subs]]/1000)</f>
        <v>0.76100000000000001</v>
      </c>
      <c r="F556" s="10">
        <f>IF(Table1[[#This Row],[Area]]="","",Table1[[#This Row],[Adds]]-Table1[[#This Row],[Deacts]])</f>
        <v>-2E-3</v>
      </c>
      <c r="G556" s="10" t="str">
        <f>IF(Table1[[#This Row],[Area]]="","",IF(Table1[[#This Row],[VZ2_SEGMT_DESC]]="Small &amp; Medium Unassigned", "Small &amp; Medium",Table1[[#This Row],[VZ2_SEGMT_DESC]]))</f>
        <v>Public Sector Fed</v>
      </c>
      <c r="H556" s="10" t="str">
        <f>IF(Table1[[#This Row],[VZ2_AREA_DESC]]="undefined","",IF(Table1[[#This Row],[VZ2_AREA_DESC]]="Headquarte","HQ",Table1[[#This Row],[VZ2_AREA_DESC]]))</f>
        <v>West</v>
      </c>
      <c r="I556" s="2">
        <v>43466</v>
      </c>
      <c r="J556" s="3" t="s">
        <v>16</v>
      </c>
      <c r="K556" s="3" t="s">
        <v>14</v>
      </c>
      <c r="L556" s="3" t="s">
        <v>15</v>
      </c>
      <c r="M556" s="3">
        <v>0</v>
      </c>
      <c r="N556" s="3">
        <v>2</v>
      </c>
      <c r="O556" s="3">
        <v>761</v>
      </c>
    </row>
    <row r="557" spans="1:15" x14ac:dyDescent="0.25">
      <c r="A557" s="6" t="str">
        <f>IF(Table1[[#This Row],[Area]]="","",CONCATENATE(YEAR(I557)," ","Q",ROUNDUP(MONTH(I557)/3,0)))</f>
        <v>2019 Q1</v>
      </c>
      <c r="B557" s="6" t="str">
        <f>IF(Table1[[#This Row],[Area]]="","",CONCATENATE(TEXT(Table1[[#This Row],[rpt_mth]],"yyyy"), " ",TEXT(Table1[[#This Row],[rpt_mth]],"mmmm")))</f>
        <v>2019 March</v>
      </c>
      <c r="C557" s="9">
        <f>IF(Table1[[#This Row],[Area]]="","",Table1[[#This Row],[cleu_gross_adds]]/1000)</f>
        <v>0</v>
      </c>
      <c r="D557" s="9">
        <f>IF(Table1[[#This Row],[Area]]="","",Table1[[#This Row],[cleu_deacts]]/1000)</f>
        <v>2.5000000000000001E-2</v>
      </c>
      <c r="E557" s="10">
        <f>IF(Table1[[#This Row],[Area]]="","",Table1[[#This Row],[cleu_subs]]/1000)</f>
        <v>1.962</v>
      </c>
      <c r="F557" s="10">
        <f>IF(Table1[[#This Row],[Area]]="","",Table1[[#This Row],[Adds]]-Table1[[#This Row],[Deacts]])</f>
        <v>-2.5000000000000001E-2</v>
      </c>
      <c r="G557" s="10" t="str">
        <f>IF(Table1[[#This Row],[Area]]="","",IF(Table1[[#This Row],[VZ2_SEGMT_DESC]]="Small &amp; Medium Unassigned", "Small &amp; Medium",Table1[[#This Row],[VZ2_SEGMT_DESC]]))</f>
        <v>Public Sector Fed</v>
      </c>
      <c r="H557" s="10" t="str">
        <f>IF(Table1[[#This Row],[VZ2_AREA_DESC]]="undefined","",IF(Table1[[#This Row],[VZ2_AREA_DESC]]="Headquarte","HQ",Table1[[#This Row],[VZ2_AREA_DESC]]))</f>
        <v>West</v>
      </c>
      <c r="I557" s="2">
        <v>43525</v>
      </c>
      <c r="J557" s="3" t="s">
        <v>16</v>
      </c>
      <c r="K557" s="3" t="s">
        <v>7</v>
      </c>
      <c r="L557" s="3" t="s">
        <v>15</v>
      </c>
      <c r="M557" s="3">
        <v>0</v>
      </c>
      <c r="N557" s="3">
        <v>25</v>
      </c>
      <c r="O557" s="3">
        <v>1962</v>
      </c>
    </row>
    <row r="558" spans="1:15" x14ac:dyDescent="0.25">
      <c r="A558" s="6" t="str">
        <f>IF(Table1[[#This Row],[Area]]="","",CONCATENATE(YEAR(I558)," ","Q",ROUNDUP(MONTH(I558)/3,0)))</f>
        <v>2019 Q2</v>
      </c>
      <c r="B558" s="6" t="str">
        <f>IF(Table1[[#This Row],[Area]]="","",CONCATENATE(TEXT(Table1[[#This Row],[rpt_mth]],"yyyy"), " ",TEXT(Table1[[#This Row],[rpt_mth]],"mmmm")))</f>
        <v>2019 April</v>
      </c>
      <c r="C558" s="9">
        <f>IF(Table1[[#This Row],[Area]]="","",Table1[[#This Row],[cleu_gross_adds]]/1000)</f>
        <v>0</v>
      </c>
      <c r="D558" s="9">
        <f>IF(Table1[[#This Row],[Area]]="","",Table1[[#This Row],[cleu_deacts]]/1000)</f>
        <v>0</v>
      </c>
      <c r="E558" s="10">
        <f>IF(Table1[[#This Row],[Area]]="","",Table1[[#This Row],[cleu_subs]]/1000)</f>
        <v>0</v>
      </c>
      <c r="F558" s="10">
        <f>IF(Table1[[#This Row],[Area]]="","",Table1[[#This Row],[Adds]]-Table1[[#This Row],[Deacts]])</f>
        <v>0</v>
      </c>
      <c r="G558" s="10" t="str">
        <f>IF(Table1[[#This Row],[Area]]="","",IF(Table1[[#This Row],[VZ2_SEGMT_DESC]]="Small &amp; Medium Unassigned", "Small &amp; Medium",Table1[[#This Row],[VZ2_SEGMT_DESC]]))</f>
        <v>Small &amp; Medium</v>
      </c>
      <c r="H558" s="10" t="str">
        <f>IF(Table1[[#This Row],[VZ2_AREA_DESC]]="undefined","",IF(Table1[[#This Row],[VZ2_AREA_DESC]]="Headquarte","HQ",Table1[[#This Row],[VZ2_AREA_DESC]]))</f>
        <v>HQ</v>
      </c>
      <c r="I558" s="2">
        <v>43556</v>
      </c>
      <c r="J558" s="3" t="s">
        <v>18</v>
      </c>
      <c r="K558" s="3" t="s">
        <v>7</v>
      </c>
      <c r="L558" s="3" t="s">
        <v>17</v>
      </c>
      <c r="M558" s="3">
        <v>0</v>
      </c>
      <c r="N558" s="3">
        <v>0</v>
      </c>
      <c r="O558" s="3">
        <v>0</v>
      </c>
    </row>
    <row r="559" spans="1:15" x14ac:dyDescent="0.25">
      <c r="A559" s="6" t="str">
        <f>IF(Table1[[#This Row],[Area]]="","",CONCATENATE(YEAR(I559)," ","Q",ROUNDUP(MONTH(I559)/3,0)))</f>
        <v>2019 Q3</v>
      </c>
      <c r="B559" s="6" t="str">
        <f>IF(Table1[[#This Row],[Area]]="","",CONCATENATE(TEXT(Table1[[#This Row],[rpt_mth]],"yyyy"), " ",TEXT(Table1[[#This Row],[rpt_mth]],"mmmm")))</f>
        <v>2019 August</v>
      </c>
      <c r="C559" s="9">
        <f>IF(Table1[[#This Row],[Area]]="","",Table1[[#This Row],[cleu_gross_adds]]/1000)</f>
        <v>54.85</v>
      </c>
      <c r="D559" s="9">
        <f>IF(Table1[[#This Row],[Area]]="","",Table1[[#This Row],[cleu_deacts]]/1000)</f>
        <v>39.630000000000003</v>
      </c>
      <c r="E559" s="10">
        <f>IF(Table1[[#This Row],[Area]]="","",Table1[[#This Row],[cleu_subs]]/1000)</f>
        <v>2837.0729999999999</v>
      </c>
      <c r="F559" s="10">
        <f>IF(Table1[[#This Row],[Area]]="","",Table1[[#This Row],[Adds]]-Table1[[#This Row],[Deacts]])</f>
        <v>15.219999999999999</v>
      </c>
      <c r="G559" s="10" t="str">
        <f>IF(Table1[[#This Row],[Area]]="","",IF(Table1[[#This Row],[VZ2_SEGMT_DESC]]="Small &amp; Medium Unassigned", "Small &amp; Medium",Table1[[#This Row],[VZ2_SEGMT_DESC]]))</f>
        <v>Large Enterprise Segment</v>
      </c>
      <c r="H559" s="10" t="str">
        <f>IF(Table1[[#This Row],[VZ2_AREA_DESC]]="undefined","",IF(Table1[[#This Row],[VZ2_AREA_DESC]]="Headquarte","HQ",Table1[[#This Row],[VZ2_AREA_DESC]]))</f>
        <v>East</v>
      </c>
      <c r="I559" s="2">
        <v>43678</v>
      </c>
      <c r="J559" s="3" t="s">
        <v>6</v>
      </c>
      <c r="K559" s="3" t="s">
        <v>12</v>
      </c>
      <c r="L559" s="3" t="s">
        <v>11</v>
      </c>
      <c r="M559" s="3">
        <v>54850</v>
      </c>
      <c r="N559" s="3">
        <v>39630</v>
      </c>
      <c r="O559" s="3">
        <v>2837073</v>
      </c>
    </row>
    <row r="560" spans="1:15" x14ac:dyDescent="0.25">
      <c r="A560" s="6" t="str">
        <f>IF(Table1[[#This Row],[Area]]="","",CONCATENATE(YEAR(I560)," ","Q",ROUNDUP(MONTH(I560)/3,0)))</f>
        <v>2019 Q2</v>
      </c>
      <c r="B560" s="6" t="str">
        <f>IF(Table1[[#This Row],[Area]]="","",CONCATENATE(TEXT(Table1[[#This Row],[rpt_mth]],"yyyy"), " ",TEXT(Table1[[#This Row],[rpt_mth]],"mmmm")))</f>
        <v>2019 April</v>
      </c>
      <c r="C560" s="9">
        <f>IF(Table1[[#This Row],[Area]]="","",Table1[[#This Row],[cleu_gross_adds]]/1000)</f>
        <v>0</v>
      </c>
      <c r="D560" s="9">
        <f>IF(Table1[[#This Row],[Area]]="","",Table1[[#This Row],[cleu_deacts]]/1000)</f>
        <v>0.127</v>
      </c>
      <c r="E560" s="10">
        <f>IF(Table1[[#This Row],[Area]]="","",Table1[[#This Row],[cleu_subs]]/1000)</f>
        <v>12.986000000000001</v>
      </c>
      <c r="F560" s="10">
        <f>IF(Table1[[#This Row],[Area]]="","",Table1[[#This Row],[Adds]]-Table1[[#This Row],[Deacts]])</f>
        <v>-0.127</v>
      </c>
      <c r="G560" s="10" t="str">
        <f>IF(Table1[[#This Row],[Area]]="","",IF(Table1[[#This Row],[VZ2_SEGMT_DESC]]="Small &amp; Medium Unassigned", "Small &amp; Medium",Table1[[#This Row],[VZ2_SEGMT_DESC]]))</f>
        <v>Public Sector SLED</v>
      </c>
      <c r="H560" s="10" t="str">
        <f>IF(Table1[[#This Row],[VZ2_AREA_DESC]]="undefined","",IF(Table1[[#This Row],[VZ2_AREA_DESC]]="Headquarte","HQ",Table1[[#This Row],[VZ2_AREA_DESC]]))</f>
        <v>West</v>
      </c>
      <c r="I560" s="2">
        <v>43556</v>
      </c>
      <c r="J560" s="3" t="s">
        <v>19</v>
      </c>
      <c r="K560" s="3" t="s">
        <v>7</v>
      </c>
      <c r="L560" s="3" t="s">
        <v>15</v>
      </c>
      <c r="M560" s="3">
        <v>0</v>
      </c>
      <c r="N560" s="3">
        <v>127</v>
      </c>
      <c r="O560" s="3">
        <v>12986</v>
      </c>
    </row>
    <row r="561" spans="1:15" x14ac:dyDescent="0.25">
      <c r="A561" s="6" t="str">
        <f>IF(Table1[[#This Row],[Area]]="","",CONCATENATE(YEAR(I561)," ","Q",ROUNDUP(MONTH(I561)/3,0)))</f>
        <v>2019 Q3</v>
      </c>
      <c r="B561" s="6" t="str">
        <f>IF(Table1[[#This Row],[Area]]="","",CONCATENATE(TEXT(Table1[[#This Row],[rpt_mth]],"yyyy"), " ",TEXT(Table1[[#This Row],[rpt_mth]],"mmmm")))</f>
        <v>2019 August</v>
      </c>
      <c r="C561" s="9">
        <f>IF(Table1[[#This Row],[Area]]="","",Table1[[#This Row],[cleu_gross_adds]]/1000)</f>
        <v>7.0000000000000007E-2</v>
      </c>
      <c r="D561" s="9">
        <f>IF(Table1[[#This Row],[Area]]="","",Table1[[#This Row],[cleu_deacts]]/1000)</f>
        <v>1E-3</v>
      </c>
      <c r="E561" s="10">
        <f>IF(Table1[[#This Row],[Area]]="","",Table1[[#This Row],[cleu_subs]]/1000)</f>
        <v>0.25</v>
      </c>
      <c r="F561" s="10">
        <f>IF(Table1[[#This Row],[Area]]="","",Table1[[#This Row],[Adds]]-Table1[[#This Row],[Deacts]])</f>
        <v>6.9000000000000006E-2</v>
      </c>
      <c r="G561" s="10" t="str">
        <f>IF(Table1[[#This Row],[Area]]="","",IF(Table1[[#This Row],[VZ2_SEGMT_DESC]]="Small &amp; Medium Unassigned", "Small &amp; Medium",Table1[[#This Row],[VZ2_SEGMT_DESC]]))</f>
        <v>Small &amp; Medium</v>
      </c>
      <c r="H561" s="10" t="str">
        <f>IF(Table1[[#This Row],[VZ2_AREA_DESC]]="undefined","",IF(Table1[[#This Row],[VZ2_AREA_DESC]]="Headquarte","HQ",Table1[[#This Row],[VZ2_AREA_DESC]]))</f>
        <v>West</v>
      </c>
      <c r="I561" s="2">
        <v>43678</v>
      </c>
      <c r="J561" s="3" t="s">
        <v>9</v>
      </c>
      <c r="K561" s="3" t="s">
        <v>12</v>
      </c>
      <c r="L561" s="3" t="s">
        <v>15</v>
      </c>
      <c r="M561" s="3">
        <v>70</v>
      </c>
      <c r="N561" s="3">
        <v>1</v>
      </c>
      <c r="O561" s="3">
        <v>250</v>
      </c>
    </row>
    <row r="562" spans="1:15" x14ac:dyDescent="0.25">
      <c r="A562" s="6" t="str">
        <f>IF(Table1[[#This Row],[Area]]="","",CONCATENATE(YEAR(I562)," ","Q",ROUNDUP(MONTH(I562)/3,0)))</f>
        <v/>
      </c>
      <c r="B562" s="6" t="str">
        <f>IF(Table1[[#This Row],[Area]]="","",CONCATENATE(TEXT(Table1[[#This Row],[rpt_mth]],"yyyy"), " ",TEXT(Table1[[#This Row],[rpt_mth]],"mmmm")))</f>
        <v/>
      </c>
      <c r="C562" s="9" t="str">
        <f>IF(Table1[[#This Row],[Area]]="","",Table1[[#This Row],[cleu_gross_adds]]/1000)</f>
        <v/>
      </c>
      <c r="D562" s="9" t="str">
        <f>IF(Table1[[#This Row],[Area]]="","",Table1[[#This Row],[cleu_deacts]]/1000)</f>
        <v/>
      </c>
      <c r="E562" s="10" t="str">
        <f>IF(Table1[[#This Row],[Area]]="","",Table1[[#This Row],[cleu_subs]]/1000)</f>
        <v/>
      </c>
      <c r="F562" s="10" t="str">
        <f>IF(Table1[[#This Row],[Area]]="","",Table1[[#This Row],[Adds]]-Table1[[#This Row],[Deacts]])</f>
        <v/>
      </c>
      <c r="G562" s="10" t="str">
        <f>IF(Table1[[#This Row],[Area]]="","",IF(Table1[[#This Row],[VZ2_SEGMT_DESC]]="Small &amp; Medium Unassigned", "Small &amp; Medium",Table1[[#This Row],[VZ2_SEGMT_DESC]]))</f>
        <v/>
      </c>
      <c r="H562" s="10" t="str">
        <f>IF(Table1[[#This Row],[VZ2_AREA_DESC]]="undefined","",IF(Table1[[#This Row],[VZ2_AREA_DESC]]="Headquarte","HQ",Table1[[#This Row],[VZ2_AREA_DESC]]))</f>
        <v/>
      </c>
      <c r="I562" s="2">
        <v>43983</v>
      </c>
      <c r="J562" s="3" t="s">
        <v>18</v>
      </c>
      <c r="K562" s="3" t="s">
        <v>7</v>
      </c>
      <c r="L562" s="3" t="s">
        <v>13</v>
      </c>
      <c r="M562" s="3">
        <v>0</v>
      </c>
      <c r="N562" s="3">
        <v>0</v>
      </c>
      <c r="O562" s="3">
        <v>0</v>
      </c>
    </row>
    <row r="563" spans="1:15" x14ac:dyDescent="0.25">
      <c r="A563" s="6" t="str">
        <f>IF(Table1[[#This Row],[Area]]="","",CONCATENATE(YEAR(I563)," ","Q",ROUNDUP(MONTH(I563)/3,0)))</f>
        <v>2019 Q3</v>
      </c>
      <c r="B563" s="6" t="str">
        <f>IF(Table1[[#This Row],[Area]]="","",CONCATENATE(TEXT(Table1[[#This Row],[rpt_mth]],"yyyy"), " ",TEXT(Table1[[#This Row],[rpt_mth]],"mmmm")))</f>
        <v>2019 July</v>
      </c>
      <c r="C563" s="9">
        <f>IF(Table1[[#This Row],[Area]]="","",Table1[[#This Row],[cleu_gross_adds]]/1000)</f>
        <v>8.7999999999999995E-2</v>
      </c>
      <c r="D563" s="9">
        <f>IF(Table1[[#This Row],[Area]]="","",Table1[[#This Row],[cleu_deacts]]/1000)</f>
        <v>0.123</v>
      </c>
      <c r="E563" s="10">
        <f>IF(Table1[[#This Row],[Area]]="","",Table1[[#This Row],[cleu_subs]]/1000)</f>
        <v>13.38</v>
      </c>
      <c r="F563" s="10">
        <f>IF(Table1[[#This Row],[Area]]="","",Table1[[#This Row],[Adds]]-Table1[[#This Row],[Deacts]])</f>
        <v>-3.5000000000000003E-2</v>
      </c>
      <c r="G563" s="10" t="str">
        <f>IF(Table1[[#This Row],[Area]]="","",IF(Table1[[#This Row],[VZ2_SEGMT_DESC]]="Small &amp; Medium Unassigned", "Small &amp; Medium",Table1[[#This Row],[VZ2_SEGMT_DESC]]))</f>
        <v>Public Sector SLED</v>
      </c>
      <c r="H563" s="10" t="str">
        <f>IF(Table1[[#This Row],[VZ2_AREA_DESC]]="undefined","",IF(Table1[[#This Row],[VZ2_AREA_DESC]]="Headquarte","HQ",Table1[[#This Row],[VZ2_AREA_DESC]]))</f>
        <v>South</v>
      </c>
      <c r="I563" s="2">
        <v>43647</v>
      </c>
      <c r="J563" s="3" t="s">
        <v>19</v>
      </c>
      <c r="K563" s="3" t="s">
        <v>10</v>
      </c>
      <c r="L563" s="3" t="s">
        <v>8</v>
      </c>
      <c r="M563" s="3">
        <v>88</v>
      </c>
      <c r="N563" s="3">
        <v>123</v>
      </c>
      <c r="O563" s="3">
        <v>13380</v>
      </c>
    </row>
    <row r="564" spans="1:15" x14ac:dyDescent="0.25">
      <c r="A564" s="6" t="str">
        <f>IF(Table1[[#This Row],[Area]]="","",CONCATENATE(YEAR(I564)," ","Q",ROUNDUP(MONTH(I564)/3,0)))</f>
        <v>2019 Q1</v>
      </c>
      <c r="B564" s="6" t="str">
        <f>IF(Table1[[#This Row],[Area]]="","",CONCATENATE(TEXT(Table1[[#This Row],[rpt_mth]],"yyyy"), " ",TEXT(Table1[[#This Row],[rpt_mth]],"mmmm")))</f>
        <v>2019 January</v>
      </c>
      <c r="C564" s="9">
        <f>IF(Table1[[#This Row],[Area]]="","",Table1[[#This Row],[cleu_gross_adds]]/1000)</f>
        <v>20.177</v>
      </c>
      <c r="D564" s="9">
        <f>IF(Table1[[#This Row],[Area]]="","",Table1[[#This Row],[cleu_deacts]]/1000)</f>
        <v>14.583</v>
      </c>
      <c r="E564" s="10">
        <f>IF(Table1[[#This Row],[Area]]="","",Table1[[#This Row],[cleu_subs]]/1000)</f>
        <v>952.96699999999998</v>
      </c>
      <c r="F564" s="10">
        <f>IF(Table1[[#This Row],[Area]]="","",Table1[[#This Row],[Adds]]-Table1[[#This Row],[Deacts]])</f>
        <v>5.5939999999999994</v>
      </c>
      <c r="G564" s="10" t="str">
        <f>IF(Table1[[#This Row],[Area]]="","",IF(Table1[[#This Row],[VZ2_SEGMT_DESC]]="Small &amp; Medium Unassigned", "Small &amp; Medium",Table1[[#This Row],[VZ2_SEGMT_DESC]]))</f>
        <v>Small &amp; Medium</v>
      </c>
      <c r="H564" s="10" t="str">
        <f>IF(Table1[[#This Row],[VZ2_AREA_DESC]]="undefined","",IF(Table1[[#This Row],[VZ2_AREA_DESC]]="Headquarte","HQ",Table1[[#This Row],[VZ2_AREA_DESC]]))</f>
        <v>West</v>
      </c>
      <c r="I564" s="2">
        <v>43466</v>
      </c>
      <c r="J564" s="3" t="s">
        <v>18</v>
      </c>
      <c r="K564" s="3" t="s">
        <v>10</v>
      </c>
      <c r="L564" s="3" t="s">
        <v>15</v>
      </c>
      <c r="M564" s="3">
        <v>20177</v>
      </c>
      <c r="N564" s="3">
        <v>14583</v>
      </c>
      <c r="O564" s="3">
        <v>952967</v>
      </c>
    </row>
    <row r="565" spans="1:15" x14ac:dyDescent="0.25">
      <c r="A565" s="6" t="str">
        <f>IF(Table1[[#This Row],[Area]]="","",CONCATENATE(YEAR(I565)," ","Q",ROUNDUP(MONTH(I565)/3,0)))</f>
        <v>2019 Q2</v>
      </c>
      <c r="B565" s="6" t="str">
        <f>IF(Table1[[#This Row],[Area]]="","",CONCATENATE(TEXT(Table1[[#This Row],[rpt_mth]],"yyyy"), " ",TEXT(Table1[[#This Row],[rpt_mth]],"mmmm")))</f>
        <v>2019 May</v>
      </c>
      <c r="C565" s="9">
        <f>IF(Table1[[#This Row],[Area]]="","",Table1[[#This Row],[cleu_gross_adds]]/1000)</f>
        <v>0.01</v>
      </c>
      <c r="D565" s="9">
        <f>IF(Table1[[#This Row],[Area]]="","",Table1[[#This Row],[cleu_deacts]]/1000)</f>
        <v>1.7000000000000001E-2</v>
      </c>
      <c r="E565" s="10">
        <f>IF(Table1[[#This Row],[Area]]="","",Table1[[#This Row],[cleu_subs]]/1000)</f>
        <v>1.9179999999999999</v>
      </c>
      <c r="F565" s="10">
        <f>IF(Table1[[#This Row],[Area]]="","",Table1[[#This Row],[Adds]]-Table1[[#This Row],[Deacts]])</f>
        <v>-7.000000000000001E-3</v>
      </c>
      <c r="G565" s="10" t="str">
        <f>IF(Table1[[#This Row],[Area]]="","",IF(Table1[[#This Row],[VZ2_SEGMT_DESC]]="Small &amp; Medium Unassigned", "Small &amp; Medium",Table1[[#This Row],[VZ2_SEGMT_DESC]]))</f>
        <v>Public Sector Fed</v>
      </c>
      <c r="H565" s="10" t="str">
        <f>IF(Table1[[#This Row],[VZ2_AREA_DESC]]="undefined","",IF(Table1[[#This Row],[VZ2_AREA_DESC]]="Headquarte","HQ",Table1[[#This Row],[VZ2_AREA_DESC]]))</f>
        <v>West</v>
      </c>
      <c r="I565" s="2">
        <v>43586</v>
      </c>
      <c r="J565" s="3" t="s">
        <v>16</v>
      </c>
      <c r="K565" s="3" t="s">
        <v>7</v>
      </c>
      <c r="L565" s="3" t="s">
        <v>15</v>
      </c>
      <c r="M565" s="3">
        <v>10</v>
      </c>
      <c r="N565" s="3">
        <v>17</v>
      </c>
      <c r="O565" s="3">
        <v>1918</v>
      </c>
    </row>
    <row r="566" spans="1:15" x14ac:dyDescent="0.25">
      <c r="A566" s="6" t="str">
        <f>IF(Table1[[#This Row],[Area]]="","",CONCATENATE(YEAR(I566)," ","Q",ROUNDUP(MONTH(I566)/3,0)))</f>
        <v>2019 Q4</v>
      </c>
      <c r="B566" s="6" t="str">
        <f>IF(Table1[[#This Row],[Area]]="","",CONCATENATE(TEXT(Table1[[#This Row],[rpt_mth]],"yyyy"), " ",TEXT(Table1[[#This Row],[rpt_mth]],"mmmm")))</f>
        <v>2019 November</v>
      </c>
      <c r="C566" s="9">
        <f>IF(Table1[[#This Row],[Area]]="","",Table1[[#This Row],[cleu_gross_adds]]/1000)</f>
        <v>1.8460000000000001</v>
      </c>
      <c r="D566" s="9">
        <f>IF(Table1[[#This Row],[Area]]="","",Table1[[#This Row],[cleu_deacts]]/1000)</f>
        <v>2.2269999999999999</v>
      </c>
      <c r="E566" s="10">
        <f>IF(Table1[[#This Row],[Area]]="","",Table1[[#This Row],[cleu_subs]]/1000)</f>
        <v>219.446</v>
      </c>
      <c r="F566" s="10">
        <f>IF(Table1[[#This Row],[Area]]="","",Table1[[#This Row],[Adds]]-Table1[[#This Row],[Deacts]])</f>
        <v>-0.38099999999999978</v>
      </c>
      <c r="G566" s="10" t="str">
        <f>IF(Table1[[#This Row],[Area]]="","",IF(Table1[[#This Row],[VZ2_SEGMT_DESC]]="Small &amp; Medium Unassigned", "Small &amp; Medium",Table1[[#This Row],[VZ2_SEGMT_DESC]]))</f>
        <v>Small &amp; Medium</v>
      </c>
      <c r="H566" s="10" t="str">
        <f>IF(Table1[[#This Row],[VZ2_AREA_DESC]]="undefined","",IF(Table1[[#This Row],[VZ2_AREA_DESC]]="Headquarte","HQ",Table1[[#This Row],[VZ2_AREA_DESC]]))</f>
        <v>South</v>
      </c>
      <c r="I566" s="2">
        <v>43770</v>
      </c>
      <c r="J566" s="3" t="s">
        <v>18</v>
      </c>
      <c r="K566" s="3" t="s">
        <v>7</v>
      </c>
      <c r="L566" s="3" t="s">
        <v>8</v>
      </c>
      <c r="M566" s="3">
        <v>1846</v>
      </c>
      <c r="N566" s="3">
        <v>2227</v>
      </c>
      <c r="O566" s="3">
        <v>219446</v>
      </c>
    </row>
    <row r="567" spans="1:15" x14ac:dyDescent="0.25">
      <c r="A567" s="6" t="str">
        <f>IF(Table1[[#This Row],[Area]]="","",CONCATENATE(YEAR(I567)," ","Q",ROUNDUP(MONTH(I567)/3,0)))</f>
        <v>2020 Q1</v>
      </c>
      <c r="B567" s="6" t="str">
        <f>IF(Table1[[#This Row],[Area]]="","",CONCATENATE(TEXT(Table1[[#This Row],[rpt_mth]],"yyyy"), " ",TEXT(Table1[[#This Row],[rpt_mth]],"mmmm")))</f>
        <v>2020 February</v>
      </c>
      <c r="C567" s="9">
        <f>IF(Table1[[#This Row],[Area]]="","",Table1[[#This Row],[cleu_gross_adds]]/1000)</f>
        <v>0</v>
      </c>
      <c r="D567" s="9">
        <f>IF(Table1[[#This Row],[Area]]="","",Table1[[#This Row],[cleu_deacts]]/1000)</f>
        <v>1.7999999999999999E-2</v>
      </c>
      <c r="E567" s="10">
        <f>IF(Table1[[#This Row],[Area]]="","",Table1[[#This Row],[cleu_subs]]/1000)</f>
        <v>2.17</v>
      </c>
      <c r="F567" s="10">
        <f>IF(Table1[[#This Row],[Area]]="","",Table1[[#This Row],[Adds]]-Table1[[#This Row],[Deacts]])</f>
        <v>-1.7999999999999999E-2</v>
      </c>
      <c r="G567" s="10" t="str">
        <f>IF(Table1[[#This Row],[Area]]="","",IF(Table1[[#This Row],[VZ2_SEGMT_DESC]]="Small &amp; Medium Unassigned", "Small &amp; Medium",Table1[[#This Row],[VZ2_SEGMT_DESC]]))</f>
        <v>Public Sector Fed</v>
      </c>
      <c r="H567" s="10" t="str">
        <f>IF(Table1[[#This Row],[VZ2_AREA_DESC]]="undefined","",IF(Table1[[#This Row],[VZ2_AREA_DESC]]="Headquarte","HQ",Table1[[#This Row],[VZ2_AREA_DESC]]))</f>
        <v>East</v>
      </c>
      <c r="I567" s="2">
        <v>43862</v>
      </c>
      <c r="J567" s="3" t="s">
        <v>16</v>
      </c>
      <c r="K567" s="3" t="s">
        <v>7</v>
      </c>
      <c r="L567" s="3" t="s">
        <v>11</v>
      </c>
      <c r="M567" s="3">
        <v>0</v>
      </c>
      <c r="N567" s="3">
        <v>18</v>
      </c>
      <c r="O567" s="3">
        <v>2170</v>
      </c>
    </row>
    <row r="568" spans="1:15" x14ac:dyDescent="0.25">
      <c r="A568" s="6" t="str">
        <f>IF(Table1[[#This Row],[Area]]="","",CONCATENATE(YEAR(I568)," ","Q",ROUNDUP(MONTH(I568)/3,0)))</f>
        <v>2020 Q2</v>
      </c>
      <c r="B568" s="6" t="str">
        <f>IF(Table1[[#This Row],[Area]]="","",CONCATENATE(TEXT(Table1[[#This Row],[rpt_mth]],"yyyy"), " ",TEXT(Table1[[#This Row],[rpt_mth]],"mmmm")))</f>
        <v>2020 June</v>
      </c>
      <c r="C568" s="9">
        <f>IF(Table1[[#This Row],[Area]]="","",Table1[[#This Row],[cleu_gross_adds]]/1000)</f>
        <v>8.0000000000000002E-3</v>
      </c>
      <c r="D568" s="9">
        <f>IF(Table1[[#This Row],[Area]]="","",Table1[[#This Row],[cleu_deacts]]/1000)</f>
        <v>0</v>
      </c>
      <c r="E568" s="10">
        <f>IF(Table1[[#This Row],[Area]]="","",Table1[[#This Row],[cleu_subs]]/1000)</f>
        <v>8.9999999999999993E-3</v>
      </c>
      <c r="F568" s="10">
        <f>IF(Table1[[#This Row],[Area]]="","",Table1[[#This Row],[Adds]]-Table1[[#This Row],[Deacts]])</f>
        <v>8.0000000000000002E-3</v>
      </c>
      <c r="G568" s="10" t="str">
        <f>IF(Table1[[#This Row],[Area]]="","",IF(Table1[[#This Row],[VZ2_SEGMT_DESC]]="Small &amp; Medium Unassigned", "Small &amp; Medium",Table1[[#This Row],[VZ2_SEGMT_DESC]]))</f>
        <v>Small &amp; Medium</v>
      </c>
      <c r="H568" s="10" t="str">
        <f>IF(Table1[[#This Row],[VZ2_AREA_DESC]]="undefined","",IF(Table1[[#This Row],[VZ2_AREA_DESC]]="Headquarte","HQ",Table1[[#This Row],[VZ2_AREA_DESC]]))</f>
        <v>West</v>
      </c>
      <c r="I568" s="2">
        <v>43983</v>
      </c>
      <c r="J568" s="3" t="s">
        <v>9</v>
      </c>
      <c r="K568" s="3" t="s">
        <v>7</v>
      </c>
      <c r="L568" s="3" t="s">
        <v>15</v>
      </c>
      <c r="M568" s="3">
        <v>8</v>
      </c>
      <c r="N568" s="3">
        <v>0</v>
      </c>
      <c r="O568" s="3">
        <v>9</v>
      </c>
    </row>
    <row r="569" spans="1:15" x14ac:dyDescent="0.25">
      <c r="A569" s="6" t="str">
        <f>IF(Table1[[#This Row],[Area]]="","",CONCATENATE(YEAR(I569)," ","Q",ROUNDUP(MONTH(I569)/3,0)))</f>
        <v>2019 Q1</v>
      </c>
      <c r="B569" s="6" t="str">
        <f>IF(Table1[[#This Row],[Area]]="","",CONCATENATE(TEXT(Table1[[#This Row],[rpt_mth]],"yyyy"), " ",TEXT(Table1[[#This Row],[rpt_mth]],"mmmm")))</f>
        <v>2019 February</v>
      </c>
      <c r="C569" s="9">
        <f>IF(Table1[[#This Row],[Area]]="","",Table1[[#This Row],[cleu_gross_adds]]/1000)</f>
        <v>0</v>
      </c>
      <c r="D569" s="9">
        <f>IF(Table1[[#This Row],[Area]]="","",Table1[[#This Row],[cleu_deacts]]/1000)</f>
        <v>0</v>
      </c>
      <c r="E569" s="10">
        <f>IF(Table1[[#This Row],[Area]]="","",Table1[[#This Row],[cleu_subs]]/1000)</f>
        <v>0</v>
      </c>
      <c r="F569" s="10">
        <f>IF(Table1[[#This Row],[Area]]="","",Table1[[#This Row],[Adds]]-Table1[[#This Row],[Deacts]])</f>
        <v>0</v>
      </c>
      <c r="G569" s="10" t="str">
        <f>IF(Table1[[#This Row],[Area]]="","",IF(Table1[[#This Row],[VZ2_SEGMT_DESC]]="Small &amp; Medium Unassigned", "Small &amp; Medium",Table1[[#This Row],[VZ2_SEGMT_DESC]]))</f>
        <v>Small &amp; Medium</v>
      </c>
      <c r="H569" s="10" t="str">
        <f>IF(Table1[[#This Row],[VZ2_AREA_DESC]]="undefined","",IF(Table1[[#This Row],[VZ2_AREA_DESC]]="Headquarte","HQ",Table1[[#This Row],[VZ2_AREA_DESC]]))</f>
        <v>HQ</v>
      </c>
      <c r="I569" s="2">
        <v>43497</v>
      </c>
      <c r="J569" s="3" t="s">
        <v>18</v>
      </c>
      <c r="K569" s="3" t="s">
        <v>14</v>
      </c>
      <c r="L569" s="3" t="s">
        <v>17</v>
      </c>
      <c r="M569" s="3">
        <v>0</v>
      </c>
      <c r="N569" s="3">
        <v>0</v>
      </c>
      <c r="O569" s="3">
        <v>0</v>
      </c>
    </row>
    <row r="570" spans="1:15" x14ac:dyDescent="0.25">
      <c r="A570" s="6" t="str">
        <f>IF(Table1[[#This Row],[Area]]="","",CONCATENATE(YEAR(I570)," ","Q",ROUNDUP(MONTH(I570)/3,0)))</f>
        <v>2020 Q1</v>
      </c>
      <c r="B570" s="6" t="str">
        <f>IF(Table1[[#This Row],[Area]]="","",CONCATENATE(TEXT(Table1[[#This Row],[rpt_mth]],"yyyy"), " ",TEXT(Table1[[#This Row],[rpt_mth]],"mmmm")))</f>
        <v>2020 January</v>
      </c>
      <c r="C570" s="9">
        <f>IF(Table1[[#This Row],[Area]]="","",Table1[[#This Row],[cleu_gross_adds]]/1000)</f>
        <v>48.466000000000001</v>
      </c>
      <c r="D570" s="9">
        <f>IF(Table1[[#This Row],[Area]]="","",Table1[[#This Row],[cleu_deacts]]/1000)</f>
        <v>45.569000000000003</v>
      </c>
      <c r="E570" s="10">
        <f>IF(Table1[[#This Row],[Area]]="","",Table1[[#This Row],[cleu_subs]]/1000)</f>
        <v>2869.5529999999999</v>
      </c>
      <c r="F570" s="10">
        <f>IF(Table1[[#This Row],[Area]]="","",Table1[[#This Row],[Adds]]-Table1[[#This Row],[Deacts]])</f>
        <v>2.8969999999999985</v>
      </c>
      <c r="G570" s="10" t="str">
        <f>IF(Table1[[#This Row],[Area]]="","",IF(Table1[[#This Row],[VZ2_SEGMT_DESC]]="Small &amp; Medium Unassigned", "Small &amp; Medium",Table1[[#This Row],[VZ2_SEGMT_DESC]]))</f>
        <v>Large Enterprise Segment</v>
      </c>
      <c r="H570" s="10" t="str">
        <f>IF(Table1[[#This Row],[VZ2_AREA_DESC]]="undefined","",IF(Table1[[#This Row],[VZ2_AREA_DESC]]="Headquarte","HQ",Table1[[#This Row],[VZ2_AREA_DESC]]))</f>
        <v>East</v>
      </c>
      <c r="I570" s="2">
        <v>43831</v>
      </c>
      <c r="J570" s="3" t="s">
        <v>6</v>
      </c>
      <c r="K570" s="3" t="s">
        <v>12</v>
      </c>
      <c r="L570" s="3" t="s">
        <v>11</v>
      </c>
      <c r="M570" s="3">
        <v>48466</v>
      </c>
      <c r="N570" s="3">
        <v>45569</v>
      </c>
      <c r="O570" s="3">
        <v>2869553</v>
      </c>
    </row>
    <row r="571" spans="1:15" x14ac:dyDescent="0.25">
      <c r="A571" s="6" t="str">
        <f>IF(Table1[[#This Row],[Area]]="","",CONCATENATE(YEAR(I571)," ","Q",ROUNDUP(MONTH(I571)/3,0)))</f>
        <v>2019 Q2</v>
      </c>
      <c r="B571" s="6" t="str">
        <f>IF(Table1[[#This Row],[Area]]="","",CONCATENATE(TEXT(Table1[[#This Row],[rpt_mth]],"yyyy"), " ",TEXT(Table1[[#This Row],[rpt_mth]],"mmmm")))</f>
        <v>2019 April</v>
      </c>
      <c r="C571" s="9">
        <f>IF(Table1[[#This Row],[Area]]="","",Table1[[#This Row],[cleu_gross_adds]]/1000)</f>
        <v>0</v>
      </c>
      <c r="D571" s="9">
        <f>IF(Table1[[#This Row],[Area]]="","",Table1[[#This Row],[cleu_deacts]]/1000)</f>
        <v>7.2999999999999995E-2</v>
      </c>
      <c r="E571" s="10">
        <f>IF(Table1[[#This Row],[Area]]="","",Table1[[#This Row],[cleu_subs]]/1000)</f>
        <v>11.147</v>
      </c>
      <c r="F571" s="10">
        <f>IF(Table1[[#This Row],[Area]]="","",Table1[[#This Row],[Adds]]-Table1[[#This Row],[Deacts]])</f>
        <v>-7.2999999999999995E-2</v>
      </c>
      <c r="G571" s="10" t="str">
        <f>IF(Table1[[#This Row],[Area]]="","",IF(Table1[[#This Row],[VZ2_SEGMT_DESC]]="Small &amp; Medium Unassigned", "Small &amp; Medium",Table1[[#This Row],[VZ2_SEGMT_DESC]]))</f>
        <v>Public Sector SLED</v>
      </c>
      <c r="H571" s="10" t="str">
        <f>IF(Table1[[#This Row],[VZ2_AREA_DESC]]="undefined","",IF(Table1[[#This Row],[VZ2_AREA_DESC]]="Headquarte","HQ",Table1[[#This Row],[VZ2_AREA_DESC]]))</f>
        <v>South</v>
      </c>
      <c r="I571" s="2">
        <v>43556</v>
      </c>
      <c r="J571" s="3" t="s">
        <v>19</v>
      </c>
      <c r="K571" s="3" t="s">
        <v>7</v>
      </c>
      <c r="L571" s="3" t="s">
        <v>8</v>
      </c>
      <c r="M571" s="3">
        <v>0</v>
      </c>
      <c r="N571" s="3">
        <v>73</v>
      </c>
      <c r="O571" s="3">
        <v>11147</v>
      </c>
    </row>
    <row r="572" spans="1:15" x14ac:dyDescent="0.25">
      <c r="A572" s="6" t="str">
        <f>IF(Table1[[#This Row],[Area]]="","",CONCATENATE(YEAR(I572)," ","Q",ROUNDUP(MONTH(I572)/3,0)))</f>
        <v>2020 Q2</v>
      </c>
      <c r="B572" s="6" t="str">
        <f>IF(Table1[[#This Row],[Area]]="","",CONCATENATE(TEXT(Table1[[#This Row],[rpt_mth]],"yyyy"), " ",TEXT(Table1[[#This Row],[rpt_mth]],"mmmm")))</f>
        <v>2020 April</v>
      </c>
      <c r="C572" s="9">
        <f>IF(Table1[[#This Row],[Area]]="","",Table1[[#This Row],[cleu_gross_adds]]/1000)</f>
        <v>3.617</v>
      </c>
      <c r="D572" s="9">
        <f>IF(Table1[[#This Row],[Area]]="","",Table1[[#This Row],[cleu_deacts]]/1000)</f>
        <v>20.895</v>
      </c>
      <c r="E572" s="10">
        <f>IF(Table1[[#This Row],[Area]]="","",Table1[[#This Row],[cleu_subs]]/1000)</f>
        <v>2067.1930000000002</v>
      </c>
      <c r="F572" s="10">
        <f>IF(Table1[[#This Row],[Area]]="","",Table1[[#This Row],[Adds]]-Table1[[#This Row],[Deacts]])</f>
        <v>-17.277999999999999</v>
      </c>
      <c r="G572" s="10" t="str">
        <f>IF(Table1[[#This Row],[Area]]="","",IF(Table1[[#This Row],[VZ2_SEGMT_DESC]]="Small &amp; Medium Unassigned", "Small &amp; Medium",Table1[[#This Row],[VZ2_SEGMT_DESC]]))</f>
        <v>Small &amp; Medium</v>
      </c>
      <c r="H572" s="10" t="str">
        <f>IF(Table1[[#This Row],[VZ2_AREA_DESC]]="undefined","",IF(Table1[[#This Row],[VZ2_AREA_DESC]]="Headquarte","HQ",Table1[[#This Row],[VZ2_AREA_DESC]]))</f>
        <v>East</v>
      </c>
      <c r="I572" s="2">
        <v>43922</v>
      </c>
      <c r="J572" s="3" t="s">
        <v>18</v>
      </c>
      <c r="K572" s="3" t="s">
        <v>10</v>
      </c>
      <c r="L572" s="3" t="s">
        <v>11</v>
      </c>
      <c r="M572" s="3">
        <v>3617</v>
      </c>
      <c r="N572" s="3">
        <v>20895</v>
      </c>
      <c r="O572" s="3">
        <v>2067193</v>
      </c>
    </row>
    <row r="573" spans="1:15" x14ac:dyDescent="0.25">
      <c r="A573" s="6" t="str">
        <f>IF(Table1[[#This Row],[Area]]="","",CONCATENATE(YEAR(I573)," ","Q",ROUNDUP(MONTH(I573)/3,0)))</f>
        <v>2020 Q1</v>
      </c>
      <c r="B573" s="6" t="str">
        <f>IF(Table1[[#This Row],[Area]]="","",CONCATENATE(TEXT(Table1[[#This Row],[rpt_mth]],"yyyy"), " ",TEXT(Table1[[#This Row],[rpt_mth]],"mmmm")))</f>
        <v>2020 March</v>
      </c>
      <c r="C573" s="9">
        <f>IF(Table1[[#This Row],[Area]]="","",Table1[[#This Row],[cleu_gross_adds]]/1000)</f>
        <v>0</v>
      </c>
      <c r="D573" s="9">
        <f>IF(Table1[[#This Row],[Area]]="","",Table1[[#This Row],[cleu_deacts]]/1000)</f>
        <v>2.7E-2</v>
      </c>
      <c r="E573" s="10">
        <f>IF(Table1[[#This Row],[Area]]="","",Table1[[#This Row],[cleu_subs]]/1000)</f>
        <v>2.0920000000000001</v>
      </c>
      <c r="F573" s="10">
        <f>IF(Table1[[#This Row],[Area]]="","",Table1[[#This Row],[Adds]]-Table1[[#This Row],[Deacts]])</f>
        <v>-2.7E-2</v>
      </c>
      <c r="G573" s="10" t="str">
        <f>IF(Table1[[#This Row],[Area]]="","",IF(Table1[[#This Row],[VZ2_SEGMT_DESC]]="Small &amp; Medium Unassigned", "Small &amp; Medium",Table1[[#This Row],[VZ2_SEGMT_DESC]]))</f>
        <v>Public Sector Fed</v>
      </c>
      <c r="H573" s="10" t="str">
        <f>IF(Table1[[#This Row],[VZ2_AREA_DESC]]="undefined","",IF(Table1[[#This Row],[VZ2_AREA_DESC]]="Headquarte","HQ",Table1[[#This Row],[VZ2_AREA_DESC]]))</f>
        <v>East</v>
      </c>
      <c r="I573" s="2">
        <v>43891</v>
      </c>
      <c r="J573" s="3" t="s">
        <v>16</v>
      </c>
      <c r="K573" s="3" t="s">
        <v>7</v>
      </c>
      <c r="L573" s="3" t="s">
        <v>11</v>
      </c>
      <c r="M573" s="3">
        <v>0</v>
      </c>
      <c r="N573" s="3">
        <v>27</v>
      </c>
      <c r="O573" s="3">
        <v>2092</v>
      </c>
    </row>
    <row r="574" spans="1:15" x14ac:dyDescent="0.25">
      <c r="A574" s="6" t="str">
        <f>IF(Table1[[#This Row],[Area]]="","",CONCATENATE(YEAR(I574)," ","Q",ROUNDUP(MONTH(I574)/3,0)))</f>
        <v>2020 Q1</v>
      </c>
      <c r="B574" s="6" t="str">
        <f>IF(Table1[[#This Row],[Area]]="","",CONCATENATE(TEXT(Table1[[#This Row],[rpt_mth]],"yyyy"), " ",TEXT(Table1[[#This Row],[rpt_mth]],"mmmm")))</f>
        <v>2020 January</v>
      </c>
      <c r="C574" s="9">
        <f>IF(Table1[[#This Row],[Area]]="","",Table1[[#This Row],[cleu_gross_adds]]/1000)</f>
        <v>1E-3</v>
      </c>
      <c r="D574" s="9">
        <f>IF(Table1[[#This Row],[Area]]="","",Table1[[#This Row],[cleu_deacts]]/1000)</f>
        <v>1.6E-2</v>
      </c>
      <c r="E574" s="10">
        <f>IF(Table1[[#This Row],[Area]]="","",Table1[[#This Row],[cleu_subs]]/1000)</f>
        <v>2.2010000000000001</v>
      </c>
      <c r="F574" s="10">
        <f>IF(Table1[[#This Row],[Area]]="","",Table1[[#This Row],[Adds]]-Table1[[#This Row],[Deacts]])</f>
        <v>-1.4999999999999999E-2</v>
      </c>
      <c r="G574" s="10" t="str">
        <f>IF(Table1[[#This Row],[Area]]="","",IF(Table1[[#This Row],[VZ2_SEGMT_DESC]]="Small &amp; Medium Unassigned", "Small &amp; Medium",Table1[[#This Row],[VZ2_SEGMT_DESC]]))</f>
        <v>Public Sector Fed</v>
      </c>
      <c r="H574" s="10" t="str">
        <f>IF(Table1[[#This Row],[VZ2_AREA_DESC]]="undefined","",IF(Table1[[#This Row],[VZ2_AREA_DESC]]="Headquarte","HQ",Table1[[#This Row],[VZ2_AREA_DESC]]))</f>
        <v>East</v>
      </c>
      <c r="I574" s="2">
        <v>43831</v>
      </c>
      <c r="J574" s="3" t="s">
        <v>16</v>
      </c>
      <c r="K574" s="3" t="s">
        <v>7</v>
      </c>
      <c r="L574" s="3" t="s">
        <v>11</v>
      </c>
      <c r="M574" s="3">
        <v>1</v>
      </c>
      <c r="N574" s="3">
        <v>16</v>
      </c>
      <c r="O574" s="3">
        <v>2201</v>
      </c>
    </row>
    <row r="575" spans="1:15" x14ac:dyDescent="0.25">
      <c r="A575" s="6" t="str">
        <f>IF(Table1[[#This Row],[Area]]="","",CONCATENATE(YEAR(I575)," ","Q",ROUNDUP(MONTH(I575)/3,0)))</f>
        <v>2019 Q2</v>
      </c>
      <c r="B575" s="6" t="str">
        <f>IF(Table1[[#This Row],[Area]]="","",CONCATENATE(TEXT(Table1[[#This Row],[rpt_mth]],"yyyy"), " ",TEXT(Table1[[#This Row],[rpt_mth]],"mmmm")))</f>
        <v>2019 April</v>
      </c>
      <c r="C575" s="9">
        <f>IF(Table1[[#This Row],[Area]]="","",Table1[[#This Row],[cleu_gross_adds]]/1000)</f>
        <v>0</v>
      </c>
      <c r="D575" s="9">
        <f>IF(Table1[[#This Row],[Area]]="","",Table1[[#This Row],[cleu_deacts]]/1000)</f>
        <v>2E-3</v>
      </c>
      <c r="E575" s="10">
        <f>IF(Table1[[#This Row],[Area]]="","",Table1[[#This Row],[cleu_subs]]/1000)</f>
        <v>0.73699999999999999</v>
      </c>
      <c r="F575" s="10">
        <f>IF(Table1[[#This Row],[Area]]="","",Table1[[#This Row],[Adds]]-Table1[[#This Row],[Deacts]])</f>
        <v>-2E-3</v>
      </c>
      <c r="G575" s="10" t="str">
        <f>IF(Table1[[#This Row],[Area]]="","",IF(Table1[[#This Row],[VZ2_SEGMT_DESC]]="Small &amp; Medium Unassigned", "Small &amp; Medium",Table1[[#This Row],[VZ2_SEGMT_DESC]]))</f>
        <v>Public Sector Fed</v>
      </c>
      <c r="H575" s="10" t="str">
        <f>IF(Table1[[#This Row],[VZ2_AREA_DESC]]="undefined","",IF(Table1[[#This Row],[VZ2_AREA_DESC]]="Headquarte","HQ",Table1[[#This Row],[VZ2_AREA_DESC]]))</f>
        <v>West</v>
      </c>
      <c r="I575" s="2">
        <v>43556</v>
      </c>
      <c r="J575" s="3" t="s">
        <v>16</v>
      </c>
      <c r="K575" s="3" t="s">
        <v>14</v>
      </c>
      <c r="L575" s="3" t="s">
        <v>15</v>
      </c>
      <c r="M575" s="3">
        <v>0</v>
      </c>
      <c r="N575" s="3">
        <v>2</v>
      </c>
      <c r="O575" s="3">
        <v>737</v>
      </c>
    </row>
    <row r="576" spans="1:15" x14ac:dyDescent="0.25">
      <c r="A576" s="6" t="str">
        <f>IF(Table1[[#This Row],[Area]]="","",CONCATENATE(YEAR(I576)," ","Q",ROUNDUP(MONTH(I576)/3,0)))</f>
        <v>2019 Q3</v>
      </c>
      <c r="B576" s="6" t="str">
        <f>IF(Table1[[#This Row],[Area]]="","",CONCATENATE(TEXT(Table1[[#This Row],[rpt_mth]],"yyyy"), " ",TEXT(Table1[[#This Row],[rpt_mth]],"mmmm")))</f>
        <v>2019 September</v>
      </c>
      <c r="C576" s="9">
        <f>IF(Table1[[#This Row],[Area]]="","",Table1[[#This Row],[cleu_gross_adds]]/1000)</f>
        <v>0</v>
      </c>
      <c r="D576" s="9">
        <f>IF(Table1[[#This Row],[Area]]="","",Table1[[#This Row],[cleu_deacts]]/1000)</f>
        <v>0</v>
      </c>
      <c r="E576" s="10">
        <f>IF(Table1[[#This Row],[Area]]="","",Table1[[#This Row],[cleu_subs]]/1000)</f>
        <v>1.0999999999999999E-2</v>
      </c>
      <c r="F576" s="10">
        <f>IF(Table1[[#This Row],[Area]]="","",Table1[[#This Row],[Adds]]-Table1[[#This Row],[Deacts]])</f>
        <v>0</v>
      </c>
      <c r="G576" s="10" t="str">
        <f>IF(Table1[[#This Row],[Area]]="","",IF(Table1[[#This Row],[VZ2_SEGMT_DESC]]="Small &amp; Medium Unassigned", "Small &amp; Medium",Table1[[#This Row],[VZ2_SEGMT_DESC]]))</f>
        <v>Small &amp; Medium</v>
      </c>
      <c r="H576" s="10" t="str">
        <f>IF(Table1[[#This Row],[VZ2_AREA_DESC]]="undefined","",IF(Table1[[#This Row],[VZ2_AREA_DESC]]="Headquarte","HQ",Table1[[#This Row],[VZ2_AREA_DESC]]))</f>
        <v>West</v>
      </c>
      <c r="I576" s="2">
        <v>43709</v>
      </c>
      <c r="J576" s="3" t="s">
        <v>9</v>
      </c>
      <c r="K576" s="3" t="s">
        <v>12</v>
      </c>
      <c r="L576" s="3" t="s">
        <v>15</v>
      </c>
      <c r="M576" s="3">
        <v>0</v>
      </c>
      <c r="N576" s="3">
        <v>0</v>
      </c>
      <c r="O576" s="3">
        <v>11</v>
      </c>
    </row>
    <row r="577" spans="1:15" x14ac:dyDescent="0.25">
      <c r="A577" s="6" t="str">
        <f>IF(Table1[[#This Row],[Area]]="","",CONCATENATE(YEAR(I577)," ","Q",ROUNDUP(MONTH(I577)/3,0)))</f>
        <v>2019 Q2</v>
      </c>
      <c r="B577" s="6" t="str">
        <f>IF(Table1[[#This Row],[Area]]="","",CONCATENATE(TEXT(Table1[[#This Row],[rpt_mth]],"yyyy"), " ",TEXT(Table1[[#This Row],[rpt_mth]],"mmmm")))</f>
        <v>2019 May</v>
      </c>
      <c r="C577" s="9">
        <f>IF(Table1[[#This Row],[Area]]="","",Table1[[#This Row],[cleu_gross_adds]]/1000)</f>
        <v>1.02</v>
      </c>
      <c r="D577" s="9">
        <f>IF(Table1[[#This Row],[Area]]="","",Table1[[#This Row],[cleu_deacts]]/1000)</f>
        <v>0.33900000000000002</v>
      </c>
      <c r="E577" s="10">
        <f>IF(Table1[[#This Row],[Area]]="","",Table1[[#This Row],[cleu_subs]]/1000)</f>
        <v>40.247999999999998</v>
      </c>
      <c r="F577" s="10">
        <f>IF(Table1[[#This Row],[Area]]="","",Table1[[#This Row],[Adds]]-Table1[[#This Row],[Deacts]])</f>
        <v>0.68100000000000005</v>
      </c>
      <c r="G577" s="10" t="str">
        <f>IF(Table1[[#This Row],[Area]]="","",IF(Table1[[#This Row],[VZ2_SEGMT_DESC]]="Small &amp; Medium Unassigned", "Small &amp; Medium",Table1[[#This Row],[VZ2_SEGMT_DESC]]))</f>
        <v>Large Enterprise Segment</v>
      </c>
      <c r="H577" s="10" t="str">
        <f>IF(Table1[[#This Row],[VZ2_AREA_DESC]]="undefined","",IF(Table1[[#This Row],[VZ2_AREA_DESC]]="Headquarte","HQ",Table1[[#This Row],[VZ2_AREA_DESC]]))</f>
        <v>West</v>
      </c>
      <c r="I577" s="2">
        <v>43586</v>
      </c>
      <c r="J577" s="3" t="s">
        <v>6</v>
      </c>
      <c r="K577" s="3" t="s">
        <v>14</v>
      </c>
      <c r="L577" s="3" t="s">
        <v>15</v>
      </c>
      <c r="M577" s="3">
        <v>1020</v>
      </c>
      <c r="N577" s="3">
        <v>339</v>
      </c>
      <c r="O577" s="3">
        <v>40248</v>
      </c>
    </row>
    <row r="578" spans="1:15" x14ac:dyDescent="0.25">
      <c r="A578" s="6" t="str">
        <f>IF(Table1[[#This Row],[Area]]="","",CONCATENATE(YEAR(I578)," ","Q",ROUNDUP(MONTH(I578)/3,0)))</f>
        <v>2020 Q1</v>
      </c>
      <c r="B578" s="6" t="str">
        <f>IF(Table1[[#This Row],[Area]]="","",CONCATENATE(TEXT(Table1[[#This Row],[rpt_mth]],"yyyy"), " ",TEXT(Table1[[#This Row],[rpt_mth]],"mmmm")))</f>
        <v>2020 March</v>
      </c>
      <c r="C578" s="9">
        <f>IF(Table1[[#This Row],[Area]]="","",Table1[[#This Row],[cleu_gross_adds]]/1000)</f>
        <v>1.968</v>
      </c>
      <c r="D578" s="9">
        <f>IF(Table1[[#This Row],[Area]]="","",Table1[[#This Row],[cleu_deacts]]/1000)</f>
        <v>0.49299999999999999</v>
      </c>
      <c r="E578" s="10">
        <f>IF(Table1[[#This Row],[Area]]="","",Table1[[#This Row],[cleu_subs]]/1000)</f>
        <v>55.179000000000002</v>
      </c>
      <c r="F578" s="10">
        <f>IF(Table1[[#This Row],[Area]]="","",Table1[[#This Row],[Adds]]-Table1[[#This Row],[Deacts]])</f>
        <v>1.4750000000000001</v>
      </c>
      <c r="G578" s="10" t="str">
        <f>IF(Table1[[#This Row],[Area]]="","",IF(Table1[[#This Row],[VZ2_SEGMT_DESC]]="Small &amp; Medium Unassigned", "Small &amp; Medium",Table1[[#This Row],[VZ2_SEGMT_DESC]]))</f>
        <v>Large Enterprise Segment</v>
      </c>
      <c r="H578" s="10" t="str">
        <f>IF(Table1[[#This Row],[VZ2_AREA_DESC]]="undefined","",IF(Table1[[#This Row],[VZ2_AREA_DESC]]="Headquarte","HQ",Table1[[#This Row],[VZ2_AREA_DESC]]))</f>
        <v>East</v>
      </c>
      <c r="I578" s="2">
        <v>43891</v>
      </c>
      <c r="J578" s="3" t="s">
        <v>6</v>
      </c>
      <c r="K578" s="3" t="s">
        <v>14</v>
      </c>
      <c r="L578" s="3" t="s">
        <v>11</v>
      </c>
      <c r="M578" s="3">
        <v>1968</v>
      </c>
      <c r="N578" s="3">
        <v>493</v>
      </c>
      <c r="O578" s="3">
        <v>55179</v>
      </c>
    </row>
    <row r="579" spans="1:15" x14ac:dyDescent="0.25">
      <c r="A579" s="6" t="str">
        <f>IF(Table1[[#This Row],[Area]]="","",CONCATENATE(YEAR(I579)," ","Q",ROUNDUP(MONTH(I579)/3,0)))</f>
        <v>2020 Q1</v>
      </c>
      <c r="B579" s="6" t="str">
        <f>IF(Table1[[#This Row],[Area]]="","",CONCATENATE(TEXT(Table1[[#This Row],[rpt_mth]],"yyyy"), " ",TEXT(Table1[[#This Row],[rpt_mth]],"mmmm")))</f>
        <v>2020 February</v>
      </c>
      <c r="C579" s="9">
        <f>IF(Table1[[#This Row],[Area]]="","",Table1[[#This Row],[cleu_gross_adds]]/1000)</f>
        <v>24.224</v>
      </c>
      <c r="D579" s="9">
        <f>IF(Table1[[#This Row],[Area]]="","",Table1[[#This Row],[cleu_deacts]]/1000)</f>
        <v>19.632000000000001</v>
      </c>
      <c r="E579" s="10">
        <f>IF(Table1[[#This Row],[Area]]="","",Table1[[#This Row],[cleu_subs]]/1000)</f>
        <v>1368.0229999999999</v>
      </c>
      <c r="F579" s="10">
        <f>IF(Table1[[#This Row],[Area]]="","",Table1[[#This Row],[Adds]]-Table1[[#This Row],[Deacts]])</f>
        <v>4.5919999999999987</v>
      </c>
      <c r="G579" s="10" t="str">
        <f>IF(Table1[[#This Row],[Area]]="","",IF(Table1[[#This Row],[VZ2_SEGMT_DESC]]="Small &amp; Medium Unassigned", "Small &amp; Medium",Table1[[#This Row],[VZ2_SEGMT_DESC]]))</f>
        <v>Small &amp; Medium</v>
      </c>
      <c r="H579" s="10" t="str">
        <f>IF(Table1[[#This Row],[VZ2_AREA_DESC]]="undefined","",IF(Table1[[#This Row],[VZ2_AREA_DESC]]="Headquarte","HQ",Table1[[#This Row],[VZ2_AREA_DESC]]))</f>
        <v>South</v>
      </c>
      <c r="I579" s="2">
        <v>43862</v>
      </c>
      <c r="J579" s="3" t="s">
        <v>18</v>
      </c>
      <c r="K579" s="3" t="s">
        <v>10</v>
      </c>
      <c r="L579" s="3" t="s">
        <v>8</v>
      </c>
      <c r="M579" s="3">
        <v>24224</v>
      </c>
      <c r="N579" s="3">
        <v>19632</v>
      </c>
      <c r="O579" s="3">
        <v>1368023</v>
      </c>
    </row>
    <row r="580" spans="1:15" x14ac:dyDescent="0.25">
      <c r="A580" s="6" t="str">
        <f>IF(Table1[[#This Row],[Area]]="","",CONCATENATE(YEAR(I580)," ","Q",ROUNDUP(MONTH(I580)/3,0)))</f>
        <v>2019 Q3</v>
      </c>
      <c r="B580" s="6" t="str">
        <f>IF(Table1[[#This Row],[Area]]="","",CONCATENATE(TEXT(Table1[[#This Row],[rpt_mth]],"yyyy"), " ",TEXT(Table1[[#This Row],[rpt_mth]],"mmmm")))</f>
        <v>2019 September</v>
      </c>
      <c r="C580" s="9">
        <f>IF(Table1[[#This Row],[Area]]="","",Table1[[#This Row],[cleu_gross_adds]]/1000)</f>
        <v>0.1</v>
      </c>
      <c r="D580" s="9">
        <f>IF(Table1[[#This Row],[Area]]="","",Table1[[#This Row],[cleu_deacts]]/1000)</f>
        <v>0.22500000000000001</v>
      </c>
      <c r="E580" s="10">
        <f>IF(Table1[[#This Row],[Area]]="","",Table1[[#This Row],[cleu_subs]]/1000)</f>
        <v>27.498000000000001</v>
      </c>
      <c r="F580" s="10">
        <f>IF(Table1[[#This Row],[Area]]="","",Table1[[#This Row],[Adds]]-Table1[[#This Row],[Deacts]])</f>
        <v>-0.125</v>
      </c>
      <c r="G580" s="10" t="str">
        <f>IF(Table1[[#This Row],[Area]]="","",IF(Table1[[#This Row],[VZ2_SEGMT_DESC]]="Small &amp; Medium Unassigned", "Small &amp; Medium",Table1[[#This Row],[VZ2_SEGMT_DESC]]))</f>
        <v>Public Sector SLED</v>
      </c>
      <c r="H580" s="10" t="str">
        <f>IF(Table1[[#This Row],[VZ2_AREA_DESC]]="undefined","",IF(Table1[[#This Row],[VZ2_AREA_DESC]]="Headquarte","HQ",Table1[[#This Row],[VZ2_AREA_DESC]]))</f>
        <v>East</v>
      </c>
      <c r="I580" s="2">
        <v>43709</v>
      </c>
      <c r="J580" s="3" t="s">
        <v>19</v>
      </c>
      <c r="K580" s="3" t="s">
        <v>10</v>
      </c>
      <c r="L580" s="3" t="s">
        <v>11</v>
      </c>
      <c r="M580" s="3">
        <v>100</v>
      </c>
      <c r="N580" s="3">
        <v>225</v>
      </c>
      <c r="O580" s="3">
        <v>27498</v>
      </c>
    </row>
    <row r="581" spans="1:15" x14ac:dyDescent="0.25">
      <c r="A581" s="6" t="str">
        <f>IF(Table1[[#This Row],[Area]]="","",CONCATENATE(YEAR(I581)," ","Q",ROUNDUP(MONTH(I581)/3,0)))</f>
        <v>2019 Q1</v>
      </c>
      <c r="B581" s="6" t="str">
        <f>IF(Table1[[#This Row],[Area]]="","",CONCATENATE(TEXT(Table1[[#This Row],[rpt_mth]],"yyyy"), " ",TEXT(Table1[[#This Row],[rpt_mth]],"mmmm")))</f>
        <v>2019 March</v>
      </c>
      <c r="C581" s="9">
        <f>IF(Table1[[#This Row],[Area]]="","",Table1[[#This Row],[cleu_gross_adds]]/1000)</f>
        <v>1.0720000000000001</v>
      </c>
      <c r="D581" s="9">
        <f>IF(Table1[[#This Row],[Area]]="","",Table1[[#This Row],[cleu_deacts]]/1000)</f>
        <v>0.02</v>
      </c>
      <c r="E581" s="10">
        <f>IF(Table1[[#This Row],[Area]]="","",Table1[[#This Row],[cleu_subs]]/1000)</f>
        <v>1.831</v>
      </c>
      <c r="F581" s="10">
        <f>IF(Table1[[#This Row],[Area]]="","",Table1[[#This Row],[Adds]]-Table1[[#This Row],[Deacts]])</f>
        <v>1.052</v>
      </c>
      <c r="G581" s="10" t="str">
        <f>IF(Table1[[#This Row],[Area]]="","",IF(Table1[[#This Row],[VZ2_SEGMT_DESC]]="Small &amp; Medium Unassigned", "Small &amp; Medium",Table1[[#This Row],[VZ2_SEGMT_DESC]]))</f>
        <v>Small &amp; Medium</v>
      </c>
      <c r="H581" s="10" t="str">
        <f>IF(Table1[[#This Row],[VZ2_AREA_DESC]]="undefined","",IF(Table1[[#This Row],[VZ2_AREA_DESC]]="Headquarte","HQ",Table1[[#This Row],[VZ2_AREA_DESC]]))</f>
        <v>West</v>
      </c>
      <c r="I581" s="2">
        <v>43525</v>
      </c>
      <c r="J581" s="3" t="s">
        <v>9</v>
      </c>
      <c r="K581" s="3" t="s">
        <v>10</v>
      </c>
      <c r="L581" s="3" t="s">
        <v>15</v>
      </c>
      <c r="M581" s="3">
        <v>1072</v>
      </c>
      <c r="N581" s="3">
        <v>20</v>
      </c>
      <c r="O581" s="3">
        <v>1831</v>
      </c>
    </row>
    <row r="582" spans="1:15" x14ac:dyDescent="0.25">
      <c r="A582" s="6" t="str">
        <f>IF(Table1[[#This Row],[Area]]="","",CONCATENATE(YEAR(I582)," ","Q",ROUNDUP(MONTH(I582)/3,0)))</f>
        <v>2019 Q3</v>
      </c>
      <c r="B582" s="6" t="str">
        <f>IF(Table1[[#This Row],[Area]]="","",CONCATENATE(TEXT(Table1[[#This Row],[rpt_mth]],"yyyy"), " ",TEXT(Table1[[#This Row],[rpt_mth]],"mmmm")))</f>
        <v>2019 July</v>
      </c>
      <c r="C582" s="9">
        <f>IF(Table1[[#This Row],[Area]]="","",Table1[[#This Row],[cleu_gross_adds]]/1000)</f>
        <v>6.3220000000000001</v>
      </c>
      <c r="D582" s="9">
        <f>IF(Table1[[#This Row],[Area]]="","",Table1[[#This Row],[cleu_deacts]]/1000)</f>
        <v>5.9509999999999996</v>
      </c>
      <c r="E582" s="10">
        <f>IF(Table1[[#This Row],[Area]]="","",Table1[[#This Row],[cleu_subs]]/1000)</f>
        <v>509.096</v>
      </c>
      <c r="F582" s="10">
        <f>IF(Table1[[#This Row],[Area]]="","",Table1[[#This Row],[Adds]]-Table1[[#This Row],[Deacts]])</f>
        <v>0.37100000000000044</v>
      </c>
      <c r="G582" s="10" t="str">
        <f>IF(Table1[[#This Row],[Area]]="","",IF(Table1[[#This Row],[VZ2_SEGMT_DESC]]="Small &amp; Medium Unassigned", "Small &amp; Medium",Table1[[#This Row],[VZ2_SEGMT_DESC]]))</f>
        <v>Public Sector Fed</v>
      </c>
      <c r="H582" s="10" t="str">
        <f>IF(Table1[[#This Row],[VZ2_AREA_DESC]]="undefined","",IF(Table1[[#This Row],[VZ2_AREA_DESC]]="Headquarte","HQ",Table1[[#This Row],[VZ2_AREA_DESC]]))</f>
        <v>East</v>
      </c>
      <c r="I582" s="2">
        <v>43647</v>
      </c>
      <c r="J582" s="3" t="s">
        <v>16</v>
      </c>
      <c r="K582" s="3" t="s">
        <v>12</v>
      </c>
      <c r="L582" s="3" t="s">
        <v>11</v>
      </c>
      <c r="M582" s="3">
        <v>6322</v>
      </c>
      <c r="N582" s="3">
        <v>5951</v>
      </c>
      <c r="O582" s="3">
        <v>509096</v>
      </c>
    </row>
    <row r="583" spans="1:15" x14ac:dyDescent="0.25">
      <c r="A583" s="6" t="str">
        <f>IF(Table1[[#This Row],[Area]]="","",CONCATENATE(YEAR(I583)," ","Q",ROUNDUP(MONTH(I583)/3,0)))</f>
        <v>2020 Q1</v>
      </c>
      <c r="B583" s="6" t="str">
        <f>IF(Table1[[#This Row],[Area]]="","",CONCATENATE(TEXT(Table1[[#This Row],[rpt_mth]],"yyyy"), " ",TEXT(Table1[[#This Row],[rpt_mth]],"mmmm")))</f>
        <v>2020 February</v>
      </c>
      <c r="C583" s="9">
        <f>IF(Table1[[#This Row],[Area]]="","",Table1[[#This Row],[cleu_gross_adds]]/1000)</f>
        <v>0</v>
      </c>
      <c r="D583" s="9">
        <f>IF(Table1[[#This Row],[Area]]="","",Table1[[#This Row],[cleu_deacts]]/1000)</f>
        <v>0</v>
      </c>
      <c r="E583" s="10">
        <f>IF(Table1[[#This Row],[Area]]="","",Table1[[#This Row],[cleu_subs]]/1000)</f>
        <v>1E-3</v>
      </c>
      <c r="F583" s="10">
        <f>IF(Table1[[#This Row],[Area]]="","",Table1[[#This Row],[Adds]]-Table1[[#This Row],[Deacts]])</f>
        <v>0</v>
      </c>
      <c r="G583" s="10" t="str">
        <f>IF(Table1[[#This Row],[Area]]="","",IF(Table1[[#This Row],[VZ2_SEGMT_DESC]]="Small &amp; Medium Unassigned", "Small &amp; Medium",Table1[[#This Row],[VZ2_SEGMT_DESC]]))</f>
        <v>Small &amp; Medium</v>
      </c>
      <c r="H583" s="10" t="str">
        <f>IF(Table1[[#This Row],[VZ2_AREA_DESC]]="undefined","",IF(Table1[[#This Row],[VZ2_AREA_DESC]]="Headquarte","HQ",Table1[[#This Row],[VZ2_AREA_DESC]]))</f>
        <v>East</v>
      </c>
      <c r="I583" s="2">
        <v>43862</v>
      </c>
      <c r="J583" s="3" t="s">
        <v>9</v>
      </c>
      <c r="K583" s="3" t="s">
        <v>12</v>
      </c>
      <c r="L583" s="3" t="s">
        <v>11</v>
      </c>
      <c r="M583" s="3">
        <v>0</v>
      </c>
      <c r="N583" s="3">
        <v>0</v>
      </c>
      <c r="O583" s="3">
        <v>1</v>
      </c>
    </row>
    <row r="584" spans="1:15" x14ac:dyDescent="0.25">
      <c r="A584" s="6" t="str">
        <f>IF(Table1[[#This Row],[Area]]="","",CONCATENATE(YEAR(I584)," ","Q",ROUNDUP(MONTH(I584)/3,0)))</f>
        <v>2019 Q4</v>
      </c>
      <c r="B584" s="6" t="str">
        <f>IF(Table1[[#This Row],[Area]]="","",CONCATENATE(TEXT(Table1[[#This Row],[rpt_mth]],"yyyy"), " ",TEXT(Table1[[#This Row],[rpt_mth]],"mmmm")))</f>
        <v>2019 December</v>
      </c>
      <c r="C584" s="9">
        <f>IF(Table1[[#This Row],[Area]]="","",Table1[[#This Row],[cleu_gross_adds]]/1000)</f>
        <v>28.532</v>
      </c>
      <c r="D584" s="9">
        <f>IF(Table1[[#This Row],[Area]]="","",Table1[[#This Row],[cleu_deacts]]/1000)</f>
        <v>15.712999999999999</v>
      </c>
      <c r="E584" s="10">
        <f>IF(Table1[[#This Row],[Area]]="","",Table1[[#This Row],[cleu_subs]]/1000)</f>
        <v>1096.7570000000001</v>
      </c>
      <c r="F584" s="10">
        <f>IF(Table1[[#This Row],[Area]]="","",Table1[[#This Row],[Adds]]-Table1[[#This Row],[Deacts]])</f>
        <v>12.819000000000001</v>
      </c>
      <c r="G584" s="10" t="str">
        <f>IF(Table1[[#This Row],[Area]]="","",IF(Table1[[#This Row],[VZ2_SEGMT_DESC]]="Small &amp; Medium Unassigned", "Small &amp; Medium",Table1[[#This Row],[VZ2_SEGMT_DESC]]))</f>
        <v>Small &amp; Medium</v>
      </c>
      <c r="H584" s="10" t="str">
        <f>IF(Table1[[#This Row],[VZ2_AREA_DESC]]="undefined","",IF(Table1[[#This Row],[VZ2_AREA_DESC]]="Headquarte","HQ",Table1[[#This Row],[VZ2_AREA_DESC]]))</f>
        <v>West</v>
      </c>
      <c r="I584" s="2">
        <v>43800</v>
      </c>
      <c r="J584" s="3" t="s">
        <v>18</v>
      </c>
      <c r="K584" s="3" t="s">
        <v>10</v>
      </c>
      <c r="L584" s="3" t="s">
        <v>15</v>
      </c>
      <c r="M584" s="3">
        <v>28532</v>
      </c>
      <c r="N584" s="3">
        <v>15713</v>
      </c>
      <c r="O584" s="3">
        <v>1096757</v>
      </c>
    </row>
    <row r="585" spans="1:15" x14ac:dyDescent="0.25">
      <c r="A585" s="6" t="str">
        <f>IF(Table1[[#This Row],[Area]]="","",CONCATENATE(YEAR(I585)," ","Q",ROUNDUP(MONTH(I585)/3,0)))</f>
        <v>2019 Q1</v>
      </c>
      <c r="B585" s="6" t="str">
        <f>IF(Table1[[#This Row],[Area]]="","",CONCATENATE(TEXT(Table1[[#This Row],[rpt_mth]],"yyyy"), " ",TEXT(Table1[[#This Row],[rpt_mth]],"mmmm")))</f>
        <v>2019 February</v>
      </c>
      <c r="C585" s="9">
        <f>IF(Table1[[#This Row],[Area]]="","",Table1[[#This Row],[cleu_gross_adds]]/1000)</f>
        <v>0</v>
      </c>
      <c r="D585" s="9">
        <f>IF(Table1[[#This Row],[Area]]="","",Table1[[#This Row],[cleu_deacts]]/1000)</f>
        <v>5.7000000000000002E-2</v>
      </c>
      <c r="E585" s="10">
        <f>IF(Table1[[#This Row],[Area]]="","",Table1[[#This Row],[cleu_subs]]/1000)</f>
        <v>5.8380000000000001</v>
      </c>
      <c r="F585" s="10">
        <f>IF(Table1[[#This Row],[Area]]="","",Table1[[#This Row],[Adds]]-Table1[[#This Row],[Deacts]])</f>
        <v>-5.7000000000000002E-2</v>
      </c>
      <c r="G585" s="10" t="str">
        <f>IF(Table1[[#This Row],[Area]]="","",IF(Table1[[#This Row],[VZ2_SEGMT_DESC]]="Small &amp; Medium Unassigned", "Small &amp; Medium",Table1[[#This Row],[VZ2_SEGMT_DESC]]))</f>
        <v>Public Sector SLED</v>
      </c>
      <c r="H585" s="10" t="str">
        <f>IF(Table1[[#This Row],[VZ2_AREA_DESC]]="undefined","",IF(Table1[[#This Row],[VZ2_AREA_DESC]]="Headquarte","HQ",Table1[[#This Row],[VZ2_AREA_DESC]]))</f>
        <v>South</v>
      </c>
      <c r="I585" s="2">
        <v>43497</v>
      </c>
      <c r="J585" s="3" t="s">
        <v>19</v>
      </c>
      <c r="K585" s="3" t="s">
        <v>14</v>
      </c>
      <c r="L585" s="3" t="s">
        <v>8</v>
      </c>
      <c r="M585" s="3">
        <v>0</v>
      </c>
      <c r="N585" s="3">
        <v>57</v>
      </c>
      <c r="O585" s="3">
        <v>5838</v>
      </c>
    </row>
    <row r="586" spans="1:15" x14ac:dyDescent="0.25">
      <c r="A586" s="6" t="str">
        <f>IF(Table1[[#This Row],[Area]]="","",CONCATENATE(YEAR(I586)," ","Q",ROUNDUP(MONTH(I586)/3,0)))</f>
        <v>2019 Q1</v>
      </c>
      <c r="B586" s="6" t="str">
        <f>IF(Table1[[#This Row],[Area]]="","",CONCATENATE(TEXT(Table1[[#This Row],[rpt_mth]],"yyyy"), " ",TEXT(Table1[[#This Row],[rpt_mth]],"mmmm")))</f>
        <v>2019 March</v>
      </c>
      <c r="C586" s="9">
        <f>IF(Table1[[#This Row],[Area]]="","",Table1[[#This Row],[cleu_gross_adds]]/1000)</f>
        <v>0.34899999999999998</v>
      </c>
      <c r="D586" s="9">
        <f>IF(Table1[[#This Row],[Area]]="","",Table1[[#This Row],[cleu_deacts]]/1000)</f>
        <v>0.66</v>
      </c>
      <c r="E586" s="10">
        <f>IF(Table1[[#This Row],[Area]]="","",Table1[[#This Row],[cleu_subs]]/1000)</f>
        <v>59.712000000000003</v>
      </c>
      <c r="F586" s="10">
        <f>IF(Table1[[#This Row],[Area]]="","",Table1[[#This Row],[Adds]]-Table1[[#This Row],[Deacts]])</f>
        <v>-0.31100000000000005</v>
      </c>
      <c r="G586" s="10" t="str">
        <f>IF(Table1[[#This Row],[Area]]="","",IF(Table1[[#This Row],[VZ2_SEGMT_DESC]]="Small &amp; Medium Unassigned", "Small &amp; Medium",Table1[[#This Row],[VZ2_SEGMT_DESC]]))</f>
        <v>Large Enterprise Segment</v>
      </c>
      <c r="H586" s="10" t="str">
        <f>IF(Table1[[#This Row],[VZ2_AREA_DESC]]="undefined","",IF(Table1[[#This Row],[VZ2_AREA_DESC]]="Headquarte","HQ",Table1[[#This Row],[VZ2_AREA_DESC]]))</f>
        <v>East</v>
      </c>
      <c r="I586" s="2">
        <v>43525</v>
      </c>
      <c r="J586" s="3" t="s">
        <v>6</v>
      </c>
      <c r="K586" s="3" t="s">
        <v>10</v>
      </c>
      <c r="L586" s="3" t="s">
        <v>11</v>
      </c>
      <c r="M586" s="3">
        <v>349</v>
      </c>
      <c r="N586" s="3">
        <v>660</v>
      </c>
      <c r="O586" s="3">
        <v>59712</v>
      </c>
    </row>
    <row r="587" spans="1:15" x14ac:dyDescent="0.25">
      <c r="A587" s="6" t="str">
        <f>IF(Table1[[#This Row],[Area]]="","",CONCATENATE(YEAR(I587)," ","Q",ROUNDUP(MONTH(I587)/3,0)))</f>
        <v>2019 Q3</v>
      </c>
      <c r="B587" s="6" t="str">
        <f>IF(Table1[[#This Row],[Area]]="","",CONCATENATE(TEXT(Table1[[#This Row],[rpt_mth]],"yyyy"), " ",TEXT(Table1[[#This Row],[rpt_mth]],"mmmm")))</f>
        <v>2019 July</v>
      </c>
      <c r="C587" s="9">
        <f>IF(Table1[[#This Row],[Area]]="","",Table1[[#This Row],[cleu_gross_adds]]/1000)</f>
        <v>2.1269999999999998</v>
      </c>
      <c r="D587" s="9">
        <f>IF(Table1[[#This Row],[Area]]="","",Table1[[#This Row],[cleu_deacts]]/1000)</f>
        <v>1.958</v>
      </c>
      <c r="E587" s="10">
        <f>IF(Table1[[#This Row],[Area]]="","",Table1[[#This Row],[cleu_subs]]/1000)</f>
        <v>205.601</v>
      </c>
      <c r="F587" s="10">
        <f>IF(Table1[[#This Row],[Area]]="","",Table1[[#This Row],[Adds]]-Table1[[#This Row],[Deacts]])</f>
        <v>0.16899999999999982</v>
      </c>
      <c r="G587" s="10" t="str">
        <f>IF(Table1[[#This Row],[Area]]="","",IF(Table1[[#This Row],[VZ2_SEGMT_DESC]]="Small &amp; Medium Unassigned", "Small &amp; Medium",Table1[[#This Row],[VZ2_SEGMT_DESC]]))</f>
        <v>Public Sector Fed</v>
      </c>
      <c r="H587" s="10" t="str">
        <f>IF(Table1[[#This Row],[VZ2_AREA_DESC]]="undefined","",IF(Table1[[#This Row],[VZ2_AREA_DESC]]="Headquarte","HQ",Table1[[#This Row],[VZ2_AREA_DESC]]))</f>
        <v>South</v>
      </c>
      <c r="I587" s="2">
        <v>43647</v>
      </c>
      <c r="J587" s="3" t="s">
        <v>16</v>
      </c>
      <c r="K587" s="3" t="s">
        <v>12</v>
      </c>
      <c r="L587" s="3" t="s">
        <v>8</v>
      </c>
      <c r="M587" s="3">
        <v>2127</v>
      </c>
      <c r="N587" s="3">
        <v>1958</v>
      </c>
      <c r="O587" s="3">
        <v>205601</v>
      </c>
    </row>
    <row r="588" spans="1:15" x14ac:dyDescent="0.25">
      <c r="A588" s="6" t="str">
        <f>IF(Table1[[#This Row],[Area]]="","",CONCATENATE(YEAR(I588)," ","Q",ROUNDUP(MONTH(I588)/3,0)))</f>
        <v>2019 Q1</v>
      </c>
      <c r="B588" s="6" t="str">
        <f>IF(Table1[[#This Row],[Area]]="","",CONCATENATE(TEXT(Table1[[#This Row],[rpt_mth]],"yyyy"), " ",TEXT(Table1[[#This Row],[rpt_mth]],"mmmm")))</f>
        <v>2019 January</v>
      </c>
      <c r="C588" s="9">
        <f>IF(Table1[[#This Row],[Area]]="","",Table1[[#This Row],[cleu_gross_adds]]/1000)</f>
        <v>28.783000000000001</v>
      </c>
      <c r="D588" s="9">
        <f>IF(Table1[[#This Row],[Area]]="","",Table1[[#This Row],[cleu_deacts]]/1000)</f>
        <v>21.709</v>
      </c>
      <c r="E588" s="10">
        <f>IF(Table1[[#This Row],[Area]]="","",Table1[[#This Row],[cleu_subs]]/1000)</f>
        <v>1524.5050000000001</v>
      </c>
      <c r="F588" s="10">
        <f>IF(Table1[[#This Row],[Area]]="","",Table1[[#This Row],[Adds]]-Table1[[#This Row],[Deacts]])</f>
        <v>7.0740000000000016</v>
      </c>
      <c r="G588" s="10" t="str">
        <f>IF(Table1[[#This Row],[Area]]="","",IF(Table1[[#This Row],[VZ2_SEGMT_DESC]]="Small &amp; Medium Unassigned", "Small &amp; Medium",Table1[[#This Row],[VZ2_SEGMT_DESC]]))</f>
        <v>Large Enterprise Segment</v>
      </c>
      <c r="H588" s="10" t="str">
        <f>IF(Table1[[#This Row],[VZ2_AREA_DESC]]="undefined","",IF(Table1[[#This Row],[VZ2_AREA_DESC]]="Headquarte","HQ",Table1[[#This Row],[VZ2_AREA_DESC]]))</f>
        <v>South</v>
      </c>
      <c r="I588" s="2">
        <v>43466</v>
      </c>
      <c r="J588" s="3" t="s">
        <v>6</v>
      </c>
      <c r="K588" s="3" t="s">
        <v>12</v>
      </c>
      <c r="L588" s="3" t="s">
        <v>8</v>
      </c>
      <c r="M588" s="3">
        <v>28783</v>
      </c>
      <c r="N588" s="3">
        <v>21709</v>
      </c>
      <c r="O588" s="3">
        <v>1524505</v>
      </c>
    </row>
    <row r="589" spans="1:15" x14ac:dyDescent="0.25">
      <c r="A589" s="6" t="str">
        <f>IF(Table1[[#This Row],[Area]]="","",CONCATENATE(YEAR(I589)," ","Q",ROUNDUP(MONTH(I589)/3,0)))</f>
        <v>2020 Q1</v>
      </c>
      <c r="B589" s="6" t="str">
        <f>IF(Table1[[#This Row],[Area]]="","",CONCATENATE(TEXT(Table1[[#This Row],[rpt_mth]],"yyyy"), " ",TEXT(Table1[[#This Row],[rpt_mth]],"mmmm")))</f>
        <v>2020 March</v>
      </c>
      <c r="C589" s="9">
        <f>IF(Table1[[#This Row],[Area]]="","",Table1[[#This Row],[cleu_gross_adds]]/1000)</f>
        <v>0.19900000000000001</v>
      </c>
      <c r="D589" s="9">
        <f>IF(Table1[[#This Row],[Area]]="","",Table1[[#This Row],[cleu_deacts]]/1000)</f>
        <v>9.6000000000000002E-2</v>
      </c>
      <c r="E589" s="10">
        <f>IF(Table1[[#This Row],[Area]]="","",Table1[[#This Row],[cleu_subs]]/1000)</f>
        <v>21.63</v>
      </c>
      <c r="F589" s="10">
        <f>IF(Table1[[#This Row],[Area]]="","",Table1[[#This Row],[Adds]]-Table1[[#This Row],[Deacts]])</f>
        <v>0.10300000000000001</v>
      </c>
      <c r="G589" s="10" t="str">
        <f>IF(Table1[[#This Row],[Area]]="","",IF(Table1[[#This Row],[VZ2_SEGMT_DESC]]="Small &amp; Medium Unassigned", "Small &amp; Medium",Table1[[#This Row],[VZ2_SEGMT_DESC]]))</f>
        <v>Public Sector SLED</v>
      </c>
      <c r="H589" s="10" t="str">
        <f>IF(Table1[[#This Row],[VZ2_AREA_DESC]]="undefined","",IF(Table1[[#This Row],[VZ2_AREA_DESC]]="Headquarte","HQ",Table1[[#This Row],[VZ2_AREA_DESC]]))</f>
        <v>East</v>
      </c>
      <c r="I589" s="2">
        <v>43891</v>
      </c>
      <c r="J589" s="3" t="s">
        <v>19</v>
      </c>
      <c r="K589" s="3" t="s">
        <v>14</v>
      </c>
      <c r="L589" s="3" t="s">
        <v>11</v>
      </c>
      <c r="M589" s="3">
        <v>199</v>
      </c>
      <c r="N589" s="3">
        <v>96</v>
      </c>
      <c r="O589" s="3">
        <v>21630</v>
      </c>
    </row>
    <row r="590" spans="1:15" x14ac:dyDescent="0.25">
      <c r="A590" s="6" t="str">
        <f>IF(Table1[[#This Row],[Area]]="","",CONCATENATE(YEAR(I590)," ","Q",ROUNDUP(MONTH(I590)/3,0)))</f>
        <v>2020 Q1</v>
      </c>
      <c r="B590" s="6" t="str">
        <f>IF(Table1[[#This Row],[Area]]="","",CONCATENATE(TEXT(Table1[[#This Row],[rpt_mth]],"yyyy"), " ",TEXT(Table1[[#This Row],[rpt_mth]],"mmmm")))</f>
        <v>2020 February</v>
      </c>
      <c r="C590" s="9">
        <f>IF(Table1[[#This Row],[Area]]="","",Table1[[#This Row],[cleu_gross_adds]]/1000)</f>
        <v>0</v>
      </c>
      <c r="D590" s="9">
        <f>IF(Table1[[#This Row],[Area]]="","",Table1[[#This Row],[cleu_deacts]]/1000)</f>
        <v>3.0000000000000001E-3</v>
      </c>
      <c r="E590" s="10">
        <f>IF(Table1[[#This Row],[Area]]="","",Table1[[#This Row],[cleu_subs]]/1000)</f>
        <v>0.624</v>
      </c>
      <c r="F590" s="10">
        <f>IF(Table1[[#This Row],[Area]]="","",Table1[[#This Row],[Adds]]-Table1[[#This Row],[Deacts]])</f>
        <v>-3.0000000000000001E-3</v>
      </c>
      <c r="G590" s="10" t="str">
        <f>IF(Table1[[#This Row],[Area]]="","",IF(Table1[[#This Row],[VZ2_SEGMT_DESC]]="Small &amp; Medium Unassigned", "Small &amp; Medium",Table1[[#This Row],[VZ2_SEGMT_DESC]]))</f>
        <v>Public Sector Fed</v>
      </c>
      <c r="H590" s="10" t="str">
        <f>IF(Table1[[#This Row],[VZ2_AREA_DESC]]="undefined","",IF(Table1[[#This Row],[VZ2_AREA_DESC]]="Headquarte","HQ",Table1[[#This Row],[VZ2_AREA_DESC]]))</f>
        <v>South</v>
      </c>
      <c r="I590" s="2">
        <v>43862</v>
      </c>
      <c r="J590" s="3" t="s">
        <v>16</v>
      </c>
      <c r="K590" s="3" t="s">
        <v>7</v>
      </c>
      <c r="L590" s="3" t="s">
        <v>8</v>
      </c>
      <c r="M590" s="3">
        <v>0</v>
      </c>
      <c r="N590" s="3">
        <v>3</v>
      </c>
      <c r="O590" s="3">
        <v>624</v>
      </c>
    </row>
    <row r="591" spans="1:15" x14ac:dyDescent="0.25">
      <c r="A591" s="6" t="str">
        <f>IF(Table1[[#This Row],[Area]]="","",CONCATENATE(YEAR(I591)," ","Q",ROUNDUP(MONTH(I591)/3,0)))</f>
        <v>2020 Q2</v>
      </c>
      <c r="B591" s="6" t="str">
        <f>IF(Table1[[#This Row],[Area]]="","",CONCATENATE(TEXT(Table1[[#This Row],[rpt_mth]],"yyyy"), " ",TEXT(Table1[[#This Row],[rpt_mth]],"mmmm")))</f>
        <v>2020 April</v>
      </c>
      <c r="C591" s="9">
        <f>IF(Table1[[#This Row],[Area]]="","",Table1[[#This Row],[cleu_gross_adds]]/1000)</f>
        <v>0</v>
      </c>
      <c r="D591" s="9">
        <f>IF(Table1[[#This Row],[Area]]="","",Table1[[#This Row],[cleu_deacts]]/1000)</f>
        <v>0</v>
      </c>
      <c r="E591" s="10">
        <f>IF(Table1[[#This Row],[Area]]="","",Table1[[#This Row],[cleu_subs]]/1000)</f>
        <v>0</v>
      </c>
      <c r="F591" s="10">
        <f>IF(Table1[[#This Row],[Area]]="","",Table1[[#This Row],[Adds]]-Table1[[#This Row],[Deacts]])</f>
        <v>0</v>
      </c>
      <c r="G591" s="10" t="str">
        <f>IF(Table1[[#This Row],[Area]]="","",IF(Table1[[#This Row],[VZ2_SEGMT_DESC]]="Small &amp; Medium Unassigned", "Small &amp; Medium",Table1[[#This Row],[VZ2_SEGMT_DESC]]))</f>
        <v>Small &amp; Medium</v>
      </c>
      <c r="H591" s="10" t="str">
        <f>IF(Table1[[#This Row],[VZ2_AREA_DESC]]="undefined","",IF(Table1[[#This Row],[VZ2_AREA_DESC]]="Headquarte","HQ",Table1[[#This Row],[VZ2_AREA_DESC]]))</f>
        <v>West</v>
      </c>
      <c r="I591" s="2">
        <v>43922</v>
      </c>
      <c r="J591" s="3" t="s">
        <v>9</v>
      </c>
      <c r="K591" s="3" t="s">
        <v>14</v>
      </c>
      <c r="L591" s="3" t="s">
        <v>15</v>
      </c>
      <c r="M591" s="3">
        <v>0</v>
      </c>
      <c r="N591" s="3">
        <v>0</v>
      </c>
      <c r="O591" s="3">
        <v>0</v>
      </c>
    </row>
    <row r="592" spans="1:15" x14ac:dyDescent="0.25">
      <c r="A592" s="6" t="str">
        <f>IF(Table1[[#This Row],[Area]]="","",CONCATENATE(YEAR(I592)," ","Q",ROUNDUP(MONTH(I592)/3,0)))</f>
        <v>2019 Q2</v>
      </c>
      <c r="B592" s="6" t="str">
        <f>IF(Table1[[#This Row],[Area]]="","",CONCATENATE(TEXT(Table1[[#This Row],[rpt_mth]],"yyyy"), " ",TEXT(Table1[[#This Row],[rpt_mth]],"mmmm")))</f>
        <v>2019 April</v>
      </c>
      <c r="C592" s="9">
        <f>IF(Table1[[#This Row],[Area]]="","",Table1[[#This Row],[cleu_gross_adds]]/1000)</f>
        <v>0.39200000000000002</v>
      </c>
      <c r="D592" s="9">
        <f>IF(Table1[[#This Row],[Area]]="","",Table1[[#This Row],[cleu_deacts]]/1000)</f>
        <v>0.69799999999999995</v>
      </c>
      <c r="E592" s="10">
        <f>IF(Table1[[#This Row],[Area]]="","",Table1[[#This Row],[cleu_subs]]/1000)</f>
        <v>59.155999999999999</v>
      </c>
      <c r="F592" s="10">
        <f>IF(Table1[[#This Row],[Area]]="","",Table1[[#This Row],[Adds]]-Table1[[#This Row],[Deacts]])</f>
        <v>-0.30599999999999994</v>
      </c>
      <c r="G592" s="10" t="str">
        <f>IF(Table1[[#This Row],[Area]]="","",IF(Table1[[#This Row],[VZ2_SEGMT_DESC]]="Small &amp; Medium Unassigned", "Small &amp; Medium",Table1[[#This Row],[VZ2_SEGMT_DESC]]))</f>
        <v>Large Enterprise Segment</v>
      </c>
      <c r="H592" s="10" t="str">
        <f>IF(Table1[[#This Row],[VZ2_AREA_DESC]]="undefined","",IF(Table1[[#This Row],[VZ2_AREA_DESC]]="Headquarte","HQ",Table1[[#This Row],[VZ2_AREA_DESC]]))</f>
        <v>East</v>
      </c>
      <c r="I592" s="2">
        <v>43556</v>
      </c>
      <c r="J592" s="3" t="s">
        <v>6</v>
      </c>
      <c r="K592" s="3" t="s">
        <v>10</v>
      </c>
      <c r="L592" s="3" t="s">
        <v>11</v>
      </c>
      <c r="M592" s="3">
        <v>392</v>
      </c>
      <c r="N592" s="3">
        <v>698</v>
      </c>
      <c r="O592" s="3">
        <v>59156</v>
      </c>
    </row>
    <row r="593" spans="1:15" x14ac:dyDescent="0.25">
      <c r="A593" s="6" t="str">
        <f>IF(Table1[[#This Row],[Area]]="","",CONCATENATE(YEAR(I593)," ","Q",ROUNDUP(MONTH(I593)/3,0)))</f>
        <v>2019 Q3</v>
      </c>
      <c r="B593" s="6" t="str">
        <f>IF(Table1[[#This Row],[Area]]="","",CONCATENATE(TEXT(Table1[[#This Row],[rpt_mth]],"yyyy"), " ",TEXT(Table1[[#This Row],[rpt_mth]],"mmmm")))</f>
        <v>2019 July</v>
      </c>
      <c r="C593" s="9">
        <f>IF(Table1[[#This Row],[Area]]="","",Table1[[#This Row],[cleu_gross_adds]]/1000)</f>
        <v>2.9000000000000001E-2</v>
      </c>
      <c r="D593" s="9">
        <f>IF(Table1[[#This Row],[Area]]="","",Table1[[#This Row],[cleu_deacts]]/1000)</f>
        <v>0.312</v>
      </c>
      <c r="E593" s="10">
        <f>IF(Table1[[#This Row],[Area]]="","",Table1[[#This Row],[cleu_subs]]/1000)</f>
        <v>32.341000000000001</v>
      </c>
      <c r="F593" s="10">
        <f>IF(Table1[[#This Row],[Area]]="","",Table1[[#This Row],[Adds]]-Table1[[#This Row],[Deacts]])</f>
        <v>-0.28299999999999997</v>
      </c>
      <c r="G593" s="10" t="str">
        <f>IF(Table1[[#This Row],[Area]]="","",IF(Table1[[#This Row],[VZ2_SEGMT_DESC]]="Small &amp; Medium Unassigned", "Small &amp; Medium",Table1[[#This Row],[VZ2_SEGMT_DESC]]))</f>
        <v>Public Sector SLED</v>
      </c>
      <c r="H593" s="10" t="str">
        <f>IF(Table1[[#This Row],[VZ2_AREA_DESC]]="undefined","",IF(Table1[[#This Row],[VZ2_AREA_DESC]]="Headquarte","HQ",Table1[[#This Row],[VZ2_AREA_DESC]]))</f>
        <v>East</v>
      </c>
      <c r="I593" s="2">
        <v>43647</v>
      </c>
      <c r="J593" s="3" t="s">
        <v>19</v>
      </c>
      <c r="K593" s="3" t="s">
        <v>7</v>
      </c>
      <c r="L593" s="3" t="s">
        <v>11</v>
      </c>
      <c r="M593" s="3">
        <v>29</v>
      </c>
      <c r="N593" s="3">
        <v>312</v>
      </c>
      <c r="O593" s="3">
        <v>32341</v>
      </c>
    </row>
    <row r="594" spans="1:15" x14ac:dyDescent="0.25">
      <c r="A594" s="6" t="str">
        <f>IF(Table1[[#This Row],[Area]]="","",CONCATENATE(YEAR(I594)," ","Q",ROUNDUP(MONTH(I594)/3,0)))</f>
        <v>2020 Q2</v>
      </c>
      <c r="B594" s="6" t="str">
        <f>IF(Table1[[#This Row],[Area]]="","",CONCATENATE(TEXT(Table1[[#This Row],[rpt_mth]],"yyyy"), " ",TEXT(Table1[[#This Row],[rpt_mth]],"mmmm")))</f>
        <v>2020 May</v>
      </c>
      <c r="C594" s="9">
        <f>IF(Table1[[#This Row],[Area]]="","",Table1[[#This Row],[cleu_gross_adds]]/1000)</f>
        <v>4.9000000000000002E-2</v>
      </c>
      <c r="D594" s="9">
        <f>IF(Table1[[#This Row],[Area]]="","",Table1[[#This Row],[cleu_deacts]]/1000)</f>
        <v>0.45100000000000001</v>
      </c>
      <c r="E594" s="10">
        <f>IF(Table1[[#This Row],[Area]]="","",Table1[[#This Row],[cleu_subs]]/1000)</f>
        <v>23.355</v>
      </c>
      <c r="F594" s="10">
        <f>IF(Table1[[#This Row],[Area]]="","",Table1[[#This Row],[Adds]]-Table1[[#This Row],[Deacts]])</f>
        <v>-0.40200000000000002</v>
      </c>
      <c r="G594" s="10" t="str">
        <f>IF(Table1[[#This Row],[Area]]="","",IF(Table1[[#This Row],[VZ2_SEGMT_DESC]]="Small &amp; Medium Unassigned", "Small &amp; Medium",Table1[[#This Row],[VZ2_SEGMT_DESC]]))</f>
        <v>Large Enterprise Segment</v>
      </c>
      <c r="H594" s="10" t="str">
        <f>IF(Table1[[#This Row],[VZ2_AREA_DESC]]="undefined","",IF(Table1[[#This Row],[VZ2_AREA_DESC]]="Headquarte","HQ",Table1[[#This Row],[VZ2_AREA_DESC]]))</f>
        <v>South</v>
      </c>
      <c r="I594" s="2">
        <v>43952</v>
      </c>
      <c r="J594" s="3" t="s">
        <v>6</v>
      </c>
      <c r="K594" s="3" t="s">
        <v>7</v>
      </c>
      <c r="L594" s="3" t="s">
        <v>8</v>
      </c>
      <c r="M594" s="3">
        <v>49</v>
      </c>
      <c r="N594" s="3">
        <v>451</v>
      </c>
      <c r="O594" s="3">
        <v>23355</v>
      </c>
    </row>
    <row r="595" spans="1:15" x14ac:dyDescent="0.25">
      <c r="A595" s="6" t="str">
        <f>IF(Table1[[#This Row],[Area]]="","",CONCATENATE(YEAR(I595)," ","Q",ROUNDUP(MONTH(I595)/3,0)))</f>
        <v>2020 Q2</v>
      </c>
      <c r="B595" s="6" t="str">
        <f>IF(Table1[[#This Row],[Area]]="","",CONCATENATE(TEXT(Table1[[#This Row],[rpt_mth]],"yyyy"), " ",TEXT(Table1[[#This Row],[rpt_mth]],"mmmm")))</f>
        <v>2020 June</v>
      </c>
      <c r="C595" s="9">
        <f>IF(Table1[[#This Row],[Area]]="","",Table1[[#This Row],[cleu_gross_adds]]/1000)</f>
        <v>0</v>
      </c>
      <c r="D595" s="9">
        <f>IF(Table1[[#This Row],[Area]]="","",Table1[[#This Row],[cleu_deacts]]/1000)</f>
        <v>0</v>
      </c>
      <c r="E595" s="10">
        <f>IF(Table1[[#This Row],[Area]]="","",Table1[[#This Row],[cleu_subs]]/1000)</f>
        <v>1E-3</v>
      </c>
      <c r="F595" s="10">
        <f>IF(Table1[[#This Row],[Area]]="","",Table1[[#This Row],[Adds]]-Table1[[#This Row],[Deacts]])</f>
        <v>0</v>
      </c>
      <c r="G595" s="10" t="str">
        <f>IF(Table1[[#This Row],[Area]]="","",IF(Table1[[#This Row],[VZ2_SEGMT_DESC]]="Small &amp; Medium Unassigned", "Small &amp; Medium",Table1[[#This Row],[VZ2_SEGMT_DESC]]))</f>
        <v>Small &amp; Medium</v>
      </c>
      <c r="H595" s="10" t="str">
        <f>IF(Table1[[#This Row],[VZ2_AREA_DESC]]="undefined","",IF(Table1[[#This Row],[VZ2_AREA_DESC]]="Headquarte","HQ",Table1[[#This Row],[VZ2_AREA_DESC]]))</f>
        <v>East</v>
      </c>
      <c r="I595" s="2">
        <v>43983</v>
      </c>
      <c r="J595" s="3" t="s">
        <v>9</v>
      </c>
      <c r="K595" s="3" t="s">
        <v>12</v>
      </c>
      <c r="L595" s="3" t="s">
        <v>11</v>
      </c>
      <c r="M595" s="3">
        <v>0</v>
      </c>
      <c r="N595" s="3">
        <v>0</v>
      </c>
      <c r="O595" s="3">
        <v>1</v>
      </c>
    </row>
    <row r="596" spans="1:15" x14ac:dyDescent="0.25">
      <c r="A596" s="6" t="str">
        <f>IF(Table1[[#This Row],[Area]]="","",CONCATENATE(YEAR(I596)," ","Q",ROUNDUP(MONTH(I596)/3,0)))</f>
        <v>2019 Q2</v>
      </c>
      <c r="B596" s="6" t="str">
        <f>IF(Table1[[#This Row],[Area]]="","",CONCATENATE(TEXT(Table1[[#This Row],[rpt_mth]],"yyyy"), " ",TEXT(Table1[[#This Row],[rpt_mth]],"mmmm")))</f>
        <v>2019 June</v>
      </c>
      <c r="C596" s="9">
        <f>IF(Table1[[#This Row],[Area]]="","",Table1[[#This Row],[cleu_gross_adds]]/1000)</f>
        <v>2.3E-2</v>
      </c>
      <c r="D596" s="9">
        <f>IF(Table1[[#This Row],[Area]]="","",Table1[[#This Row],[cleu_deacts]]/1000)</f>
        <v>0</v>
      </c>
      <c r="E596" s="10">
        <f>IF(Table1[[#This Row],[Area]]="","",Table1[[#This Row],[cleu_subs]]/1000)</f>
        <v>5.5E-2</v>
      </c>
      <c r="F596" s="10">
        <f>IF(Table1[[#This Row],[Area]]="","",Table1[[#This Row],[Adds]]-Table1[[#This Row],[Deacts]])</f>
        <v>2.3E-2</v>
      </c>
      <c r="G596" s="10" t="str">
        <f>IF(Table1[[#This Row],[Area]]="","",IF(Table1[[#This Row],[VZ2_SEGMT_DESC]]="Small &amp; Medium Unassigned", "Small &amp; Medium",Table1[[#This Row],[VZ2_SEGMT_DESC]]))</f>
        <v>Small &amp; Medium</v>
      </c>
      <c r="H596" s="10" t="str">
        <f>IF(Table1[[#This Row],[VZ2_AREA_DESC]]="undefined","",IF(Table1[[#This Row],[VZ2_AREA_DESC]]="Headquarte","HQ",Table1[[#This Row],[VZ2_AREA_DESC]]))</f>
        <v>East</v>
      </c>
      <c r="I596" s="2">
        <v>43617</v>
      </c>
      <c r="J596" s="3" t="s">
        <v>9</v>
      </c>
      <c r="K596" s="3" t="s">
        <v>14</v>
      </c>
      <c r="L596" s="3" t="s">
        <v>11</v>
      </c>
      <c r="M596" s="3">
        <v>23</v>
      </c>
      <c r="N596" s="3">
        <v>0</v>
      </c>
      <c r="O596" s="3">
        <v>55</v>
      </c>
    </row>
    <row r="597" spans="1:15" x14ac:dyDescent="0.25">
      <c r="A597" s="6" t="str">
        <f>IF(Table1[[#This Row],[Area]]="","",CONCATENATE(YEAR(I597)," ","Q",ROUNDUP(MONTH(I597)/3,0)))</f>
        <v>2019 Q3</v>
      </c>
      <c r="B597" s="6" t="str">
        <f>IF(Table1[[#This Row],[Area]]="","",CONCATENATE(TEXT(Table1[[#This Row],[rpt_mth]],"yyyy"), " ",TEXT(Table1[[#This Row],[rpt_mth]],"mmmm")))</f>
        <v>2019 September</v>
      </c>
      <c r="C597" s="9">
        <f>IF(Table1[[#This Row],[Area]]="","",Table1[[#This Row],[cleu_gross_adds]]/1000)</f>
        <v>0</v>
      </c>
      <c r="D597" s="9">
        <f>IF(Table1[[#This Row],[Area]]="","",Table1[[#This Row],[cleu_deacts]]/1000)</f>
        <v>0</v>
      </c>
      <c r="E597" s="10">
        <f>IF(Table1[[#This Row],[Area]]="","",Table1[[#This Row],[cleu_subs]]/1000)</f>
        <v>0</v>
      </c>
      <c r="F597" s="10">
        <f>IF(Table1[[#This Row],[Area]]="","",Table1[[#This Row],[Adds]]-Table1[[#This Row],[Deacts]])</f>
        <v>0</v>
      </c>
      <c r="G597" s="10" t="str">
        <f>IF(Table1[[#This Row],[Area]]="","",IF(Table1[[#This Row],[VZ2_SEGMT_DESC]]="Small &amp; Medium Unassigned", "Small &amp; Medium",Table1[[#This Row],[VZ2_SEGMT_DESC]]))</f>
        <v>Small &amp; Medium</v>
      </c>
      <c r="H597" s="10" t="str">
        <f>IF(Table1[[#This Row],[VZ2_AREA_DESC]]="undefined","",IF(Table1[[#This Row],[VZ2_AREA_DESC]]="Headquarte","HQ",Table1[[#This Row],[VZ2_AREA_DESC]]))</f>
        <v>HQ</v>
      </c>
      <c r="I597" s="2">
        <v>43709</v>
      </c>
      <c r="J597" s="3" t="s">
        <v>18</v>
      </c>
      <c r="K597" s="3" t="s">
        <v>14</v>
      </c>
      <c r="L597" s="3" t="s">
        <v>17</v>
      </c>
      <c r="M597" s="3">
        <v>0</v>
      </c>
      <c r="N597" s="3">
        <v>0</v>
      </c>
      <c r="O597" s="3">
        <v>0</v>
      </c>
    </row>
    <row r="598" spans="1:15" x14ac:dyDescent="0.25">
      <c r="A598" s="6" t="str">
        <f>IF(Table1[[#This Row],[Area]]="","",CONCATENATE(YEAR(I598)," ","Q",ROUNDUP(MONTH(I598)/3,0)))</f>
        <v>2019 Q2</v>
      </c>
      <c r="B598" s="6" t="str">
        <f>IF(Table1[[#This Row],[Area]]="","",CONCATENATE(TEXT(Table1[[#This Row],[rpt_mth]],"yyyy"), " ",TEXT(Table1[[#This Row],[rpt_mth]],"mmmm")))</f>
        <v>2019 May</v>
      </c>
      <c r="C598" s="9">
        <f>IF(Table1[[#This Row],[Area]]="","",Table1[[#This Row],[cleu_gross_adds]]/1000)</f>
        <v>0.121</v>
      </c>
      <c r="D598" s="9">
        <f>IF(Table1[[#This Row],[Area]]="","",Table1[[#This Row],[cleu_deacts]]/1000)</f>
        <v>1E-3</v>
      </c>
      <c r="E598" s="10">
        <f>IF(Table1[[#This Row],[Area]]="","",Table1[[#This Row],[cleu_subs]]/1000)</f>
        <v>0.7</v>
      </c>
      <c r="F598" s="10">
        <f>IF(Table1[[#This Row],[Area]]="","",Table1[[#This Row],[Adds]]-Table1[[#This Row],[Deacts]])</f>
        <v>0.12</v>
      </c>
      <c r="G598" s="10" t="str">
        <f>IF(Table1[[#This Row],[Area]]="","",IF(Table1[[#This Row],[VZ2_SEGMT_DESC]]="Small &amp; Medium Unassigned", "Small &amp; Medium",Table1[[#This Row],[VZ2_SEGMT_DESC]]))</f>
        <v>Small &amp; Medium</v>
      </c>
      <c r="H598" s="10" t="str">
        <f>IF(Table1[[#This Row],[VZ2_AREA_DESC]]="undefined","",IF(Table1[[#This Row],[VZ2_AREA_DESC]]="Headquarte","HQ",Table1[[#This Row],[VZ2_AREA_DESC]]))</f>
        <v>West</v>
      </c>
      <c r="I598" s="2">
        <v>43586</v>
      </c>
      <c r="J598" s="3" t="s">
        <v>9</v>
      </c>
      <c r="K598" s="3" t="s">
        <v>12</v>
      </c>
      <c r="L598" s="3" t="s">
        <v>15</v>
      </c>
      <c r="M598" s="3">
        <v>121</v>
      </c>
      <c r="N598" s="3">
        <v>1</v>
      </c>
      <c r="O598" s="3">
        <v>700</v>
      </c>
    </row>
    <row r="599" spans="1:15" x14ac:dyDescent="0.25">
      <c r="A599" s="6" t="str">
        <f>IF(Table1[[#This Row],[Area]]="","",CONCATENATE(YEAR(I599)," ","Q",ROUNDUP(MONTH(I599)/3,0)))</f>
        <v>2019 Q4</v>
      </c>
      <c r="B599" s="6" t="str">
        <f>IF(Table1[[#This Row],[Area]]="","",CONCATENATE(TEXT(Table1[[#This Row],[rpt_mth]],"yyyy"), " ",TEXT(Table1[[#This Row],[rpt_mth]],"mmmm")))</f>
        <v>2019 October</v>
      </c>
      <c r="C599" s="9">
        <f>IF(Table1[[#This Row],[Area]]="","",Table1[[#This Row],[cleu_gross_adds]]/1000)</f>
        <v>1E-3</v>
      </c>
      <c r="D599" s="9">
        <f>IF(Table1[[#This Row],[Area]]="","",Table1[[#This Row],[cleu_deacts]]/1000)</f>
        <v>7.0000000000000001E-3</v>
      </c>
      <c r="E599" s="10">
        <f>IF(Table1[[#This Row],[Area]]="","",Table1[[#This Row],[cleu_subs]]/1000)</f>
        <v>0.66700000000000004</v>
      </c>
      <c r="F599" s="10">
        <f>IF(Table1[[#This Row],[Area]]="","",Table1[[#This Row],[Adds]]-Table1[[#This Row],[Deacts]])</f>
        <v>-6.0000000000000001E-3</v>
      </c>
      <c r="G599" s="10" t="str">
        <f>IF(Table1[[#This Row],[Area]]="","",IF(Table1[[#This Row],[VZ2_SEGMT_DESC]]="Small &amp; Medium Unassigned", "Small &amp; Medium",Table1[[#This Row],[VZ2_SEGMT_DESC]]))</f>
        <v>Public Sector Fed</v>
      </c>
      <c r="H599" s="10" t="str">
        <f>IF(Table1[[#This Row],[VZ2_AREA_DESC]]="undefined","",IF(Table1[[#This Row],[VZ2_AREA_DESC]]="Headquarte","HQ",Table1[[#This Row],[VZ2_AREA_DESC]]))</f>
        <v>West</v>
      </c>
      <c r="I599" s="2">
        <v>43739</v>
      </c>
      <c r="J599" s="3" t="s">
        <v>16</v>
      </c>
      <c r="K599" s="3" t="s">
        <v>10</v>
      </c>
      <c r="L599" s="3" t="s">
        <v>15</v>
      </c>
      <c r="M599" s="3">
        <v>1</v>
      </c>
      <c r="N599" s="3">
        <v>7</v>
      </c>
      <c r="O599" s="3">
        <v>667</v>
      </c>
    </row>
    <row r="600" spans="1:15" x14ac:dyDescent="0.25">
      <c r="A600" s="6" t="str">
        <f>IF(Table1[[#This Row],[Area]]="","",CONCATENATE(YEAR(I600)," ","Q",ROUNDUP(MONTH(I600)/3,0)))</f>
        <v>2019 Q2</v>
      </c>
      <c r="B600" s="6" t="str">
        <f>IF(Table1[[#This Row],[Area]]="","",CONCATENATE(TEXT(Table1[[#This Row],[rpt_mth]],"yyyy"), " ",TEXT(Table1[[#This Row],[rpt_mth]],"mmmm")))</f>
        <v>2019 May</v>
      </c>
      <c r="C600" s="9">
        <f>IF(Table1[[#This Row],[Area]]="","",Table1[[#This Row],[cleu_gross_adds]]/1000)</f>
        <v>0</v>
      </c>
      <c r="D600" s="9">
        <f>IF(Table1[[#This Row],[Area]]="","",Table1[[#This Row],[cleu_deacts]]/1000)</f>
        <v>1.0269999999999999</v>
      </c>
      <c r="E600" s="10">
        <f>IF(Table1[[#This Row],[Area]]="","",Table1[[#This Row],[cleu_subs]]/1000)</f>
        <v>10.095000000000001</v>
      </c>
      <c r="F600" s="10">
        <f>IF(Table1[[#This Row],[Area]]="","",Table1[[#This Row],[Adds]]-Table1[[#This Row],[Deacts]])</f>
        <v>-1.0269999999999999</v>
      </c>
      <c r="G600" s="10" t="str">
        <f>IF(Table1[[#This Row],[Area]]="","",IF(Table1[[#This Row],[VZ2_SEGMT_DESC]]="Small &amp; Medium Unassigned", "Small &amp; Medium",Table1[[#This Row],[VZ2_SEGMT_DESC]]))</f>
        <v>Public Sector SLED</v>
      </c>
      <c r="H600" s="10" t="str">
        <f>IF(Table1[[#This Row],[VZ2_AREA_DESC]]="undefined","",IF(Table1[[#This Row],[VZ2_AREA_DESC]]="Headquarte","HQ",Table1[[#This Row],[VZ2_AREA_DESC]]))</f>
        <v>South</v>
      </c>
      <c r="I600" s="2">
        <v>43586</v>
      </c>
      <c r="J600" s="3" t="s">
        <v>19</v>
      </c>
      <c r="K600" s="3" t="s">
        <v>7</v>
      </c>
      <c r="L600" s="3" t="s">
        <v>8</v>
      </c>
      <c r="M600" s="3">
        <v>0</v>
      </c>
      <c r="N600" s="3">
        <v>1027</v>
      </c>
      <c r="O600" s="3">
        <v>10095</v>
      </c>
    </row>
    <row r="601" spans="1:15" x14ac:dyDescent="0.25">
      <c r="A601" s="6" t="str">
        <f>IF(Table1[[#This Row],[Area]]="","",CONCATENATE(YEAR(I601)," ","Q",ROUNDUP(MONTH(I601)/3,0)))</f>
        <v>2019 Q4</v>
      </c>
      <c r="B601" s="6" t="str">
        <f>IF(Table1[[#This Row],[Area]]="","",CONCATENATE(TEXT(Table1[[#This Row],[rpt_mth]],"yyyy"), " ",TEXT(Table1[[#This Row],[rpt_mth]],"mmmm")))</f>
        <v>2019 November</v>
      </c>
      <c r="C601" s="9">
        <f>IF(Table1[[#This Row],[Area]]="","",Table1[[#This Row],[cleu_gross_adds]]/1000)</f>
        <v>2.5000000000000001E-2</v>
      </c>
      <c r="D601" s="9">
        <f>IF(Table1[[#This Row],[Area]]="","",Table1[[#This Row],[cleu_deacts]]/1000)</f>
        <v>4.9000000000000002E-2</v>
      </c>
      <c r="E601" s="10">
        <f>IF(Table1[[#This Row],[Area]]="","",Table1[[#This Row],[cleu_subs]]/1000)</f>
        <v>7.8959999999999999</v>
      </c>
      <c r="F601" s="10">
        <f>IF(Table1[[#This Row],[Area]]="","",Table1[[#This Row],[Adds]]-Table1[[#This Row],[Deacts]])</f>
        <v>-2.4E-2</v>
      </c>
      <c r="G601" s="10" t="str">
        <f>IF(Table1[[#This Row],[Area]]="","",IF(Table1[[#This Row],[VZ2_SEGMT_DESC]]="Small &amp; Medium Unassigned", "Small &amp; Medium",Table1[[#This Row],[VZ2_SEGMT_DESC]]))</f>
        <v>Public Sector SLED</v>
      </c>
      <c r="H601" s="10" t="str">
        <f>IF(Table1[[#This Row],[VZ2_AREA_DESC]]="undefined","",IF(Table1[[#This Row],[VZ2_AREA_DESC]]="Headquarte","HQ",Table1[[#This Row],[VZ2_AREA_DESC]]))</f>
        <v>West</v>
      </c>
      <c r="I601" s="2">
        <v>43770</v>
      </c>
      <c r="J601" s="3" t="s">
        <v>19</v>
      </c>
      <c r="K601" s="3" t="s">
        <v>14</v>
      </c>
      <c r="L601" s="3" t="s">
        <v>15</v>
      </c>
      <c r="M601" s="3">
        <v>25</v>
      </c>
      <c r="N601" s="3">
        <v>49</v>
      </c>
      <c r="O601" s="3">
        <v>7896</v>
      </c>
    </row>
    <row r="602" spans="1:15" x14ac:dyDescent="0.25">
      <c r="A602" s="6" t="str">
        <f>IF(Table1[[#This Row],[Area]]="","",CONCATENATE(YEAR(I602)," ","Q",ROUNDUP(MONTH(I602)/3,0)))</f>
        <v>2019 Q3</v>
      </c>
      <c r="B602" s="6" t="str">
        <f>IF(Table1[[#This Row],[Area]]="","",CONCATENATE(TEXT(Table1[[#This Row],[rpt_mth]],"yyyy"), " ",TEXT(Table1[[#This Row],[rpt_mth]],"mmmm")))</f>
        <v>2019 August</v>
      </c>
      <c r="C602" s="9">
        <f>IF(Table1[[#This Row],[Area]]="","",Table1[[#This Row],[cleu_gross_adds]]/1000)</f>
        <v>9.31</v>
      </c>
      <c r="D602" s="9">
        <f>IF(Table1[[#This Row],[Area]]="","",Table1[[#This Row],[cleu_deacts]]/1000)</f>
        <v>5.7889999999999997</v>
      </c>
      <c r="E602" s="10">
        <f>IF(Table1[[#This Row],[Area]]="","",Table1[[#This Row],[cleu_subs]]/1000)</f>
        <v>512.71</v>
      </c>
      <c r="F602" s="10">
        <f>IF(Table1[[#This Row],[Area]]="","",Table1[[#This Row],[Adds]]-Table1[[#This Row],[Deacts]])</f>
        <v>3.5210000000000008</v>
      </c>
      <c r="G602" s="10" t="str">
        <f>IF(Table1[[#This Row],[Area]]="","",IF(Table1[[#This Row],[VZ2_SEGMT_DESC]]="Small &amp; Medium Unassigned", "Small &amp; Medium",Table1[[#This Row],[VZ2_SEGMT_DESC]]))</f>
        <v>Public Sector Fed</v>
      </c>
      <c r="H602" s="10" t="str">
        <f>IF(Table1[[#This Row],[VZ2_AREA_DESC]]="undefined","",IF(Table1[[#This Row],[VZ2_AREA_DESC]]="Headquarte","HQ",Table1[[#This Row],[VZ2_AREA_DESC]]))</f>
        <v>East</v>
      </c>
      <c r="I602" s="2">
        <v>43678</v>
      </c>
      <c r="J602" s="3" t="s">
        <v>16</v>
      </c>
      <c r="K602" s="3" t="s">
        <v>12</v>
      </c>
      <c r="L602" s="3" t="s">
        <v>11</v>
      </c>
      <c r="M602" s="3">
        <v>9310</v>
      </c>
      <c r="N602" s="3">
        <v>5789</v>
      </c>
      <c r="O602" s="3">
        <v>512710</v>
      </c>
    </row>
    <row r="603" spans="1:15" x14ac:dyDescent="0.25">
      <c r="A603" s="6" t="str">
        <f>IF(Table1[[#This Row],[Area]]="","",CONCATENATE(YEAR(I603)," ","Q",ROUNDUP(MONTH(I603)/3,0)))</f>
        <v>2020 Q2</v>
      </c>
      <c r="B603" s="6" t="str">
        <f>IF(Table1[[#This Row],[Area]]="","",CONCATENATE(TEXT(Table1[[#This Row],[rpt_mth]],"yyyy"), " ",TEXT(Table1[[#This Row],[rpt_mth]],"mmmm")))</f>
        <v>2020 April</v>
      </c>
      <c r="C603" s="9">
        <f>IF(Table1[[#This Row],[Area]]="","",Table1[[#This Row],[cleu_gross_adds]]/1000)</f>
        <v>1E-3</v>
      </c>
      <c r="D603" s="9">
        <f>IF(Table1[[#This Row],[Area]]="","",Table1[[#This Row],[cleu_deacts]]/1000)</f>
        <v>1.7000000000000001E-2</v>
      </c>
      <c r="E603" s="10">
        <f>IF(Table1[[#This Row],[Area]]="","",Table1[[#This Row],[cleu_subs]]/1000)</f>
        <v>2.0329999999999999</v>
      </c>
      <c r="F603" s="10">
        <f>IF(Table1[[#This Row],[Area]]="","",Table1[[#This Row],[Adds]]-Table1[[#This Row],[Deacts]])</f>
        <v>-1.6E-2</v>
      </c>
      <c r="G603" s="10" t="str">
        <f>IF(Table1[[#This Row],[Area]]="","",IF(Table1[[#This Row],[VZ2_SEGMT_DESC]]="Small &amp; Medium Unassigned", "Small &amp; Medium",Table1[[#This Row],[VZ2_SEGMT_DESC]]))</f>
        <v>Public Sector Fed</v>
      </c>
      <c r="H603" s="10" t="str">
        <f>IF(Table1[[#This Row],[VZ2_AREA_DESC]]="undefined","",IF(Table1[[#This Row],[VZ2_AREA_DESC]]="Headquarte","HQ",Table1[[#This Row],[VZ2_AREA_DESC]]))</f>
        <v>East</v>
      </c>
      <c r="I603" s="2">
        <v>43922</v>
      </c>
      <c r="J603" s="3" t="s">
        <v>16</v>
      </c>
      <c r="K603" s="3" t="s">
        <v>7</v>
      </c>
      <c r="L603" s="3" t="s">
        <v>11</v>
      </c>
      <c r="M603" s="3">
        <v>1</v>
      </c>
      <c r="N603" s="3">
        <v>17</v>
      </c>
      <c r="O603" s="3">
        <v>2033</v>
      </c>
    </row>
    <row r="604" spans="1:15" x14ac:dyDescent="0.25">
      <c r="A604" s="6" t="str">
        <f>IF(Table1[[#This Row],[Area]]="","",CONCATENATE(YEAR(I604)," ","Q",ROUNDUP(MONTH(I604)/3,0)))</f>
        <v>2020 Q2</v>
      </c>
      <c r="B604" s="6" t="str">
        <f>IF(Table1[[#This Row],[Area]]="","",CONCATENATE(TEXT(Table1[[#This Row],[rpt_mth]],"yyyy"), " ",TEXT(Table1[[#This Row],[rpt_mth]],"mmmm")))</f>
        <v>2020 May</v>
      </c>
      <c r="C604" s="9">
        <f>IF(Table1[[#This Row],[Area]]="","",Table1[[#This Row],[cleu_gross_adds]]/1000)</f>
        <v>1E-3</v>
      </c>
      <c r="D604" s="9">
        <f>IF(Table1[[#This Row],[Area]]="","",Table1[[#This Row],[cleu_deacts]]/1000)</f>
        <v>7.0000000000000001E-3</v>
      </c>
      <c r="E604" s="10">
        <f>IF(Table1[[#This Row],[Area]]="","",Table1[[#This Row],[cleu_subs]]/1000)</f>
        <v>2.0110000000000001</v>
      </c>
      <c r="F604" s="10">
        <f>IF(Table1[[#This Row],[Area]]="","",Table1[[#This Row],[Adds]]-Table1[[#This Row],[Deacts]])</f>
        <v>-6.0000000000000001E-3</v>
      </c>
      <c r="G604" s="10" t="str">
        <f>IF(Table1[[#This Row],[Area]]="","",IF(Table1[[#This Row],[VZ2_SEGMT_DESC]]="Small &amp; Medium Unassigned", "Small &amp; Medium",Table1[[#This Row],[VZ2_SEGMT_DESC]]))</f>
        <v>Public Sector Fed</v>
      </c>
      <c r="H604" s="10" t="str">
        <f>IF(Table1[[#This Row],[VZ2_AREA_DESC]]="undefined","",IF(Table1[[#This Row],[VZ2_AREA_DESC]]="Headquarte","HQ",Table1[[#This Row],[VZ2_AREA_DESC]]))</f>
        <v>East</v>
      </c>
      <c r="I604" s="2">
        <v>43952</v>
      </c>
      <c r="J604" s="3" t="s">
        <v>16</v>
      </c>
      <c r="K604" s="3" t="s">
        <v>7</v>
      </c>
      <c r="L604" s="3" t="s">
        <v>11</v>
      </c>
      <c r="M604" s="3">
        <v>1</v>
      </c>
      <c r="N604" s="3">
        <v>7</v>
      </c>
      <c r="O604" s="3">
        <v>2011</v>
      </c>
    </row>
    <row r="605" spans="1:15" x14ac:dyDescent="0.25">
      <c r="A605" s="6" t="str">
        <f>IF(Table1[[#This Row],[Area]]="","",CONCATENATE(YEAR(I605)," ","Q",ROUNDUP(MONTH(I605)/3,0)))</f>
        <v>2020 Q2</v>
      </c>
      <c r="B605" s="6" t="str">
        <f>IF(Table1[[#This Row],[Area]]="","",CONCATENATE(TEXT(Table1[[#This Row],[rpt_mth]],"yyyy"), " ",TEXT(Table1[[#This Row],[rpt_mth]],"mmmm")))</f>
        <v>2020 April</v>
      </c>
      <c r="C605" s="9">
        <f>IF(Table1[[#This Row],[Area]]="","",Table1[[#This Row],[cleu_gross_adds]]/1000)</f>
        <v>0</v>
      </c>
      <c r="D605" s="9">
        <f>IF(Table1[[#This Row],[Area]]="","",Table1[[#This Row],[cleu_deacts]]/1000)</f>
        <v>0</v>
      </c>
      <c r="E605" s="10">
        <f>IF(Table1[[#This Row],[Area]]="","",Table1[[#This Row],[cleu_subs]]/1000)</f>
        <v>1E-3</v>
      </c>
      <c r="F605" s="10">
        <f>IF(Table1[[#This Row],[Area]]="","",Table1[[#This Row],[Adds]]-Table1[[#This Row],[Deacts]])</f>
        <v>0</v>
      </c>
      <c r="G605" s="10" t="str">
        <f>IF(Table1[[#This Row],[Area]]="","",IF(Table1[[#This Row],[VZ2_SEGMT_DESC]]="Small &amp; Medium Unassigned", "Small &amp; Medium",Table1[[#This Row],[VZ2_SEGMT_DESC]]))</f>
        <v>Large Enterprise Segment</v>
      </c>
      <c r="H605" s="10" t="str">
        <f>IF(Table1[[#This Row],[VZ2_AREA_DESC]]="undefined","",IF(Table1[[#This Row],[VZ2_AREA_DESC]]="Headquarte","HQ",Table1[[#This Row],[VZ2_AREA_DESC]]))</f>
        <v>HQ</v>
      </c>
      <c r="I605" s="2">
        <v>43922</v>
      </c>
      <c r="J605" s="3" t="s">
        <v>6</v>
      </c>
      <c r="K605" s="3" t="s">
        <v>12</v>
      </c>
      <c r="L605" s="3" t="s">
        <v>17</v>
      </c>
      <c r="M605" s="3">
        <v>0</v>
      </c>
      <c r="N605" s="3">
        <v>0</v>
      </c>
      <c r="O605" s="3">
        <v>1</v>
      </c>
    </row>
    <row r="606" spans="1:15" x14ac:dyDescent="0.25">
      <c r="A606" s="6" t="str">
        <f>IF(Table1[[#This Row],[Area]]="","",CONCATENATE(YEAR(I606)," ","Q",ROUNDUP(MONTH(I606)/3,0)))</f>
        <v>2019 Q4</v>
      </c>
      <c r="B606" s="6" t="str">
        <f>IF(Table1[[#This Row],[Area]]="","",CONCATENATE(TEXT(Table1[[#This Row],[rpt_mth]],"yyyy"), " ",TEXT(Table1[[#This Row],[rpt_mth]],"mmmm")))</f>
        <v>2019 October</v>
      </c>
      <c r="C606" s="9">
        <f>IF(Table1[[#This Row],[Area]]="","",Table1[[#This Row],[cleu_gross_adds]]/1000)</f>
        <v>31.062999999999999</v>
      </c>
      <c r="D606" s="9">
        <f>IF(Table1[[#This Row],[Area]]="","",Table1[[#This Row],[cleu_deacts]]/1000)</f>
        <v>28.439</v>
      </c>
      <c r="E606" s="10">
        <f>IF(Table1[[#This Row],[Area]]="","",Table1[[#This Row],[cleu_subs]]/1000)</f>
        <v>1574.2729999999999</v>
      </c>
      <c r="F606" s="10">
        <f>IF(Table1[[#This Row],[Area]]="","",Table1[[#This Row],[Adds]]-Table1[[#This Row],[Deacts]])</f>
        <v>2.6239999999999988</v>
      </c>
      <c r="G606" s="10" t="str">
        <f>IF(Table1[[#This Row],[Area]]="","",IF(Table1[[#This Row],[VZ2_SEGMT_DESC]]="Small &amp; Medium Unassigned", "Small &amp; Medium",Table1[[#This Row],[VZ2_SEGMT_DESC]]))</f>
        <v>Large Enterprise Segment</v>
      </c>
      <c r="H606" s="10" t="str">
        <f>IF(Table1[[#This Row],[VZ2_AREA_DESC]]="undefined","",IF(Table1[[#This Row],[VZ2_AREA_DESC]]="Headquarte","HQ",Table1[[#This Row],[VZ2_AREA_DESC]]))</f>
        <v>South</v>
      </c>
      <c r="I606" s="2">
        <v>43739</v>
      </c>
      <c r="J606" s="3" t="s">
        <v>6</v>
      </c>
      <c r="K606" s="3" t="s">
        <v>12</v>
      </c>
      <c r="L606" s="3" t="s">
        <v>8</v>
      </c>
      <c r="M606" s="3">
        <v>31063</v>
      </c>
      <c r="N606" s="3">
        <v>28439</v>
      </c>
      <c r="O606" s="3">
        <v>1574273</v>
      </c>
    </row>
    <row r="607" spans="1:15" x14ac:dyDescent="0.25">
      <c r="A607" s="6" t="str">
        <f>IF(Table1[[#This Row],[Area]]="","",CONCATENATE(YEAR(I607)," ","Q",ROUNDUP(MONTH(I607)/3,0)))</f>
        <v>2019 Q2</v>
      </c>
      <c r="B607" s="6" t="str">
        <f>IF(Table1[[#This Row],[Area]]="","",CONCATENATE(TEXT(Table1[[#This Row],[rpt_mth]],"yyyy"), " ",TEXT(Table1[[#This Row],[rpt_mth]],"mmmm")))</f>
        <v>2019 May</v>
      </c>
      <c r="C607" s="9">
        <f>IF(Table1[[#This Row],[Area]]="","",Table1[[#This Row],[cleu_gross_adds]]/1000)</f>
        <v>4.4999999999999998E-2</v>
      </c>
      <c r="D607" s="9">
        <f>IF(Table1[[#This Row],[Area]]="","",Table1[[#This Row],[cleu_deacts]]/1000)</f>
        <v>0.115</v>
      </c>
      <c r="E607" s="10">
        <f>IF(Table1[[#This Row],[Area]]="","",Table1[[#This Row],[cleu_subs]]/1000)</f>
        <v>13.432</v>
      </c>
      <c r="F607" s="10">
        <f>IF(Table1[[#This Row],[Area]]="","",Table1[[#This Row],[Adds]]-Table1[[#This Row],[Deacts]])</f>
        <v>-7.0000000000000007E-2</v>
      </c>
      <c r="G607" s="10" t="str">
        <f>IF(Table1[[#This Row],[Area]]="","",IF(Table1[[#This Row],[VZ2_SEGMT_DESC]]="Small &amp; Medium Unassigned", "Small &amp; Medium",Table1[[#This Row],[VZ2_SEGMT_DESC]]))</f>
        <v>Public Sector SLED</v>
      </c>
      <c r="H607" s="10" t="str">
        <f>IF(Table1[[#This Row],[VZ2_AREA_DESC]]="undefined","",IF(Table1[[#This Row],[VZ2_AREA_DESC]]="Headquarte","HQ",Table1[[#This Row],[VZ2_AREA_DESC]]))</f>
        <v>South</v>
      </c>
      <c r="I607" s="2">
        <v>43586</v>
      </c>
      <c r="J607" s="3" t="s">
        <v>19</v>
      </c>
      <c r="K607" s="3" t="s">
        <v>10</v>
      </c>
      <c r="L607" s="3" t="s">
        <v>8</v>
      </c>
      <c r="M607" s="3">
        <v>45</v>
      </c>
      <c r="N607" s="3">
        <v>115</v>
      </c>
      <c r="O607" s="3">
        <v>13432</v>
      </c>
    </row>
    <row r="608" spans="1:15" x14ac:dyDescent="0.25">
      <c r="A608" s="6" t="str">
        <f>IF(Table1[[#This Row],[Area]]="","",CONCATENATE(YEAR(I608)," ","Q",ROUNDUP(MONTH(I608)/3,0)))</f>
        <v>2019 Q2</v>
      </c>
      <c r="B608" s="6" t="str">
        <f>IF(Table1[[#This Row],[Area]]="","",CONCATENATE(TEXT(Table1[[#This Row],[rpt_mth]],"yyyy"), " ",TEXT(Table1[[#This Row],[rpt_mth]],"mmmm")))</f>
        <v>2019 June</v>
      </c>
      <c r="C608" s="9">
        <f>IF(Table1[[#This Row],[Area]]="","",Table1[[#This Row],[cleu_gross_adds]]/1000)</f>
        <v>4.3999999999999997E-2</v>
      </c>
      <c r="D608" s="9">
        <f>IF(Table1[[#This Row],[Area]]="","",Table1[[#This Row],[cleu_deacts]]/1000)</f>
        <v>2E-3</v>
      </c>
      <c r="E608" s="10">
        <f>IF(Table1[[#This Row],[Area]]="","",Table1[[#This Row],[cleu_subs]]/1000)</f>
        <v>7.2999999999999995E-2</v>
      </c>
      <c r="F608" s="10">
        <f>IF(Table1[[#This Row],[Area]]="","",Table1[[#This Row],[Adds]]-Table1[[#This Row],[Deacts]])</f>
        <v>4.1999999999999996E-2</v>
      </c>
      <c r="G608" s="10" t="str">
        <f>IF(Table1[[#This Row],[Area]]="","",IF(Table1[[#This Row],[VZ2_SEGMT_DESC]]="Small &amp; Medium Unassigned", "Small &amp; Medium",Table1[[#This Row],[VZ2_SEGMT_DESC]]))</f>
        <v>Small &amp; Medium</v>
      </c>
      <c r="H608" s="10" t="str">
        <f>IF(Table1[[#This Row],[VZ2_AREA_DESC]]="undefined","",IF(Table1[[#This Row],[VZ2_AREA_DESC]]="Headquarte","HQ",Table1[[#This Row],[VZ2_AREA_DESC]]))</f>
        <v>West</v>
      </c>
      <c r="I608" s="2">
        <v>43617</v>
      </c>
      <c r="J608" s="3" t="s">
        <v>9</v>
      </c>
      <c r="K608" s="3" t="s">
        <v>10</v>
      </c>
      <c r="L608" s="3" t="s">
        <v>15</v>
      </c>
      <c r="M608" s="3">
        <v>44</v>
      </c>
      <c r="N608" s="3">
        <v>2</v>
      </c>
      <c r="O608" s="3">
        <v>73</v>
      </c>
    </row>
    <row r="609" spans="1:15" x14ac:dyDescent="0.25">
      <c r="A609" s="6" t="str">
        <f>IF(Table1[[#This Row],[Area]]="","",CONCATENATE(YEAR(I609)," ","Q",ROUNDUP(MONTH(I609)/3,0)))</f>
        <v>2020 Q1</v>
      </c>
      <c r="B609" s="6" t="str">
        <f>IF(Table1[[#This Row],[Area]]="","",CONCATENATE(TEXT(Table1[[#This Row],[rpt_mth]],"yyyy"), " ",TEXT(Table1[[#This Row],[rpt_mth]],"mmmm")))</f>
        <v>2020 February</v>
      </c>
      <c r="C609" s="9">
        <f>IF(Table1[[#This Row],[Area]]="","",Table1[[#This Row],[cleu_gross_adds]]/1000)</f>
        <v>0.97</v>
      </c>
      <c r="D609" s="9">
        <f>IF(Table1[[#This Row],[Area]]="","",Table1[[#This Row],[cleu_deacts]]/1000)</f>
        <v>0.495</v>
      </c>
      <c r="E609" s="10">
        <f>IF(Table1[[#This Row],[Area]]="","",Table1[[#This Row],[cleu_subs]]/1000)</f>
        <v>54.029000000000003</v>
      </c>
      <c r="F609" s="10">
        <f>IF(Table1[[#This Row],[Area]]="","",Table1[[#This Row],[Adds]]-Table1[[#This Row],[Deacts]])</f>
        <v>0.47499999999999998</v>
      </c>
      <c r="G609" s="10" t="str">
        <f>IF(Table1[[#This Row],[Area]]="","",IF(Table1[[#This Row],[VZ2_SEGMT_DESC]]="Small &amp; Medium Unassigned", "Small &amp; Medium",Table1[[#This Row],[VZ2_SEGMT_DESC]]))</f>
        <v>Large Enterprise Segment</v>
      </c>
      <c r="H609" s="10" t="str">
        <f>IF(Table1[[#This Row],[VZ2_AREA_DESC]]="undefined","",IF(Table1[[#This Row],[VZ2_AREA_DESC]]="Headquarte","HQ",Table1[[#This Row],[VZ2_AREA_DESC]]))</f>
        <v>East</v>
      </c>
      <c r="I609" s="2">
        <v>43862</v>
      </c>
      <c r="J609" s="3" t="s">
        <v>6</v>
      </c>
      <c r="K609" s="3" t="s">
        <v>14</v>
      </c>
      <c r="L609" s="3" t="s">
        <v>11</v>
      </c>
      <c r="M609" s="3">
        <v>970</v>
      </c>
      <c r="N609" s="3">
        <v>495</v>
      </c>
      <c r="O609" s="3">
        <v>54029</v>
      </c>
    </row>
    <row r="610" spans="1:15" x14ac:dyDescent="0.25">
      <c r="A610" s="6" t="str">
        <f>IF(Table1[[#This Row],[Area]]="","",CONCATENATE(YEAR(I610)," ","Q",ROUNDUP(MONTH(I610)/3,0)))</f>
        <v>2019 Q1</v>
      </c>
      <c r="B610" s="6" t="str">
        <f>IF(Table1[[#This Row],[Area]]="","",CONCATENATE(TEXT(Table1[[#This Row],[rpt_mth]],"yyyy"), " ",TEXT(Table1[[#This Row],[rpt_mth]],"mmmm")))</f>
        <v>2019 March</v>
      </c>
      <c r="C610" s="9">
        <f>IF(Table1[[#This Row],[Area]]="","",Table1[[#This Row],[cleu_gross_adds]]/1000)</f>
        <v>0</v>
      </c>
      <c r="D610" s="9">
        <f>IF(Table1[[#This Row],[Area]]="","",Table1[[#This Row],[cleu_deacts]]/1000)</f>
        <v>0</v>
      </c>
      <c r="E610" s="10">
        <f>IF(Table1[[#This Row],[Area]]="","",Table1[[#This Row],[cleu_subs]]/1000)</f>
        <v>0</v>
      </c>
      <c r="F610" s="10">
        <f>IF(Table1[[#This Row],[Area]]="","",Table1[[#This Row],[Adds]]-Table1[[#This Row],[Deacts]])</f>
        <v>0</v>
      </c>
      <c r="G610" s="10" t="str">
        <f>IF(Table1[[#This Row],[Area]]="","",IF(Table1[[#This Row],[VZ2_SEGMT_DESC]]="Small &amp; Medium Unassigned", "Small &amp; Medium",Table1[[#This Row],[VZ2_SEGMT_DESC]]))</f>
        <v>Public Sector SLED</v>
      </c>
      <c r="H610" s="10" t="str">
        <f>IF(Table1[[#This Row],[VZ2_AREA_DESC]]="undefined","",IF(Table1[[#This Row],[VZ2_AREA_DESC]]="Headquarte","HQ",Table1[[#This Row],[VZ2_AREA_DESC]]))</f>
        <v>HQ</v>
      </c>
      <c r="I610" s="2">
        <v>43525</v>
      </c>
      <c r="J610" s="3" t="s">
        <v>19</v>
      </c>
      <c r="K610" s="3" t="s">
        <v>12</v>
      </c>
      <c r="L610" s="3" t="s">
        <v>17</v>
      </c>
      <c r="M610" s="3">
        <v>0</v>
      </c>
      <c r="N610" s="3">
        <v>0</v>
      </c>
      <c r="O610" s="3">
        <v>0</v>
      </c>
    </row>
    <row r="611" spans="1:15" x14ac:dyDescent="0.25">
      <c r="A611" s="6" t="str">
        <f>IF(Table1[[#This Row],[Area]]="","",CONCATENATE(YEAR(I611)," ","Q",ROUNDUP(MONTH(I611)/3,0)))</f>
        <v>2019 Q1</v>
      </c>
      <c r="B611" s="6" t="str">
        <f>IF(Table1[[#This Row],[Area]]="","",CONCATENATE(TEXT(Table1[[#This Row],[rpt_mth]],"yyyy"), " ",TEXT(Table1[[#This Row],[rpt_mth]],"mmmm")))</f>
        <v>2019 January</v>
      </c>
      <c r="C611" s="9">
        <f>IF(Table1[[#This Row],[Area]]="","",Table1[[#This Row],[cleu_gross_adds]]/1000)</f>
        <v>44.173000000000002</v>
      </c>
      <c r="D611" s="9">
        <f>IF(Table1[[#This Row],[Area]]="","",Table1[[#This Row],[cleu_deacts]]/1000)</f>
        <v>35.262</v>
      </c>
      <c r="E611" s="10">
        <f>IF(Table1[[#This Row],[Area]]="","",Table1[[#This Row],[cleu_subs]]/1000)</f>
        <v>3078.9140000000002</v>
      </c>
      <c r="F611" s="10">
        <f>IF(Table1[[#This Row],[Area]]="","",Table1[[#This Row],[Adds]]-Table1[[#This Row],[Deacts]])</f>
        <v>8.9110000000000014</v>
      </c>
      <c r="G611" s="10" t="str">
        <f>IF(Table1[[#This Row],[Area]]="","",IF(Table1[[#This Row],[VZ2_SEGMT_DESC]]="Small &amp; Medium Unassigned", "Small &amp; Medium",Table1[[#This Row],[VZ2_SEGMT_DESC]]))</f>
        <v>Small &amp; Medium</v>
      </c>
      <c r="H611" s="10" t="str">
        <f>IF(Table1[[#This Row],[VZ2_AREA_DESC]]="undefined","",IF(Table1[[#This Row],[VZ2_AREA_DESC]]="Headquarte","HQ",Table1[[#This Row],[VZ2_AREA_DESC]]))</f>
        <v>East</v>
      </c>
      <c r="I611" s="2">
        <v>43466</v>
      </c>
      <c r="J611" s="3" t="s">
        <v>18</v>
      </c>
      <c r="K611" s="3" t="s">
        <v>12</v>
      </c>
      <c r="L611" s="3" t="s">
        <v>11</v>
      </c>
      <c r="M611" s="3">
        <v>44173</v>
      </c>
      <c r="N611" s="3">
        <v>35262</v>
      </c>
      <c r="O611" s="3">
        <v>3078914</v>
      </c>
    </row>
    <row r="612" spans="1:15" x14ac:dyDescent="0.25">
      <c r="A612" s="6" t="str">
        <f>IF(Table1[[#This Row],[Area]]="","",CONCATENATE(YEAR(I612)," ","Q",ROUNDUP(MONTH(I612)/3,0)))</f>
        <v>2019 Q2</v>
      </c>
      <c r="B612" s="6" t="str">
        <f>IF(Table1[[#This Row],[Area]]="","",CONCATENATE(TEXT(Table1[[#This Row],[rpt_mth]],"yyyy"), " ",TEXT(Table1[[#This Row],[rpt_mth]],"mmmm")))</f>
        <v>2019 May</v>
      </c>
      <c r="C612" s="9">
        <f>IF(Table1[[#This Row],[Area]]="","",Table1[[#This Row],[cleu_gross_adds]]/1000)</f>
        <v>8.5939999999999994</v>
      </c>
      <c r="D612" s="9">
        <f>IF(Table1[[#This Row],[Area]]="","",Table1[[#This Row],[cleu_deacts]]/1000)</f>
        <v>5.157</v>
      </c>
      <c r="E612" s="10">
        <f>IF(Table1[[#This Row],[Area]]="","",Table1[[#This Row],[cleu_subs]]/1000)</f>
        <v>507.53399999999999</v>
      </c>
      <c r="F612" s="10">
        <f>IF(Table1[[#This Row],[Area]]="","",Table1[[#This Row],[Adds]]-Table1[[#This Row],[Deacts]])</f>
        <v>3.4369999999999994</v>
      </c>
      <c r="G612" s="10" t="str">
        <f>IF(Table1[[#This Row],[Area]]="","",IF(Table1[[#This Row],[VZ2_SEGMT_DESC]]="Small &amp; Medium Unassigned", "Small &amp; Medium",Table1[[#This Row],[VZ2_SEGMT_DESC]]))</f>
        <v>Public Sector Fed</v>
      </c>
      <c r="H612" s="10" t="str">
        <f>IF(Table1[[#This Row],[VZ2_AREA_DESC]]="undefined","",IF(Table1[[#This Row],[VZ2_AREA_DESC]]="Headquarte","HQ",Table1[[#This Row],[VZ2_AREA_DESC]]))</f>
        <v>East</v>
      </c>
      <c r="I612" s="2">
        <v>43586</v>
      </c>
      <c r="J612" s="3" t="s">
        <v>16</v>
      </c>
      <c r="K612" s="3" t="s">
        <v>12</v>
      </c>
      <c r="L612" s="3" t="s">
        <v>11</v>
      </c>
      <c r="M612" s="3">
        <v>8594</v>
      </c>
      <c r="N612" s="3">
        <v>5157</v>
      </c>
      <c r="O612" s="3">
        <v>507534</v>
      </c>
    </row>
    <row r="613" spans="1:15" x14ac:dyDescent="0.25">
      <c r="A613" s="6" t="str">
        <f>IF(Table1[[#This Row],[Area]]="","",CONCATENATE(YEAR(I613)," ","Q",ROUNDUP(MONTH(I613)/3,0)))</f>
        <v>2019 Q3</v>
      </c>
      <c r="B613" s="6" t="str">
        <f>IF(Table1[[#This Row],[Area]]="","",CONCATENATE(TEXT(Table1[[#This Row],[rpt_mth]],"yyyy"), " ",TEXT(Table1[[#This Row],[rpt_mth]],"mmmm")))</f>
        <v>2019 July</v>
      </c>
      <c r="C613" s="9">
        <f>IF(Table1[[#This Row],[Area]]="","",Table1[[#This Row],[cleu_gross_adds]]/1000)</f>
        <v>0.63600000000000001</v>
      </c>
      <c r="D613" s="9">
        <f>IF(Table1[[#This Row],[Area]]="","",Table1[[#This Row],[cleu_deacts]]/1000)</f>
        <v>0.249</v>
      </c>
      <c r="E613" s="10">
        <f>IF(Table1[[#This Row],[Area]]="","",Table1[[#This Row],[cleu_subs]]/1000)</f>
        <v>40.396000000000001</v>
      </c>
      <c r="F613" s="10">
        <f>IF(Table1[[#This Row],[Area]]="","",Table1[[#This Row],[Adds]]-Table1[[#This Row],[Deacts]])</f>
        <v>0.38700000000000001</v>
      </c>
      <c r="G613" s="10" t="str">
        <f>IF(Table1[[#This Row],[Area]]="","",IF(Table1[[#This Row],[VZ2_SEGMT_DESC]]="Small &amp; Medium Unassigned", "Small &amp; Medium",Table1[[#This Row],[VZ2_SEGMT_DESC]]))</f>
        <v>Large Enterprise Segment</v>
      </c>
      <c r="H613" s="10" t="str">
        <f>IF(Table1[[#This Row],[VZ2_AREA_DESC]]="undefined","",IF(Table1[[#This Row],[VZ2_AREA_DESC]]="Headquarte","HQ",Table1[[#This Row],[VZ2_AREA_DESC]]))</f>
        <v>West</v>
      </c>
      <c r="I613" s="2">
        <v>43647</v>
      </c>
      <c r="J613" s="3" t="s">
        <v>6</v>
      </c>
      <c r="K613" s="3" t="s">
        <v>14</v>
      </c>
      <c r="L613" s="3" t="s">
        <v>15</v>
      </c>
      <c r="M613" s="3">
        <v>636</v>
      </c>
      <c r="N613" s="3">
        <v>249</v>
      </c>
      <c r="O613" s="3">
        <v>40396</v>
      </c>
    </row>
    <row r="614" spans="1:15" x14ac:dyDescent="0.25">
      <c r="A614" s="6" t="str">
        <f>IF(Table1[[#This Row],[Area]]="","",CONCATENATE(YEAR(I614)," ","Q",ROUNDUP(MONTH(I614)/3,0)))</f>
        <v>2019 Q4</v>
      </c>
      <c r="B614" s="6" t="str">
        <f>IF(Table1[[#This Row],[Area]]="","",CONCATENATE(TEXT(Table1[[#This Row],[rpt_mth]],"yyyy"), " ",TEXT(Table1[[#This Row],[rpt_mth]],"mmmm")))</f>
        <v>2019 December</v>
      </c>
      <c r="C614" s="9">
        <f>IF(Table1[[#This Row],[Area]]="","",Table1[[#This Row],[cleu_gross_adds]]/1000)</f>
        <v>8.0000000000000002E-3</v>
      </c>
      <c r="D614" s="9">
        <f>IF(Table1[[#This Row],[Area]]="","",Table1[[#This Row],[cleu_deacts]]/1000)</f>
        <v>0</v>
      </c>
      <c r="E614" s="10">
        <f>IF(Table1[[#This Row],[Area]]="","",Table1[[#This Row],[cleu_subs]]/1000)</f>
        <v>1.0999999999999999E-2</v>
      </c>
      <c r="F614" s="10">
        <f>IF(Table1[[#This Row],[Area]]="","",Table1[[#This Row],[Adds]]-Table1[[#This Row],[Deacts]])</f>
        <v>8.0000000000000002E-3</v>
      </c>
      <c r="G614" s="10" t="str">
        <f>IF(Table1[[#This Row],[Area]]="","",IF(Table1[[#This Row],[VZ2_SEGMT_DESC]]="Small &amp; Medium Unassigned", "Small &amp; Medium",Table1[[#This Row],[VZ2_SEGMT_DESC]]))</f>
        <v>Small &amp; Medium</v>
      </c>
      <c r="H614" s="10" t="str">
        <f>IF(Table1[[#This Row],[VZ2_AREA_DESC]]="undefined","",IF(Table1[[#This Row],[VZ2_AREA_DESC]]="Headquarte","HQ",Table1[[#This Row],[VZ2_AREA_DESC]]))</f>
        <v>East</v>
      </c>
      <c r="I614" s="2">
        <v>43800</v>
      </c>
      <c r="J614" s="3" t="s">
        <v>9</v>
      </c>
      <c r="K614" s="3" t="s">
        <v>14</v>
      </c>
      <c r="L614" s="3" t="s">
        <v>11</v>
      </c>
      <c r="M614" s="3">
        <v>8</v>
      </c>
      <c r="N614" s="3">
        <v>0</v>
      </c>
      <c r="O614" s="3">
        <v>11</v>
      </c>
    </row>
    <row r="615" spans="1:15" x14ac:dyDescent="0.25">
      <c r="A615" s="6" t="str">
        <f>IF(Table1[[#This Row],[Area]]="","",CONCATENATE(YEAR(I615)," ","Q",ROUNDUP(MONTH(I615)/3,0)))</f>
        <v>2019 Q2</v>
      </c>
      <c r="B615" s="6" t="str">
        <f>IF(Table1[[#This Row],[Area]]="","",CONCATENATE(TEXT(Table1[[#This Row],[rpt_mth]],"yyyy"), " ",TEXT(Table1[[#This Row],[rpt_mth]],"mmmm")))</f>
        <v>2019 April</v>
      </c>
      <c r="C615" s="9">
        <f>IF(Table1[[#This Row],[Area]]="","",Table1[[#This Row],[cleu_gross_adds]]/1000)</f>
        <v>0</v>
      </c>
      <c r="D615" s="9">
        <f>IF(Table1[[#This Row],[Area]]="","",Table1[[#This Row],[cleu_deacts]]/1000)</f>
        <v>0</v>
      </c>
      <c r="E615" s="10">
        <f>IF(Table1[[#This Row],[Area]]="","",Table1[[#This Row],[cleu_subs]]/1000)</f>
        <v>0</v>
      </c>
      <c r="F615" s="10">
        <f>IF(Table1[[#This Row],[Area]]="","",Table1[[#This Row],[Adds]]-Table1[[#This Row],[Deacts]])</f>
        <v>0</v>
      </c>
      <c r="G615" s="10" t="str">
        <f>IF(Table1[[#This Row],[Area]]="","",IF(Table1[[#This Row],[VZ2_SEGMT_DESC]]="Small &amp; Medium Unassigned", "Small &amp; Medium",Table1[[#This Row],[VZ2_SEGMT_DESC]]))</f>
        <v>Public Sector SLED</v>
      </c>
      <c r="H615" s="10" t="str">
        <f>IF(Table1[[#This Row],[VZ2_AREA_DESC]]="undefined","",IF(Table1[[#This Row],[VZ2_AREA_DESC]]="Headquarte","HQ",Table1[[#This Row],[VZ2_AREA_DESC]]))</f>
        <v>HQ</v>
      </c>
      <c r="I615" s="2">
        <v>43556</v>
      </c>
      <c r="J615" s="3" t="s">
        <v>19</v>
      </c>
      <c r="K615" s="3" t="s">
        <v>12</v>
      </c>
      <c r="L615" s="3" t="s">
        <v>17</v>
      </c>
      <c r="M615" s="3">
        <v>0</v>
      </c>
      <c r="N615" s="3">
        <v>0</v>
      </c>
      <c r="O615" s="3">
        <v>0</v>
      </c>
    </row>
    <row r="616" spans="1:15" x14ac:dyDescent="0.25">
      <c r="A616" s="6" t="str">
        <f>IF(Table1[[#This Row],[Area]]="","",CONCATENATE(YEAR(I616)," ","Q",ROUNDUP(MONTH(I616)/3,0)))</f>
        <v>2019 Q4</v>
      </c>
      <c r="B616" s="6" t="str">
        <f>IF(Table1[[#This Row],[Area]]="","",CONCATENATE(TEXT(Table1[[#This Row],[rpt_mth]],"yyyy"), " ",TEXT(Table1[[#This Row],[rpt_mth]],"mmmm")))</f>
        <v>2019 December</v>
      </c>
      <c r="C616" s="9">
        <f>IF(Table1[[#This Row],[Area]]="","",Table1[[#This Row],[cleu_gross_adds]]/1000)</f>
        <v>0.17799999999999999</v>
      </c>
      <c r="D616" s="9">
        <f>IF(Table1[[#This Row],[Area]]="","",Table1[[#This Row],[cleu_deacts]]/1000)</f>
        <v>0.22700000000000001</v>
      </c>
      <c r="E616" s="10">
        <f>IF(Table1[[#This Row],[Area]]="","",Table1[[#This Row],[cleu_subs]]/1000)</f>
        <v>23.515999999999998</v>
      </c>
      <c r="F616" s="10">
        <f>IF(Table1[[#This Row],[Area]]="","",Table1[[#This Row],[Adds]]-Table1[[#This Row],[Deacts]])</f>
        <v>-4.9000000000000016E-2</v>
      </c>
      <c r="G616" s="10" t="str">
        <f>IF(Table1[[#This Row],[Area]]="","",IF(Table1[[#This Row],[VZ2_SEGMT_DESC]]="Small &amp; Medium Unassigned", "Small &amp; Medium",Table1[[#This Row],[VZ2_SEGMT_DESC]]))</f>
        <v>Large Enterprise Segment</v>
      </c>
      <c r="H616" s="10" t="str">
        <f>IF(Table1[[#This Row],[VZ2_AREA_DESC]]="undefined","",IF(Table1[[#This Row],[VZ2_AREA_DESC]]="Headquarte","HQ",Table1[[#This Row],[VZ2_AREA_DESC]]))</f>
        <v>West</v>
      </c>
      <c r="I616" s="2">
        <v>43800</v>
      </c>
      <c r="J616" s="3" t="s">
        <v>6</v>
      </c>
      <c r="K616" s="3" t="s">
        <v>10</v>
      </c>
      <c r="L616" s="3" t="s">
        <v>15</v>
      </c>
      <c r="M616" s="3">
        <v>178</v>
      </c>
      <c r="N616" s="3">
        <v>227</v>
      </c>
      <c r="O616" s="3">
        <v>23516</v>
      </c>
    </row>
    <row r="617" spans="1:15" x14ac:dyDescent="0.25">
      <c r="A617" s="6" t="str">
        <f>IF(Table1[[#This Row],[Area]]="","",CONCATENATE(YEAR(I617)," ","Q",ROUNDUP(MONTH(I617)/3,0)))</f>
        <v>2020 Q1</v>
      </c>
      <c r="B617" s="6" t="str">
        <f>IF(Table1[[#This Row],[Area]]="","",CONCATENATE(TEXT(Table1[[#This Row],[rpt_mth]],"yyyy"), " ",TEXT(Table1[[#This Row],[rpt_mth]],"mmmm")))</f>
        <v>2020 February</v>
      </c>
      <c r="C617" s="9">
        <f>IF(Table1[[#This Row],[Area]]="","",Table1[[#This Row],[cleu_gross_adds]]/1000)</f>
        <v>0</v>
      </c>
      <c r="D617" s="9">
        <f>IF(Table1[[#This Row],[Area]]="","",Table1[[#This Row],[cleu_deacts]]/1000)</f>
        <v>0</v>
      </c>
      <c r="E617" s="10">
        <f>IF(Table1[[#This Row],[Area]]="","",Table1[[#This Row],[cleu_subs]]/1000)</f>
        <v>0.161</v>
      </c>
      <c r="F617" s="10">
        <f>IF(Table1[[#This Row],[Area]]="","",Table1[[#This Row],[Adds]]-Table1[[#This Row],[Deacts]])</f>
        <v>0</v>
      </c>
      <c r="G617" s="10" t="str">
        <f>IF(Table1[[#This Row],[Area]]="","",IF(Table1[[#This Row],[VZ2_SEGMT_DESC]]="Small &amp; Medium Unassigned", "Small &amp; Medium",Table1[[#This Row],[VZ2_SEGMT_DESC]]))</f>
        <v>Public Sector Fed</v>
      </c>
      <c r="H617" s="10" t="str">
        <f>IF(Table1[[#This Row],[VZ2_AREA_DESC]]="undefined","",IF(Table1[[#This Row],[VZ2_AREA_DESC]]="Headquarte","HQ",Table1[[#This Row],[VZ2_AREA_DESC]]))</f>
        <v>South</v>
      </c>
      <c r="I617" s="2">
        <v>43862</v>
      </c>
      <c r="J617" s="3" t="s">
        <v>16</v>
      </c>
      <c r="K617" s="3" t="s">
        <v>14</v>
      </c>
      <c r="L617" s="3" t="s">
        <v>8</v>
      </c>
      <c r="M617" s="3">
        <v>0</v>
      </c>
      <c r="N617" s="3">
        <v>0</v>
      </c>
      <c r="O617" s="3">
        <v>161</v>
      </c>
    </row>
    <row r="618" spans="1:15" x14ac:dyDescent="0.25">
      <c r="A618" s="6" t="str">
        <f>IF(Table1[[#This Row],[Area]]="","",CONCATENATE(YEAR(I618)," ","Q",ROUNDUP(MONTH(I618)/3,0)))</f>
        <v>2020 Q2</v>
      </c>
      <c r="B618" s="6" t="str">
        <f>IF(Table1[[#This Row],[Area]]="","",CONCATENATE(TEXT(Table1[[#This Row],[rpt_mth]],"yyyy"), " ",TEXT(Table1[[#This Row],[rpt_mth]],"mmmm")))</f>
        <v>2020 May</v>
      </c>
      <c r="C618" s="9">
        <f>IF(Table1[[#This Row],[Area]]="","",Table1[[#This Row],[cleu_gross_adds]]/1000)</f>
        <v>0</v>
      </c>
      <c r="D618" s="9">
        <f>IF(Table1[[#This Row],[Area]]="","",Table1[[#This Row],[cleu_deacts]]/1000)</f>
        <v>1.2999999999999999E-2</v>
      </c>
      <c r="E618" s="10">
        <f>IF(Table1[[#This Row],[Area]]="","",Table1[[#This Row],[cleu_subs]]/1000)</f>
        <v>0.59399999999999997</v>
      </c>
      <c r="F618" s="10">
        <f>IF(Table1[[#This Row],[Area]]="","",Table1[[#This Row],[Adds]]-Table1[[#This Row],[Deacts]])</f>
        <v>-1.2999999999999999E-2</v>
      </c>
      <c r="G618" s="10" t="str">
        <f>IF(Table1[[#This Row],[Area]]="","",IF(Table1[[#This Row],[VZ2_SEGMT_DESC]]="Small &amp; Medium Unassigned", "Small &amp; Medium",Table1[[#This Row],[VZ2_SEGMT_DESC]]))</f>
        <v>Public Sector Fed</v>
      </c>
      <c r="H618" s="10" t="str">
        <f>IF(Table1[[#This Row],[VZ2_AREA_DESC]]="undefined","",IF(Table1[[#This Row],[VZ2_AREA_DESC]]="Headquarte","HQ",Table1[[#This Row],[VZ2_AREA_DESC]]))</f>
        <v>South</v>
      </c>
      <c r="I618" s="2">
        <v>43952</v>
      </c>
      <c r="J618" s="3" t="s">
        <v>16</v>
      </c>
      <c r="K618" s="3" t="s">
        <v>7</v>
      </c>
      <c r="L618" s="3" t="s">
        <v>8</v>
      </c>
      <c r="M618" s="3">
        <v>0</v>
      </c>
      <c r="N618" s="3">
        <v>13</v>
      </c>
      <c r="O618" s="3">
        <v>594</v>
      </c>
    </row>
    <row r="619" spans="1:15" x14ac:dyDescent="0.25">
      <c r="A619" s="6" t="str">
        <f>IF(Table1[[#This Row],[Area]]="","",CONCATENATE(YEAR(I619)," ","Q",ROUNDUP(MONTH(I619)/3,0)))</f>
        <v>2019 Q4</v>
      </c>
      <c r="B619" s="6" t="str">
        <f>IF(Table1[[#This Row],[Area]]="","",CONCATENATE(TEXT(Table1[[#This Row],[rpt_mth]],"yyyy"), " ",TEXT(Table1[[#This Row],[rpt_mth]],"mmmm")))</f>
        <v>2019 October</v>
      </c>
      <c r="C619" s="9">
        <f>IF(Table1[[#This Row],[Area]]="","",Table1[[#This Row],[cleu_gross_adds]]/1000)</f>
        <v>0</v>
      </c>
      <c r="D619" s="9">
        <f>IF(Table1[[#This Row],[Area]]="","",Table1[[#This Row],[cleu_deacts]]/1000)</f>
        <v>0</v>
      </c>
      <c r="E619" s="10">
        <f>IF(Table1[[#This Row],[Area]]="","",Table1[[#This Row],[cleu_subs]]/1000)</f>
        <v>0</v>
      </c>
      <c r="F619" s="10">
        <f>IF(Table1[[#This Row],[Area]]="","",Table1[[#This Row],[Adds]]-Table1[[#This Row],[Deacts]])</f>
        <v>0</v>
      </c>
      <c r="G619" s="10" t="str">
        <f>IF(Table1[[#This Row],[Area]]="","",IF(Table1[[#This Row],[VZ2_SEGMT_DESC]]="Small &amp; Medium Unassigned", "Small &amp; Medium",Table1[[#This Row],[VZ2_SEGMT_DESC]]))</f>
        <v>Small &amp; Medium</v>
      </c>
      <c r="H619" s="10" t="str">
        <f>IF(Table1[[#This Row],[VZ2_AREA_DESC]]="undefined","",IF(Table1[[#This Row],[VZ2_AREA_DESC]]="Headquarte","HQ",Table1[[#This Row],[VZ2_AREA_DESC]]))</f>
        <v>HQ</v>
      </c>
      <c r="I619" s="2">
        <v>43739</v>
      </c>
      <c r="J619" s="3" t="s">
        <v>18</v>
      </c>
      <c r="K619" s="3" t="s">
        <v>14</v>
      </c>
      <c r="L619" s="3" t="s">
        <v>17</v>
      </c>
      <c r="M619" s="3">
        <v>0</v>
      </c>
      <c r="N619" s="3">
        <v>0</v>
      </c>
      <c r="O619" s="3">
        <v>0</v>
      </c>
    </row>
    <row r="620" spans="1:15" x14ac:dyDescent="0.25">
      <c r="A620" s="6" t="str">
        <f>IF(Table1[[#This Row],[Area]]="","",CONCATENATE(YEAR(I620)," ","Q",ROUNDUP(MONTH(I620)/3,0)))</f>
        <v>2019 Q3</v>
      </c>
      <c r="B620" s="6" t="str">
        <f>IF(Table1[[#This Row],[Area]]="","",CONCATENATE(TEXT(Table1[[#This Row],[rpt_mth]],"yyyy"), " ",TEXT(Table1[[#This Row],[rpt_mth]],"mmmm")))</f>
        <v>2019 August</v>
      </c>
      <c r="C620" s="9">
        <f>IF(Table1[[#This Row],[Area]]="","",Table1[[#This Row],[cleu_gross_adds]]/1000)</f>
        <v>0.13100000000000001</v>
      </c>
      <c r="D620" s="9">
        <f>IF(Table1[[#This Row],[Area]]="","",Table1[[#This Row],[cleu_deacts]]/1000)</f>
        <v>0.12</v>
      </c>
      <c r="E620" s="10">
        <f>IF(Table1[[#This Row],[Area]]="","",Table1[[#This Row],[cleu_subs]]/1000)</f>
        <v>13.401999999999999</v>
      </c>
      <c r="F620" s="10">
        <f>IF(Table1[[#This Row],[Area]]="","",Table1[[#This Row],[Adds]]-Table1[[#This Row],[Deacts]])</f>
        <v>1.100000000000001E-2</v>
      </c>
      <c r="G620" s="10" t="str">
        <f>IF(Table1[[#This Row],[Area]]="","",IF(Table1[[#This Row],[VZ2_SEGMT_DESC]]="Small &amp; Medium Unassigned", "Small &amp; Medium",Table1[[#This Row],[VZ2_SEGMT_DESC]]))</f>
        <v>Public Sector SLED</v>
      </c>
      <c r="H620" s="10" t="str">
        <f>IF(Table1[[#This Row],[VZ2_AREA_DESC]]="undefined","",IF(Table1[[#This Row],[VZ2_AREA_DESC]]="Headquarte","HQ",Table1[[#This Row],[VZ2_AREA_DESC]]))</f>
        <v>South</v>
      </c>
      <c r="I620" s="2">
        <v>43678</v>
      </c>
      <c r="J620" s="3" t="s">
        <v>19</v>
      </c>
      <c r="K620" s="3" t="s">
        <v>10</v>
      </c>
      <c r="L620" s="3" t="s">
        <v>8</v>
      </c>
      <c r="M620" s="3">
        <v>131</v>
      </c>
      <c r="N620" s="3">
        <v>120</v>
      </c>
      <c r="O620" s="3">
        <v>13402</v>
      </c>
    </row>
    <row r="621" spans="1:15" x14ac:dyDescent="0.25">
      <c r="A621" s="6" t="str">
        <f>IF(Table1[[#This Row],[Area]]="","",CONCATENATE(YEAR(I621)," ","Q",ROUNDUP(MONTH(I621)/3,0)))</f>
        <v>2019 Q4</v>
      </c>
      <c r="B621" s="6" t="str">
        <f>IF(Table1[[#This Row],[Area]]="","",CONCATENATE(TEXT(Table1[[#This Row],[rpt_mth]],"yyyy"), " ",TEXT(Table1[[#This Row],[rpt_mth]],"mmmm")))</f>
        <v>2019 December</v>
      </c>
      <c r="C621" s="9">
        <f>IF(Table1[[#This Row],[Area]]="","",Table1[[#This Row],[cleu_gross_adds]]/1000)</f>
        <v>2.7E-2</v>
      </c>
      <c r="D621" s="9">
        <f>IF(Table1[[#This Row],[Area]]="","",Table1[[#This Row],[cleu_deacts]]/1000)</f>
        <v>4.2000000000000003E-2</v>
      </c>
      <c r="E621" s="10">
        <f>IF(Table1[[#This Row],[Area]]="","",Table1[[#This Row],[cleu_subs]]/1000)</f>
        <v>7.87</v>
      </c>
      <c r="F621" s="10">
        <f>IF(Table1[[#This Row],[Area]]="","",Table1[[#This Row],[Adds]]-Table1[[#This Row],[Deacts]])</f>
        <v>-1.5000000000000003E-2</v>
      </c>
      <c r="G621" s="10" t="str">
        <f>IF(Table1[[#This Row],[Area]]="","",IF(Table1[[#This Row],[VZ2_SEGMT_DESC]]="Small &amp; Medium Unassigned", "Small &amp; Medium",Table1[[#This Row],[VZ2_SEGMT_DESC]]))</f>
        <v>Public Sector SLED</v>
      </c>
      <c r="H621" s="10" t="str">
        <f>IF(Table1[[#This Row],[VZ2_AREA_DESC]]="undefined","",IF(Table1[[#This Row],[VZ2_AREA_DESC]]="Headquarte","HQ",Table1[[#This Row],[VZ2_AREA_DESC]]))</f>
        <v>West</v>
      </c>
      <c r="I621" s="2">
        <v>43800</v>
      </c>
      <c r="J621" s="3" t="s">
        <v>19</v>
      </c>
      <c r="K621" s="3" t="s">
        <v>14</v>
      </c>
      <c r="L621" s="3" t="s">
        <v>15</v>
      </c>
      <c r="M621" s="3">
        <v>27</v>
      </c>
      <c r="N621" s="3">
        <v>42</v>
      </c>
      <c r="O621" s="3">
        <v>7870</v>
      </c>
    </row>
    <row r="622" spans="1:15" x14ac:dyDescent="0.25">
      <c r="A622" s="6" t="str">
        <f>IF(Table1[[#This Row],[Area]]="","",CONCATENATE(YEAR(I622)," ","Q",ROUNDUP(MONTH(I622)/3,0)))</f>
        <v>2019 Q3</v>
      </c>
      <c r="B622" s="6" t="str">
        <f>IF(Table1[[#This Row],[Area]]="","",CONCATENATE(TEXT(Table1[[#This Row],[rpt_mth]],"yyyy"), " ",TEXT(Table1[[#This Row],[rpt_mth]],"mmmm")))</f>
        <v>2019 July</v>
      </c>
      <c r="C622" s="9">
        <f>IF(Table1[[#This Row],[Area]]="","",Table1[[#This Row],[cleu_gross_adds]]/1000)</f>
        <v>2E-3</v>
      </c>
      <c r="D622" s="9">
        <f>IF(Table1[[#This Row],[Area]]="","",Table1[[#This Row],[cleu_deacts]]/1000)</f>
        <v>9.4E-2</v>
      </c>
      <c r="E622" s="10">
        <f>IF(Table1[[#This Row],[Area]]="","",Table1[[#This Row],[cleu_subs]]/1000)</f>
        <v>9.859</v>
      </c>
      <c r="F622" s="10">
        <f>IF(Table1[[#This Row],[Area]]="","",Table1[[#This Row],[Adds]]-Table1[[#This Row],[Deacts]])</f>
        <v>-9.1999999999999998E-2</v>
      </c>
      <c r="G622" s="10" t="str">
        <f>IF(Table1[[#This Row],[Area]]="","",IF(Table1[[#This Row],[VZ2_SEGMT_DESC]]="Small &amp; Medium Unassigned", "Small &amp; Medium",Table1[[#This Row],[VZ2_SEGMT_DESC]]))</f>
        <v>Public Sector SLED</v>
      </c>
      <c r="H622" s="10" t="str">
        <f>IF(Table1[[#This Row],[VZ2_AREA_DESC]]="undefined","",IF(Table1[[#This Row],[VZ2_AREA_DESC]]="Headquarte","HQ",Table1[[#This Row],[VZ2_AREA_DESC]]))</f>
        <v>South</v>
      </c>
      <c r="I622" s="2">
        <v>43647</v>
      </c>
      <c r="J622" s="3" t="s">
        <v>19</v>
      </c>
      <c r="K622" s="3" t="s">
        <v>7</v>
      </c>
      <c r="L622" s="3" t="s">
        <v>8</v>
      </c>
      <c r="M622" s="3">
        <v>2</v>
      </c>
      <c r="N622" s="3">
        <v>94</v>
      </c>
      <c r="O622" s="3">
        <v>9859</v>
      </c>
    </row>
    <row r="623" spans="1:15" x14ac:dyDescent="0.25">
      <c r="A623" s="6" t="str">
        <f>IF(Table1[[#This Row],[Area]]="","",CONCATENATE(YEAR(I623)," ","Q",ROUNDUP(MONTH(I623)/3,0)))</f>
        <v>2020 Q2</v>
      </c>
      <c r="B623" s="6" t="str">
        <f>IF(Table1[[#This Row],[Area]]="","",CONCATENATE(TEXT(Table1[[#This Row],[rpt_mth]],"yyyy"), " ",TEXT(Table1[[#This Row],[rpt_mth]],"mmmm")))</f>
        <v>2020 April</v>
      </c>
      <c r="C623" s="9">
        <f>IF(Table1[[#This Row],[Area]]="","",Table1[[#This Row],[cleu_gross_adds]]/1000)</f>
        <v>2.3849999999999998</v>
      </c>
      <c r="D623" s="9">
        <f>IF(Table1[[#This Row],[Area]]="","",Table1[[#This Row],[cleu_deacts]]/1000)</f>
        <v>2.4220000000000002</v>
      </c>
      <c r="E623" s="10">
        <f>IF(Table1[[#This Row],[Area]]="","",Table1[[#This Row],[cleu_subs]]/1000)</f>
        <v>280.69799999999998</v>
      </c>
      <c r="F623" s="10">
        <f>IF(Table1[[#This Row],[Area]]="","",Table1[[#This Row],[Adds]]-Table1[[#This Row],[Deacts]])</f>
        <v>-3.7000000000000366E-2</v>
      </c>
      <c r="G623" s="10" t="str">
        <f>IF(Table1[[#This Row],[Area]]="","",IF(Table1[[#This Row],[VZ2_SEGMT_DESC]]="Small &amp; Medium Unassigned", "Small &amp; Medium",Table1[[#This Row],[VZ2_SEGMT_DESC]]))</f>
        <v>Small &amp; Medium</v>
      </c>
      <c r="H623" s="10" t="str">
        <f>IF(Table1[[#This Row],[VZ2_AREA_DESC]]="undefined","",IF(Table1[[#This Row],[VZ2_AREA_DESC]]="Headquarte","HQ",Table1[[#This Row],[VZ2_AREA_DESC]]))</f>
        <v>West</v>
      </c>
      <c r="I623" s="2">
        <v>43922</v>
      </c>
      <c r="J623" s="3" t="s">
        <v>18</v>
      </c>
      <c r="K623" s="3" t="s">
        <v>7</v>
      </c>
      <c r="L623" s="3" t="s">
        <v>15</v>
      </c>
      <c r="M623" s="3">
        <v>2385</v>
      </c>
      <c r="N623" s="3">
        <v>2422</v>
      </c>
      <c r="O623" s="3">
        <v>280698</v>
      </c>
    </row>
    <row r="624" spans="1:15" x14ac:dyDescent="0.25">
      <c r="A624" s="6" t="str">
        <f>IF(Table1[[#This Row],[Area]]="","",CONCATENATE(YEAR(I624)," ","Q",ROUNDUP(MONTH(I624)/3,0)))</f>
        <v>2019 Q2</v>
      </c>
      <c r="B624" s="6" t="str">
        <f>IF(Table1[[#This Row],[Area]]="","",CONCATENATE(TEXT(Table1[[#This Row],[rpt_mth]],"yyyy"), " ",TEXT(Table1[[#This Row],[rpt_mth]],"mmmm")))</f>
        <v>2019 June</v>
      </c>
      <c r="C624" s="9">
        <f>IF(Table1[[#This Row],[Area]]="","",Table1[[#This Row],[cleu_gross_adds]]/1000)</f>
        <v>0</v>
      </c>
      <c r="D624" s="9">
        <f>IF(Table1[[#This Row],[Area]]="","",Table1[[#This Row],[cleu_deacts]]/1000)</f>
        <v>0</v>
      </c>
      <c r="E624" s="10">
        <f>IF(Table1[[#This Row],[Area]]="","",Table1[[#This Row],[cleu_subs]]/1000)</f>
        <v>0</v>
      </c>
      <c r="F624" s="10">
        <f>IF(Table1[[#This Row],[Area]]="","",Table1[[#This Row],[Adds]]-Table1[[#This Row],[Deacts]])</f>
        <v>0</v>
      </c>
      <c r="G624" s="10" t="str">
        <f>IF(Table1[[#This Row],[Area]]="","",IF(Table1[[#This Row],[VZ2_SEGMT_DESC]]="Small &amp; Medium Unassigned", "Small &amp; Medium",Table1[[#This Row],[VZ2_SEGMT_DESC]]))</f>
        <v>Public Sector SLED</v>
      </c>
      <c r="H624" s="10" t="str">
        <f>IF(Table1[[#This Row],[VZ2_AREA_DESC]]="undefined","",IF(Table1[[#This Row],[VZ2_AREA_DESC]]="Headquarte","HQ",Table1[[#This Row],[VZ2_AREA_DESC]]))</f>
        <v>HQ</v>
      </c>
      <c r="I624" s="2">
        <v>43617</v>
      </c>
      <c r="J624" s="3" t="s">
        <v>19</v>
      </c>
      <c r="K624" s="3" t="s">
        <v>12</v>
      </c>
      <c r="L624" s="3" t="s">
        <v>17</v>
      </c>
      <c r="M624" s="3">
        <v>0</v>
      </c>
      <c r="N624" s="3">
        <v>0</v>
      </c>
      <c r="O624" s="3">
        <v>0</v>
      </c>
    </row>
    <row r="625" spans="1:15" x14ac:dyDescent="0.25">
      <c r="A625" s="6" t="str">
        <f>IF(Table1[[#This Row],[Area]]="","",CONCATENATE(YEAR(I625)," ","Q",ROUNDUP(MONTH(I625)/3,0)))</f>
        <v>2019 Q1</v>
      </c>
      <c r="B625" s="6" t="str">
        <f>IF(Table1[[#This Row],[Area]]="","",CONCATENATE(TEXT(Table1[[#This Row],[rpt_mth]],"yyyy"), " ",TEXT(Table1[[#This Row],[rpt_mth]],"mmmm")))</f>
        <v>2019 February</v>
      </c>
      <c r="C625" s="9">
        <f>IF(Table1[[#This Row],[Area]]="","",Table1[[#This Row],[cleu_gross_adds]]/1000)</f>
        <v>2.294</v>
      </c>
      <c r="D625" s="9">
        <f>IF(Table1[[#This Row],[Area]]="","",Table1[[#This Row],[cleu_deacts]]/1000)</f>
        <v>1.986</v>
      </c>
      <c r="E625" s="10">
        <f>IF(Table1[[#This Row],[Area]]="","",Table1[[#This Row],[cleu_subs]]/1000)</f>
        <v>204.982</v>
      </c>
      <c r="F625" s="10">
        <f>IF(Table1[[#This Row],[Area]]="","",Table1[[#This Row],[Adds]]-Table1[[#This Row],[Deacts]])</f>
        <v>0.30800000000000005</v>
      </c>
      <c r="G625" s="10" t="str">
        <f>IF(Table1[[#This Row],[Area]]="","",IF(Table1[[#This Row],[VZ2_SEGMT_DESC]]="Small &amp; Medium Unassigned", "Small &amp; Medium",Table1[[#This Row],[VZ2_SEGMT_DESC]]))</f>
        <v>Public Sector Fed</v>
      </c>
      <c r="H625" s="10" t="str">
        <f>IF(Table1[[#This Row],[VZ2_AREA_DESC]]="undefined","",IF(Table1[[#This Row],[VZ2_AREA_DESC]]="Headquarte","HQ",Table1[[#This Row],[VZ2_AREA_DESC]]))</f>
        <v>South</v>
      </c>
      <c r="I625" s="2">
        <v>43497</v>
      </c>
      <c r="J625" s="3" t="s">
        <v>16</v>
      </c>
      <c r="K625" s="3" t="s">
        <v>12</v>
      </c>
      <c r="L625" s="3" t="s">
        <v>8</v>
      </c>
      <c r="M625" s="3">
        <v>2294</v>
      </c>
      <c r="N625" s="3">
        <v>1986</v>
      </c>
      <c r="O625" s="3">
        <v>204982</v>
      </c>
    </row>
    <row r="626" spans="1:15" x14ac:dyDescent="0.25">
      <c r="A626" s="6" t="str">
        <f>IF(Table1[[#This Row],[Area]]="","",CONCATENATE(YEAR(I626)," ","Q",ROUNDUP(MONTH(I626)/3,0)))</f>
        <v>2019 Q4</v>
      </c>
      <c r="B626" s="6" t="str">
        <f>IF(Table1[[#This Row],[Area]]="","",CONCATENATE(TEXT(Table1[[#This Row],[rpt_mth]],"yyyy"), " ",TEXT(Table1[[#This Row],[rpt_mth]],"mmmm")))</f>
        <v>2019 November</v>
      </c>
      <c r="C626" s="9">
        <f>IF(Table1[[#This Row],[Area]]="","",Table1[[#This Row],[cleu_gross_adds]]/1000)</f>
        <v>27.488</v>
      </c>
      <c r="D626" s="9">
        <f>IF(Table1[[#This Row],[Area]]="","",Table1[[#This Row],[cleu_deacts]]/1000)</f>
        <v>13.654999999999999</v>
      </c>
      <c r="E626" s="10">
        <f>IF(Table1[[#This Row],[Area]]="","",Table1[[#This Row],[cleu_subs]]/1000)</f>
        <v>1081.904</v>
      </c>
      <c r="F626" s="10">
        <f>IF(Table1[[#This Row],[Area]]="","",Table1[[#This Row],[Adds]]-Table1[[#This Row],[Deacts]])</f>
        <v>13.833</v>
      </c>
      <c r="G626" s="10" t="str">
        <f>IF(Table1[[#This Row],[Area]]="","",IF(Table1[[#This Row],[VZ2_SEGMT_DESC]]="Small &amp; Medium Unassigned", "Small &amp; Medium",Table1[[#This Row],[VZ2_SEGMT_DESC]]))</f>
        <v>Small &amp; Medium</v>
      </c>
      <c r="H626" s="10" t="str">
        <f>IF(Table1[[#This Row],[VZ2_AREA_DESC]]="undefined","",IF(Table1[[#This Row],[VZ2_AREA_DESC]]="Headquarte","HQ",Table1[[#This Row],[VZ2_AREA_DESC]]))</f>
        <v>West</v>
      </c>
      <c r="I626" s="2">
        <v>43770</v>
      </c>
      <c r="J626" s="3" t="s">
        <v>18</v>
      </c>
      <c r="K626" s="3" t="s">
        <v>10</v>
      </c>
      <c r="L626" s="3" t="s">
        <v>15</v>
      </c>
      <c r="M626" s="3">
        <v>27488</v>
      </c>
      <c r="N626" s="3">
        <v>13655</v>
      </c>
      <c r="O626" s="3">
        <v>1081904</v>
      </c>
    </row>
    <row r="627" spans="1:15" x14ac:dyDescent="0.25">
      <c r="A627" s="6" t="str">
        <f>IF(Table1[[#This Row],[Area]]="","",CONCATENATE(YEAR(I627)," ","Q",ROUNDUP(MONTH(I627)/3,0)))</f>
        <v/>
      </c>
      <c r="B627" s="6" t="str">
        <f>IF(Table1[[#This Row],[Area]]="","",CONCATENATE(TEXT(Table1[[#This Row],[rpt_mth]],"yyyy"), " ",TEXT(Table1[[#This Row],[rpt_mth]],"mmmm")))</f>
        <v/>
      </c>
      <c r="C627" s="9" t="str">
        <f>IF(Table1[[#This Row],[Area]]="","",Table1[[#This Row],[cleu_gross_adds]]/1000)</f>
        <v/>
      </c>
      <c r="D627" s="9" t="str">
        <f>IF(Table1[[#This Row],[Area]]="","",Table1[[#This Row],[cleu_deacts]]/1000)</f>
        <v/>
      </c>
      <c r="E627" s="10" t="str">
        <f>IF(Table1[[#This Row],[Area]]="","",Table1[[#This Row],[cleu_subs]]/1000)</f>
        <v/>
      </c>
      <c r="F627" s="10" t="str">
        <f>IF(Table1[[#This Row],[Area]]="","",Table1[[#This Row],[Adds]]-Table1[[#This Row],[Deacts]])</f>
        <v/>
      </c>
      <c r="G627" s="10" t="str">
        <f>IF(Table1[[#This Row],[Area]]="","",IF(Table1[[#This Row],[VZ2_SEGMT_DESC]]="Small &amp; Medium Unassigned", "Small &amp; Medium",Table1[[#This Row],[VZ2_SEGMT_DESC]]))</f>
        <v/>
      </c>
      <c r="H627" s="10" t="str">
        <f>IF(Table1[[#This Row],[VZ2_AREA_DESC]]="undefined","",IF(Table1[[#This Row],[VZ2_AREA_DESC]]="Headquarte","HQ",Table1[[#This Row],[VZ2_AREA_DESC]]))</f>
        <v/>
      </c>
      <c r="I627" s="2">
        <v>43831</v>
      </c>
      <c r="J627" s="3" t="s">
        <v>18</v>
      </c>
      <c r="K627" s="3" t="s">
        <v>7</v>
      </c>
      <c r="L627" s="3" t="s">
        <v>13</v>
      </c>
      <c r="M627" s="3">
        <v>0</v>
      </c>
      <c r="N627" s="3">
        <v>0</v>
      </c>
      <c r="O627" s="3">
        <v>0</v>
      </c>
    </row>
    <row r="628" spans="1:15" x14ac:dyDescent="0.25">
      <c r="A628" s="6" t="str">
        <f>IF(Table1[[#This Row],[Area]]="","",CONCATENATE(YEAR(I628)," ","Q",ROUNDUP(MONTH(I628)/3,0)))</f>
        <v>2020 Q1</v>
      </c>
      <c r="B628" s="6" t="str">
        <f>IF(Table1[[#This Row],[Area]]="","",CONCATENATE(TEXT(Table1[[#This Row],[rpt_mth]],"yyyy"), " ",TEXT(Table1[[#This Row],[rpt_mth]],"mmmm")))</f>
        <v>2020 January</v>
      </c>
      <c r="C628" s="9">
        <f>IF(Table1[[#This Row],[Area]]="","",Table1[[#This Row],[cleu_gross_adds]]/1000)</f>
        <v>0</v>
      </c>
      <c r="D628" s="9">
        <f>IF(Table1[[#This Row],[Area]]="","",Table1[[#This Row],[cleu_deacts]]/1000)</f>
        <v>0</v>
      </c>
      <c r="E628" s="10">
        <f>IF(Table1[[#This Row],[Area]]="","",Table1[[#This Row],[cleu_subs]]/1000)</f>
        <v>0</v>
      </c>
      <c r="F628" s="10">
        <f>IF(Table1[[#This Row],[Area]]="","",Table1[[#This Row],[Adds]]-Table1[[#This Row],[Deacts]])</f>
        <v>0</v>
      </c>
      <c r="G628" s="10" t="str">
        <f>IF(Table1[[#This Row],[Area]]="","",IF(Table1[[#This Row],[VZ2_SEGMT_DESC]]="Small &amp; Medium Unassigned", "Small &amp; Medium",Table1[[#This Row],[VZ2_SEGMT_DESC]]))</f>
        <v>Small &amp; Medium</v>
      </c>
      <c r="H628" s="10" t="str">
        <f>IF(Table1[[#This Row],[VZ2_AREA_DESC]]="undefined","",IF(Table1[[#This Row],[VZ2_AREA_DESC]]="Headquarte","HQ",Table1[[#This Row],[VZ2_AREA_DESC]]))</f>
        <v>East</v>
      </c>
      <c r="I628" s="2">
        <v>43831</v>
      </c>
      <c r="J628" s="3" t="s">
        <v>9</v>
      </c>
      <c r="K628" s="3" t="s">
        <v>10</v>
      </c>
      <c r="L628" s="3" t="s">
        <v>11</v>
      </c>
      <c r="M628" s="3">
        <v>0</v>
      </c>
      <c r="N628" s="3">
        <v>0</v>
      </c>
      <c r="O628" s="3">
        <v>0</v>
      </c>
    </row>
    <row r="629" spans="1:15" x14ac:dyDescent="0.25">
      <c r="A629" s="6" t="str">
        <f>IF(Table1[[#This Row],[Area]]="","",CONCATENATE(YEAR(I629)," ","Q",ROUNDUP(MONTH(I629)/3,0)))</f>
        <v>2019 Q4</v>
      </c>
      <c r="B629" s="6" t="str">
        <f>IF(Table1[[#This Row],[Area]]="","",CONCATENATE(TEXT(Table1[[#This Row],[rpt_mth]],"yyyy"), " ",TEXT(Table1[[#This Row],[rpt_mth]],"mmmm")))</f>
        <v>2019 December</v>
      </c>
      <c r="C629" s="9">
        <f>IF(Table1[[#This Row],[Area]]="","",Table1[[#This Row],[cleu_gross_adds]]/1000)</f>
        <v>16.149999999999999</v>
      </c>
      <c r="D629" s="9">
        <f>IF(Table1[[#This Row],[Area]]="","",Table1[[#This Row],[cleu_deacts]]/1000)</f>
        <v>10.993</v>
      </c>
      <c r="E629" s="10">
        <f>IF(Table1[[#This Row],[Area]]="","",Table1[[#This Row],[cleu_subs]]/1000)</f>
        <v>1192.962</v>
      </c>
      <c r="F629" s="10">
        <f>IF(Table1[[#This Row],[Area]]="","",Table1[[#This Row],[Adds]]-Table1[[#This Row],[Deacts]])</f>
        <v>5.1569999999999983</v>
      </c>
      <c r="G629" s="10" t="str">
        <f>IF(Table1[[#This Row],[Area]]="","",IF(Table1[[#This Row],[VZ2_SEGMT_DESC]]="Small &amp; Medium Unassigned", "Small &amp; Medium",Table1[[#This Row],[VZ2_SEGMT_DESC]]))</f>
        <v>Public Sector SLED</v>
      </c>
      <c r="H629" s="10" t="str">
        <f>IF(Table1[[#This Row],[VZ2_AREA_DESC]]="undefined","",IF(Table1[[#This Row],[VZ2_AREA_DESC]]="Headquarte","HQ",Table1[[#This Row],[VZ2_AREA_DESC]]))</f>
        <v>South</v>
      </c>
      <c r="I629" s="2">
        <v>43800</v>
      </c>
      <c r="J629" s="3" t="s">
        <v>19</v>
      </c>
      <c r="K629" s="3" t="s">
        <v>12</v>
      </c>
      <c r="L629" s="3" t="s">
        <v>8</v>
      </c>
      <c r="M629" s="3">
        <v>16150</v>
      </c>
      <c r="N629" s="3">
        <v>10993</v>
      </c>
      <c r="O629" s="3">
        <v>1192962</v>
      </c>
    </row>
    <row r="630" spans="1:15" x14ac:dyDescent="0.25">
      <c r="A630" s="6" t="str">
        <f>IF(Table1[[#This Row],[Area]]="","",CONCATENATE(YEAR(I630)," ","Q",ROUNDUP(MONTH(I630)/3,0)))</f>
        <v>2019 Q3</v>
      </c>
      <c r="B630" s="6" t="str">
        <f>IF(Table1[[#This Row],[Area]]="","",CONCATENATE(TEXT(Table1[[#This Row],[rpt_mth]],"yyyy"), " ",TEXT(Table1[[#This Row],[rpt_mth]],"mmmm")))</f>
        <v>2019 September</v>
      </c>
      <c r="C630" s="9">
        <f>IF(Table1[[#This Row],[Area]]="","",Table1[[#This Row],[cleu_gross_adds]]/1000)</f>
        <v>0</v>
      </c>
      <c r="D630" s="9">
        <f>IF(Table1[[#This Row],[Area]]="","",Table1[[#This Row],[cleu_deacts]]/1000)</f>
        <v>0</v>
      </c>
      <c r="E630" s="10">
        <f>IF(Table1[[#This Row],[Area]]="","",Table1[[#This Row],[cleu_subs]]/1000)</f>
        <v>0</v>
      </c>
      <c r="F630" s="10">
        <f>IF(Table1[[#This Row],[Area]]="","",Table1[[#This Row],[Adds]]-Table1[[#This Row],[Deacts]])</f>
        <v>0</v>
      </c>
      <c r="G630" s="10" t="str">
        <f>IF(Table1[[#This Row],[Area]]="","",IF(Table1[[#This Row],[VZ2_SEGMT_DESC]]="Small &amp; Medium Unassigned", "Small &amp; Medium",Table1[[#This Row],[VZ2_SEGMT_DESC]]))</f>
        <v>Small &amp; Medium</v>
      </c>
      <c r="H630" s="10" t="str">
        <f>IF(Table1[[#This Row],[VZ2_AREA_DESC]]="undefined","",IF(Table1[[#This Row],[VZ2_AREA_DESC]]="Headquarte","HQ",Table1[[#This Row],[VZ2_AREA_DESC]]))</f>
        <v>HQ</v>
      </c>
      <c r="I630" s="2">
        <v>43709</v>
      </c>
      <c r="J630" s="3" t="s">
        <v>18</v>
      </c>
      <c r="K630" s="3" t="s">
        <v>7</v>
      </c>
      <c r="L630" s="3" t="s">
        <v>17</v>
      </c>
      <c r="M630" s="3">
        <v>0</v>
      </c>
      <c r="N630" s="3">
        <v>0</v>
      </c>
      <c r="O630" s="3">
        <v>0</v>
      </c>
    </row>
    <row r="631" spans="1:15" x14ac:dyDescent="0.25">
      <c r="A631" s="6" t="str">
        <f>IF(Table1[[#This Row],[Area]]="","",CONCATENATE(YEAR(I631)," ","Q",ROUNDUP(MONTH(I631)/3,0)))</f>
        <v>2019 Q3</v>
      </c>
      <c r="B631" s="6" t="str">
        <f>IF(Table1[[#This Row],[Area]]="","",CONCATENATE(TEXT(Table1[[#This Row],[rpt_mth]],"yyyy"), " ",TEXT(Table1[[#This Row],[rpt_mth]],"mmmm")))</f>
        <v>2019 September</v>
      </c>
      <c r="C631" s="9">
        <f>IF(Table1[[#This Row],[Area]]="","",Table1[[#This Row],[cleu_gross_adds]]/1000)</f>
        <v>3.6999999999999998E-2</v>
      </c>
      <c r="D631" s="9">
        <f>IF(Table1[[#This Row],[Area]]="","",Table1[[#This Row],[cleu_deacts]]/1000)</f>
        <v>5.8000000000000003E-2</v>
      </c>
      <c r="E631" s="10">
        <f>IF(Table1[[#This Row],[Area]]="","",Table1[[#This Row],[cleu_subs]]/1000)</f>
        <v>7.9749999999999996</v>
      </c>
      <c r="F631" s="10">
        <f>IF(Table1[[#This Row],[Area]]="","",Table1[[#This Row],[Adds]]-Table1[[#This Row],[Deacts]])</f>
        <v>-2.1000000000000005E-2</v>
      </c>
      <c r="G631" s="10" t="str">
        <f>IF(Table1[[#This Row],[Area]]="","",IF(Table1[[#This Row],[VZ2_SEGMT_DESC]]="Small &amp; Medium Unassigned", "Small &amp; Medium",Table1[[#This Row],[VZ2_SEGMT_DESC]]))</f>
        <v>Public Sector SLED</v>
      </c>
      <c r="H631" s="10" t="str">
        <f>IF(Table1[[#This Row],[VZ2_AREA_DESC]]="undefined","",IF(Table1[[#This Row],[VZ2_AREA_DESC]]="Headquarte","HQ",Table1[[#This Row],[VZ2_AREA_DESC]]))</f>
        <v>West</v>
      </c>
      <c r="I631" s="2">
        <v>43709</v>
      </c>
      <c r="J631" s="3" t="s">
        <v>19</v>
      </c>
      <c r="K631" s="3" t="s">
        <v>14</v>
      </c>
      <c r="L631" s="3" t="s">
        <v>15</v>
      </c>
      <c r="M631" s="3">
        <v>37</v>
      </c>
      <c r="N631" s="3">
        <v>58</v>
      </c>
      <c r="O631" s="3">
        <v>7975</v>
      </c>
    </row>
    <row r="632" spans="1:15" x14ac:dyDescent="0.25">
      <c r="A632" s="6" t="str">
        <f>IF(Table1[[#This Row],[Area]]="","",CONCATENATE(YEAR(I632)," ","Q",ROUNDUP(MONTH(I632)/3,0)))</f>
        <v>2019 Q2</v>
      </c>
      <c r="B632" s="6" t="str">
        <f>IF(Table1[[#This Row],[Area]]="","",CONCATENATE(TEXT(Table1[[#This Row],[rpt_mth]],"yyyy"), " ",TEXT(Table1[[#This Row],[rpt_mth]],"mmmm")))</f>
        <v>2019 June</v>
      </c>
      <c r="C632" s="9">
        <f>IF(Table1[[#This Row],[Area]]="","",Table1[[#This Row],[cleu_gross_adds]]/1000)</f>
        <v>27.128</v>
      </c>
      <c r="D632" s="9">
        <f>IF(Table1[[#This Row],[Area]]="","",Table1[[#This Row],[cleu_deacts]]/1000)</f>
        <v>23.395</v>
      </c>
      <c r="E632" s="10">
        <f>IF(Table1[[#This Row],[Area]]="","",Table1[[#This Row],[cleu_subs]]/1000)</f>
        <v>1550.57</v>
      </c>
      <c r="F632" s="10">
        <f>IF(Table1[[#This Row],[Area]]="","",Table1[[#This Row],[Adds]]-Table1[[#This Row],[Deacts]])</f>
        <v>3.7330000000000005</v>
      </c>
      <c r="G632" s="10" t="str">
        <f>IF(Table1[[#This Row],[Area]]="","",IF(Table1[[#This Row],[VZ2_SEGMT_DESC]]="Small &amp; Medium Unassigned", "Small &amp; Medium",Table1[[#This Row],[VZ2_SEGMT_DESC]]))</f>
        <v>Large Enterprise Segment</v>
      </c>
      <c r="H632" s="10" t="str">
        <f>IF(Table1[[#This Row],[VZ2_AREA_DESC]]="undefined","",IF(Table1[[#This Row],[VZ2_AREA_DESC]]="Headquarte","HQ",Table1[[#This Row],[VZ2_AREA_DESC]]))</f>
        <v>South</v>
      </c>
      <c r="I632" s="2">
        <v>43617</v>
      </c>
      <c r="J632" s="3" t="s">
        <v>6</v>
      </c>
      <c r="K632" s="3" t="s">
        <v>12</v>
      </c>
      <c r="L632" s="3" t="s">
        <v>8</v>
      </c>
      <c r="M632" s="3">
        <v>27128</v>
      </c>
      <c r="N632" s="3">
        <v>23395</v>
      </c>
      <c r="O632" s="3">
        <v>1550570</v>
      </c>
    </row>
    <row r="633" spans="1:15" x14ac:dyDescent="0.25">
      <c r="A633" s="6" t="str">
        <f>IF(Table1[[#This Row],[Area]]="","",CONCATENATE(YEAR(I633)," ","Q",ROUNDUP(MONTH(I633)/3,0)))</f>
        <v>2020 Q1</v>
      </c>
      <c r="B633" s="6" t="str">
        <f>IF(Table1[[#This Row],[Area]]="","",CONCATENATE(TEXT(Table1[[#This Row],[rpt_mth]],"yyyy"), " ",TEXT(Table1[[#This Row],[rpt_mth]],"mmmm")))</f>
        <v>2020 February</v>
      </c>
      <c r="C633" s="9">
        <f>IF(Table1[[#This Row],[Area]]="","",Table1[[#This Row],[cleu_gross_adds]]/1000)</f>
        <v>0</v>
      </c>
      <c r="D633" s="9">
        <f>IF(Table1[[#This Row],[Area]]="","",Table1[[#This Row],[cleu_deacts]]/1000)</f>
        <v>0</v>
      </c>
      <c r="E633" s="10">
        <f>IF(Table1[[#This Row],[Area]]="","",Table1[[#This Row],[cleu_subs]]/1000)</f>
        <v>2E-3</v>
      </c>
      <c r="F633" s="10">
        <f>IF(Table1[[#This Row],[Area]]="","",Table1[[#This Row],[Adds]]-Table1[[#This Row],[Deacts]])</f>
        <v>0</v>
      </c>
      <c r="G633" s="10" t="str">
        <f>IF(Table1[[#This Row],[Area]]="","",IF(Table1[[#This Row],[VZ2_SEGMT_DESC]]="Small &amp; Medium Unassigned", "Small &amp; Medium",Table1[[#This Row],[VZ2_SEGMT_DESC]]))</f>
        <v>Small &amp; Medium</v>
      </c>
      <c r="H633" s="10" t="str">
        <f>IF(Table1[[#This Row],[VZ2_AREA_DESC]]="undefined","",IF(Table1[[#This Row],[VZ2_AREA_DESC]]="Headquarte","HQ",Table1[[#This Row],[VZ2_AREA_DESC]]))</f>
        <v>South</v>
      </c>
      <c r="I633" s="2">
        <v>43862</v>
      </c>
      <c r="J633" s="3" t="s">
        <v>9</v>
      </c>
      <c r="K633" s="3" t="s">
        <v>12</v>
      </c>
      <c r="L633" s="3" t="s">
        <v>8</v>
      </c>
      <c r="M633" s="3">
        <v>0</v>
      </c>
      <c r="N633" s="3">
        <v>0</v>
      </c>
      <c r="O633" s="3">
        <v>2</v>
      </c>
    </row>
    <row r="634" spans="1:15" x14ac:dyDescent="0.25">
      <c r="A634" s="6" t="str">
        <f>IF(Table1[[#This Row],[Area]]="","",CONCATENATE(YEAR(I634)," ","Q",ROUNDUP(MONTH(I634)/3,0)))</f>
        <v>2020 Q1</v>
      </c>
      <c r="B634" s="6" t="str">
        <f>IF(Table1[[#This Row],[Area]]="","",CONCATENATE(TEXT(Table1[[#This Row],[rpt_mth]],"yyyy"), " ",TEXT(Table1[[#This Row],[rpt_mth]],"mmmm")))</f>
        <v>2020 February</v>
      </c>
      <c r="C634" s="9">
        <f>IF(Table1[[#This Row],[Area]]="","",Table1[[#This Row],[cleu_gross_adds]]/1000)</f>
        <v>0</v>
      </c>
      <c r="D634" s="9">
        <f>IF(Table1[[#This Row],[Area]]="","",Table1[[#This Row],[cleu_deacts]]/1000)</f>
        <v>0</v>
      </c>
      <c r="E634" s="10">
        <f>IF(Table1[[#This Row],[Area]]="","",Table1[[#This Row],[cleu_subs]]/1000)</f>
        <v>0</v>
      </c>
      <c r="F634" s="10">
        <f>IF(Table1[[#This Row],[Area]]="","",Table1[[#This Row],[Adds]]-Table1[[#This Row],[Deacts]])</f>
        <v>0</v>
      </c>
      <c r="G634" s="10" t="str">
        <f>IF(Table1[[#This Row],[Area]]="","",IF(Table1[[#This Row],[VZ2_SEGMT_DESC]]="Small &amp; Medium Unassigned", "Small &amp; Medium",Table1[[#This Row],[VZ2_SEGMT_DESC]]))</f>
        <v>Small &amp; Medium</v>
      </c>
      <c r="H634" s="10" t="str">
        <f>IF(Table1[[#This Row],[VZ2_AREA_DESC]]="undefined","",IF(Table1[[#This Row],[VZ2_AREA_DESC]]="Headquarte","HQ",Table1[[#This Row],[VZ2_AREA_DESC]]))</f>
        <v>West</v>
      </c>
      <c r="I634" s="2">
        <v>43862</v>
      </c>
      <c r="J634" s="3" t="s">
        <v>9</v>
      </c>
      <c r="K634" s="3" t="s">
        <v>14</v>
      </c>
      <c r="L634" s="3" t="s">
        <v>15</v>
      </c>
      <c r="M634" s="3">
        <v>0</v>
      </c>
      <c r="N634" s="3">
        <v>0</v>
      </c>
      <c r="O634" s="3">
        <v>0</v>
      </c>
    </row>
    <row r="635" spans="1:15" x14ac:dyDescent="0.25">
      <c r="A635" s="6" t="str">
        <f>IF(Table1[[#This Row],[Area]]="","",CONCATENATE(YEAR(I635)," ","Q",ROUNDUP(MONTH(I635)/3,0)))</f>
        <v>2019 Q1</v>
      </c>
      <c r="B635" s="6" t="str">
        <f>IF(Table1[[#This Row],[Area]]="","",CONCATENATE(TEXT(Table1[[#This Row],[rpt_mth]],"yyyy"), " ",TEXT(Table1[[#This Row],[rpt_mth]],"mmmm")))</f>
        <v>2019 February</v>
      </c>
      <c r="C635" s="9">
        <f>IF(Table1[[#This Row],[Area]]="","",Table1[[#This Row],[cleu_gross_adds]]/1000)</f>
        <v>18.818999999999999</v>
      </c>
      <c r="D635" s="9">
        <f>IF(Table1[[#This Row],[Area]]="","",Table1[[#This Row],[cleu_deacts]]/1000)</f>
        <v>12.18</v>
      </c>
      <c r="E635" s="10">
        <f>IF(Table1[[#This Row],[Area]]="","",Table1[[#This Row],[cleu_subs]]/1000)</f>
        <v>961.88499999999999</v>
      </c>
      <c r="F635" s="10">
        <f>IF(Table1[[#This Row],[Area]]="","",Table1[[#This Row],[Adds]]-Table1[[#This Row],[Deacts]])</f>
        <v>6.6389999999999993</v>
      </c>
      <c r="G635" s="10" t="str">
        <f>IF(Table1[[#This Row],[Area]]="","",IF(Table1[[#This Row],[VZ2_SEGMT_DESC]]="Small &amp; Medium Unassigned", "Small &amp; Medium",Table1[[#This Row],[VZ2_SEGMT_DESC]]))</f>
        <v>Small &amp; Medium</v>
      </c>
      <c r="H635" s="10" t="str">
        <f>IF(Table1[[#This Row],[VZ2_AREA_DESC]]="undefined","",IF(Table1[[#This Row],[VZ2_AREA_DESC]]="Headquarte","HQ",Table1[[#This Row],[VZ2_AREA_DESC]]))</f>
        <v>West</v>
      </c>
      <c r="I635" s="2">
        <v>43497</v>
      </c>
      <c r="J635" s="3" t="s">
        <v>18</v>
      </c>
      <c r="K635" s="3" t="s">
        <v>10</v>
      </c>
      <c r="L635" s="3" t="s">
        <v>15</v>
      </c>
      <c r="M635" s="3">
        <v>18819</v>
      </c>
      <c r="N635" s="3">
        <v>12180</v>
      </c>
      <c r="O635" s="3">
        <v>961885</v>
      </c>
    </row>
    <row r="636" spans="1:15" x14ac:dyDescent="0.25">
      <c r="A636" s="6" t="str">
        <f>IF(Table1[[#This Row],[Area]]="","",CONCATENATE(YEAR(I636)," ","Q",ROUNDUP(MONTH(I636)/3,0)))</f>
        <v>2019 Q4</v>
      </c>
      <c r="B636" s="6" t="str">
        <f>IF(Table1[[#This Row],[Area]]="","",CONCATENATE(TEXT(Table1[[#This Row],[rpt_mth]],"yyyy"), " ",TEXT(Table1[[#This Row],[rpt_mth]],"mmmm")))</f>
        <v>2019 November</v>
      </c>
      <c r="C636" s="9">
        <f>IF(Table1[[#This Row],[Area]]="","",Table1[[#This Row],[cleu_gross_adds]]/1000)</f>
        <v>0</v>
      </c>
      <c r="D636" s="9">
        <f>IF(Table1[[#This Row],[Area]]="","",Table1[[#This Row],[cleu_deacts]]/1000)</f>
        <v>0</v>
      </c>
      <c r="E636" s="10">
        <f>IF(Table1[[#This Row],[Area]]="","",Table1[[#This Row],[cleu_subs]]/1000)</f>
        <v>1E-3</v>
      </c>
      <c r="F636" s="10">
        <f>IF(Table1[[#This Row],[Area]]="","",Table1[[#This Row],[Adds]]-Table1[[#This Row],[Deacts]])</f>
        <v>0</v>
      </c>
      <c r="G636" s="10" t="str">
        <f>IF(Table1[[#This Row],[Area]]="","",IF(Table1[[#This Row],[VZ2_SEGMT_DESC]]="Small &amp; Medium Unassigned", "Small &amp; Medium",Table1[[#This Row],[VZ2_SEGMT_DESC]]))</f>
        <v>Small &amp; Medium</v>
      </c>
      <c r="H636" s="10" t="str">
        <f>IF(Table1[[#This Row],[VZ2_AREA_DESC]]="undefined","",IF(Table1[[#This Row],[VZ2_AREA_DESC]]="Headquarte","HQ",Table1[[#This Row],[VZ2_AREA_DESC]]))</f>
        <v>South</v>
      </c>
      <c r="I636" s="2">
        <v>43770</v>
      </c>
      <c r="J636" s="3" t="s">
        <v>9</v>
      </c>
      <c r="K636" s="3" t="s">
        <v>14</v>
      </c>
      <c r="L636" s="3" t="s">
        <v>8</v>
      </c>
      <c r="M636" s="3">
        <v>0</v>
      </c>
      <c r="N636" s="3">
        <v>0</v>
      </c>
      <c r="O636" s="3">
        <v>1</v>
      </c>
    </row>
    <row r="637" spans="1:15" x14ac:dyDescent="0.25">
      <c r="A637" s="6" t="str">
        <f>IF(Table1[[#This Row],[Area]]="","",CONCATENATE(YEAR(I637)," ","Q",ROUNDUP(MONTH(I637)/3,0)))</f>
        <v>2020 Q1</v>
      </c>
      <c r="B637" s="6" t="str">
        <f>IF(Table1[[#This Row],[Area]]="","",CONCATENATE(TEXT(Table1[[#This Row],[rpt_mth]],"yyyy"), " ",TEXT(Table1[[#This Row],[rpt_mth]],"mmmm")))</f>
        <v>2020 March</v>
      </c>
      <c r="C637" s="9">
        <f>IF(Table1[[#This Row],[Area]]="","",Table1[[#This Row],[cleu_gross_adds]]/1000)</f>
        <v>61.829000000000001</v>
      </c>
      <c r="D637" s="9">
        <f>IF(Table1[[#This Row],[Area]]="","",Table1[[#This Row],[cleu_deacts]]/1000)</f>
        <v>8.2219999999999995</v>
      </c>
      <c r="E637" s="10">
        <f>IF(Table1[[#This Row],[Area]]="","",Table1[[#This Row],[cleu_subs]]/1000)</f>
        <v>1132.701</v>
      </c>
      <c r="F637" s="10">
        <f>IF(Table1[[#This Row],[Area]]="","",Table1[[#This Row],[Adds]]-Table1[[#This Row],[Deacts]])</f>
        <v>53.606999999999999</v>
      </c>
      <c r="G637" s="10" t="str">
        <f>IF(Table1[[#This Row],[Area]]="","",IF(Table1[[#This Row],[VZ2_SEGMT_DESC]]="Small &amp; Medium Unassigned", "Small &amp; Medium",Table1[[#This Row],[VZ2_SEGMT_DESC]]))</f>
        <v>Public Sector SLED</v>
      </c>
      <c r="H637" s="10" t="str">
        <f>IF(Table1[[#This Row],[VZ2_AREA_DESC]]="undefined","",IF(Table1[[#This Row],[VZ2_AREA_DESC]]="Headquarte","HQ",Table1[[#This Row],[VZ2_AREA_DESC]]))</f>
        <v>West</v>
      </c>
      <c r="I637" s="2">
        <v>43891</v>
      </c>
      <c r="J637" s="3" t="s">
        <v>19</v>
      </c>
      <c r="K637" s="3" t="s">
        <v>12</v>
      </c>
      <c r="L637" s="3" t="s">
        <v>15</v>
      </c>
      <c r="M637" s="3">
        <v>61829</v>
      </c>
      <c r="N637" s="3">
        <v>8222</v>
      </c>
      <c r="O637" s="3">
        <v>1132701</v>
      </c>
    </row>
    <row r="638" spans="1:15" x14ac:dyDescent="0.25">
      <c r="A638" s="6" t="str">
        <f>IF(Table1[[#This Row],[Area]]="","",CONCATENATE(YEAR(I638)," ","Q",ROUNDUP(MONTH(I638)/3,0)))</f>
        <v>2020 Q1</v>
      </c>
      <c r="B638" s="6" t="str">
        <f>IF(Table1[[#This Row],[Area]]="","",CONCATENATE(TEXT(Table1[[#This Row],[rpt_mth]],"yyyy"), " ",TEXT(Table1[[#This Row],[rpt_mth]],"mmmm")))</f>
        <v>2020 February</v>
      </c>
      <c r="C638" s="9">
        <f>IF(Table1[[#This Row],[Area]]="","",Table1[[#This Row],[cleu_gross_adds]]/1000)</f>
        <v>0.13600000000000001</v>
      </c>
      <c r="D638" s="9">
        <f>IF(Table1[[#This Row],[Area]]="","",Table1[[#This Row],[cleu_deacts]]/1000)</f>
        <v>8.7999999999999995E-2</v>
      </c>
      <c r="E638" s="10">
        <f>IF(Table1[[#This Row],[Area]]="","",Table1[[#This Row],[cleu_subs]]/1000)</f>
        <v>9.4090000000000007</v>
      </c>
      <c r="F638" s="10">
        <f>IF(Table1[[#This Row],[Area]]="","",Table1[[#This Row],[Adds]]-Table1[[#This Row],[Deacts]])</f>
        <v>4.8000000000000015E-2</v>
      </c>
      <c r="G638" s="10" t="str">
        <f>IF(Table1[[#This Row],[Area]]="","",IF(Table1[[#This Row],[VZ2_SEGMT_DESC]]="Small &amp; Medium Unassigned", "Small &amp; Medium",Table1[[#This Row],[VZ2_SEGMT_DESC]]))</f>
        <v>Public Sector SLED</v>
      </c>
      <c r="H638" s="10" t="str">
        <f>IF(Table1[[#This Row],[VZ2_AREA_DESC]]="undefined","",IF(Table1[[#This Row],[VZ2_AREA_DESC]]="Headquarte","HQ",Table1[[#This Row],[VZ2_AREA_DESC]]))</f>
        <v>West</v>
      </c>
      <c r="I638" s="2">
        <v>43862</v>
      </c>
      <c r="J638" s="3" t="s">
        <v>19</v>
      </c>
      <c r="K638" s="3" t="s">
        <v>10</v>
      </c>
      <c r="L638" s="3" t="s">
        <v>15</v>
      </c>
      <c r="M638" s="3">
        <v>136</v>
      </c>
      <c r="N638" s="3">
        <v>88</v>
      </c>
      <c r="O638" s="3">
        <v>9409</v>
      </c>
    </row>
    <row r="639" spans="1:15" x14ac:dyDescent="0.25">
      <c r="A639" s="6" t="str">
        <f>IF(Table1[[#This Row],[Area]]="","",CONCATENATE(YEAR(I639)," ","Q",ROUNDUP(MONTH(I639)/3,0)))</f>
        <v>2019 Q4</v>
      </c>
      <c r="B639" s="6" t="str">
        <f>IF(Table1[[#This Row],[Area]]="","",CONCATENATE(TEXT(Table1[[#This Row],[rpt_mth]],"yyyy"), " ",TEXT(Table1[[#This Row],[rpt_mth]],"mmmm")))</f>
        <v>2019 November</v>
      </c>
      <c r="C639" s="9">
        <f>IF(Table1[[#This Row],[Area]]="","",Table1[[#This Row],[cleu_gross_adds]]/1000)</f>
        <v>5.6000000000000001E-2</v>
      </c>
      <c r="D639" s="9">
        <f>IF(Table1[[#This Row],[Area]]="","",Table1[[#This Row],[cleu_deacts]]/1000)</f>
        <v>0.188</v>
      </c>
      <c r="E639" s="10">
        <f>IF(Table1[[#This Row],[Area]]="","",Table1[[#This Row],[cleu_subs]]/1000)</f>
        <v>20.792000000000002</v>
      </c>
      <c r="F639" s="10">
        <f>IF(Table1[[#This Row],[Area]]="","",Table1[[#This Row],[Adds]]-Table1[[#This Row],[Deacts]])</f>
        <v>-0.13200000000000001</v>
      </c>
      <c r="G639" s="10" t="str">
        <f>IF(Table1[[#This Row],[Area]]="","",IF(Table1[[#This Row],[VZ2_SEGMT_DESC]]="Small &amp; Medium Unassigned", "Small &amp; Medium",Table1[[#This Row],[VZ2_SEGMT_DESC]]))</f>
        <v>Large Enterprise Segment</v>
      </c>
      <c r="H639" s="10" t="str">
        <f>IF(Table1[[#This Row],[VZ2_AREA_DESC]]="undefined","",IF(Table1[[#This Row],[VZ2_AREA_DESC]]="Headquarte","HQ",Table1[[#This Row],[VZ2_AREA_DESC]]))</f>
        <v>West</v>
      </c>
      <c r="I639" s="2">
        <v>43770</v>
      </c>
      <c r="J639" s="3" t="s">
        <v>6</v>
      </c>
      <c r="K639" s="3" t="s">
        <v>7</v>
      </c>
      <c r="L639" s="3" t="s">
        <v>15</v>
      </c>
      <c r="M639" s="3">
        <v>56</v>
      </c>
      <c r="N639" s="3">
        <v>188</v>
      </c>
      <c r="O639" s="3">
        <v>20792</v>
      </c>
    </row>
    <row r="640" spans="1:15" x14ac:dyDescent="0.25">
      <c r="A640" s="6" t="str">
        <f>IF(Table1[[#This Row],[Area]]="","",CONCATENATE(YEAR(I640)," ","Q",ROUNDUP(MONTH(I640)/3,0)))</f>
        <v>2020 Q1</v>
      </c>
      <c r="B640" s="6" t="str">
        <f>IF(Table1[[#This Row],[Area]]="","",CONCATENATE(TEXT(Table1[[#This Row],[rpt_mth]],"yyyy"), " ",TEXT(Table1[[#This Row],[rpt_mth]],"mmmm")))</f>
        <v>2020 March</v>
      </c>
      <c r="C640" s="9">
        <f>IF(Table1[[#This Row],[Area]]="","",Table1[[#This Row],[cleu_gross_adds]]/1000)</f>
        <v>0</v>
      </c>
      <c r="D640" s="9">
        <f>IF(Table1[[#This Row],[Area]]="","",Table1[[#This Row],[cleu_deacts]]/1000)</f>
        <v>0</v>
      </c>
      <c r="E640" s="10">
        <f>IF(Table1[[#This Row],[Area]]="","",Table1[[#This Row],[cleu_subs]]/1000)</f>
        <v>0</v>
      </c>
      <c r="F640" s="10">
        <f>IF(Table1[[#This Row],[Area]]="","",Table1[[#This Row],[Adds]]-Table1[[#This Row],[Deacts]])</f>
        <v>0</v>
      </c>
      <c r="G640" s="10" t="str">
        <f>IF(Table1[[#This Row],[Area]]="","",IF(Table1[[#This Row],[VZ2_SEGMT_DESC]]="Small &amp; Medium Unassigned", "Small &amp; Medium",Table1[[#This Row],[VZ2_SEGMT_DESC]]))</f>
        <v>Small &amp; Medium</v>
      </c>
      <c r="H640" s="10" t="str">
        <f>IF(Table1[[#This Row],[VZ2_AREA_DESC]]="undefined","",IF(Table1[[#This Row],[VZ2_AREA_DESC]]="Headquarte","HQ",Table1[[#This Row],[VZ2_AREA_DESC]]))</f>
        <v>South</v>
      </c>
      <c r="I640" s="2">
        <v>43891</v>
      </c>
      <c r="J640" s="3" t="s">
        <v>9</v>
      </c>
      <c r="K640" s="3" t="s">
        <v>10</v>
      </c>
      <c r="L640" s="3" t="s">
        <v>8</v>
      </c>
      <c r="M640" s="3">
        <v>0</v>
      </c>
      <c r="N640" s="3">
        <v>0</v>
      </c>
      <c r="O640" s="3">
        <v>0</v>
      </c>
    </row>
    <row r="641" spans="1:15" x14ac:dyDescent="0.25">
      <c r="A641" s="6" t="str">
        <f>IF(Table1[[#This Row],[Area]]="","",CONCATENATE(YEAR(I641)," ","Q",ROUNDUP(MONTH(I641)/3,0)))</f>
        <v>2019 Q3</v>
      </c>
      <c r="B641" s="6" t="str">
        <f>IF(Table1[[#This Row],[Area]]="","",CONCATENATE(TEXT(Table1[[#This Row],[rpt_mth]],"yyyy"), " ",TEXT(Table1[[#This Row],[rpt_mth]],"mmmm")))</f>
        <v>2019 July</v>
      </c>
      <c r="C641" s="9">
        <f>IF(Table1[[#This Row],[Area]]="","",Table1[[#This Row],[cleu_gross_adds]]/1000)</f>
        <v>0.46100000000000002</v>
      </c>
      <c r="D641" s="9">
        <f>IF(Table1[[#This Row],[Area]]="","",Table1[[#This Row],[cleu_deacts]]/1000)</f>
        <v>0.624</v>
      </c>
      <c r="E641" s="10">
        <f>IF(Table1[[#This Row],[Area]]="","",Table1[[#This Row],[cleu_subs]]/1000)</f>
        <v>57.584000000000003</v>
      </c>
      <c r="F641" s="10">
        <f>IF(Table1[[#This Row],[Area]]="","",Table1[[#This Row],[Adds]]-Table1[[#This Row],[Deacts]])</f>
        <v>-0.16299999999999998</v>
      </c>
      <c r="G641" s="10" t="str">
        <f>IF(Table1[[#This Row],[Area]]="","",IF(Table1[[#This Row],[VZ2_SEGMT_DESC]]="Small &amp; Medium Unassigned", "Small &amp; Medium",Table1[[#This Row],[VZ2_SEGMT_DESC]]))</f>
        <v>Large Enterprise Segment</v>
      </c>
      <c r="H641" s="10" t="str">
        <f>IF(Table1[[#This Row],[VZ2_AREA_DESC]]="undefined","",IF(Table1[[#This Row],[VZ2_AREA_DESC]]="Headquarte","HQ",Table1[[#This Row],[VZ2_AREA_DESC]]))</f>
        <v>East</v>
      </c>
      <c r="I641" s="2">
        <v>43647</v>
      </c>
      <c r="J641" s="3" t="s">
        <v>6</v>
      </c>
      <c r="K641" s="3" t="s">
        <v>10</v>
      </c>
      <c r="L641" s="3" t="s">
        <v>11</v>
      </c>
      <c r="M641" s="3">
        <v>461</v>
      </c>
      <c r="N641" s="3">
        <v>624</v>
      </c>
      <c r="O641" s="3">
        <v>57584</v>
      </c>
    </row>
    <row r="642" spans="1:15" x14ac:dyDescent="0.25">
      <c r="A642" s="6" t="str">
        <f>IF(Table1[[#This Row],[Area]]="","",CONCATENATE(YEAR(I642)," ","Q",ROUNDUP(MONTH(I642)/3,0)))</f>
        <v>2019 Q1</v>
      </c>
      <c r="B642" s="6" t="str">
        <f>IF(Table1[[#This Row],[Area]]="","",CONCATENATE(TEXT(Table1[[#This Row],[rpt_mth]],"yyyy"), " ",TEXT(Table1[[#This Row],[rpt_mth]],"mmmm")))</f>
        <v>2019 January</v>
      </c>
      <c r="C642" s="9">
        <f>IF(Table1[[#This Row],[Area]]="","",Table1[[#This Row],[cleu_gross_adds]]/1000)</f>
        <v>0</v>
      </c>
      <c r="D642" s="9">
        <f>IF(Table1[[#This Row],[Area]]="","",Table1[[#This Row],[cleu_deacts]]/1000)</f>
        <v>4.0000000000000001E-3</v>
      </c>
      <c r="E642" s="10">
        <f>IF(Table1[[#This Row],[Area]]="","",Table1[[#This Row],[cleu_subs]]/1000)</f>
        <v>0.71</v>
      </c>
      <c r="F642" s="10">
        <f>IF(Table1[[#This Row],[Area]]="","",Table1[[#This Row],[Adds]]-Table1[[#This Row],[Deacts]])</f>
        <v>-4.0000000000000001E-3</v>
      </c>
      <c r="G642" s="10" t="str">
        <f>IF(Table1[[#This Row],[Area]]="","",IF(Table1[[#This Row],[VZ2_SEGMT_DESC]]="Small &amp; Medium Unassigned", "Small &amp; Medium",Table1[[#This Row],[VZ2_SEGMT_DESC]]))</f>
        <v>Public Sector Fed</v>
      </c>
      <c r="H642" s="10" t="str">
        <f>IF(Table1[[#This Row],[VZ2_AREA_DESC]]="undefined","",IF(Table1[[#This Row],[VZ2_AREA_DESC]]="Headquarte","HQ",Table1[[#This Row],[VZ2_AREA_DESC]]))</f>
        <v>South</v>
      </c>
      <c r="I642" s="2">
        <v>43466</v>
      </c>
      <c r="J642" s="3" t="s">
        <v>16</v>
      </c>
      <c r="K642" s="3" t="s">
        <v>10</v>
      </c>
      <c r="L642" s="3" t="s">
        <v>8</v>
      </c>
      <c r="M642" s="3">
        <v>0</v>
      </c>
      <c r="N642" s="3">
        <v>4</v>
      </c>
      <c r="O642" s="3">
        <v>710</v>
      </c>
    </row>
    <row r="643" spans="1:15" x14ac:dyDescent="0.25">
      <c r="A643" s="6" t="str">
        <f>IF(Table1[[#This Row],[Area]]="","",CONCATENATE(YEAR(I643)," ","Q",ROUNDUP(MONTH(I643)/3,0)))</f>
        <v>2019 Q3</v>
      </c>
      <c r="B643" s="6" t="str">
        <f>IF(Table1[[#This Row],[Area]]="","",CONCATENATE(TEXT(Table1[[#This Row],[rpt_mth]],"yyyy"), " ",TEXT(Table1[[#This Row],[rpt_mth]],"mmmm")))</f>
        <v>2019 July</v>
      </c>
      <c r="C643" s="9">
        <f>IF(Table1[[#This Row],[Area]]="","",Table1[[#This Row],[cleu_gross_adds]]/1000)</f>
        <v>0.03</v>
      </c>
      <c r="D643" s="9">
        <f>IF(Table1[[#This Row],[Area]]="","",Table1[[#This Row],[cleu_deacts]]/1000)</f>
        <v>0.28299999999999997</v>
      </c>
      <c r="E643" s="10">
        <f>IF(Table1[[#This Row],[Area]]="","",Table1[[#This Row],[cleu_subs]]/1000)</f>
        <v>22.353999999999999</v>
      </c>
      <c r="F643" s="10">
        <f>IF(Table1[[#This Row],[Area]]="","",Table1[[#This Row],[Adds]]-Table1[[#This Row],[Deacts]])</f>
        <v>-0.253</v>
      </c>
      <c r="G643" s="10" t="str">
        <f>IF(Table1[[#This Row],[Area]]="","",IF(Table1[[#This Row],[VZ2_SEGMT_DESC]]="Small &amp; Medium Unassigned", "Small &amp; Medium",Table1[[#This Row],[VZ2_SEGMT_DESC]]))</f>
        <v>Public Sector SLED</v>
      </c>
      <c r="H643" s="10" t="str">
        <f>IF(Table1[[#This Row],[VZ2_AREA_DESC]]="undefined","",IF(Table1[[#This Row],[VZ2_AREA_DESC]]="Headquarte","HQ",Table1[[#This Row],[VZ2_AREA_DESC]]))</f>
        <v>East</v>
      </c>
      <c r="I643" s="2">
        <v>43647</v>
      </c>
      <c r="J643" s="3" t="s">
        <v>19</v>
      </c>
      <c r="K643" s="3" t="s">
        <v>14</v>
      </c>
      <c r="L643" s="3" t="s">
        <v>11</v>
      </c>
      <c r="M643" s="3">
        <v>30</v>
      </c>
      <c r="N643" s="3">
        <v>283</v>
      </c>
      <c r="O643" s="3">
        <v>22354</v>
      </c>
    </row>
    <row r="644" spans="1:15" x14ac:dyDescent="0.25">
      <c r="A644" s="6" t="str">
        <f>IF(Table1[[#This Row],[Area]]="","",CONCATENATE(YEAR(I644)," ","Q",ROUNDUP(MONTH(I644)/3,0)))</f>
        <v>2020 Q1</v>
      </c>
      <c r="B644" s="6" t="str">
        <f>IF(Table1[[#This Row],[Area]]="","",CONCATENATE(TEXT(Table1[[#This Row],[rpt_mth]],"yyyy"), " ",TEXT(Table1[[#This Row],[rpt_mth]],"mmmm")))</f>
        <v>2020 February</v>
      </c>
      <c r="C644" s="9">
        <f>IF(Table1[[#This Row],[Area]]="","",Table1[[#This Row],[cleu_gross_adds]]/1000)</f>
        <v>0.114</v>
      </c>
      <c r="D644" s="9">
        <f>IF(Table1[[#This Row],[Area]]="","",Table1[[#This Row],[cleu_deacts]]/1000)</f>
        <v>0.497</v>
      </c>
      <c r="E644" s="10">
        <f>IF(Table1[[#This Row],[Area]]="","",Table1[[#This Row],[cleu_subs]]/1000)</f>
        <v>45.933</v>
      </c>
      <c r="F644" s="10">
        <f>IF(Table1[[#This Row],[Area]]="","",Table1[[#This Row],[Adds]]-Table1[[#This Row],[Deacts]])</f>
        <v>-0.38300000000000001</v>
      </c>
      <c r="G644" s="10" t="str">
        <f>IF(Table1[[#This Row],[Area]]="","",IF(Table1[[#This Row],[VZ2_SEGMT_DESC]]="Small &amp; Medium Unassigned", "Small &amp; Medium",Table1[[#This Row],[VZ2_SEGMT_DESC]]))</f>
        <v>Large Enterprise Segment</v>
      </c>
      <c r="H644" s="10" t="str">
        <f>IF(Table1[[#This Row],[VZ2_AREA_DESC]]="undefined","",IF(Table1[[#This Row],[VZ2_AREA_DESC]]="Headquarte","HQ",Table1[[#This Row],[VZ2_AREA_DESC]]))</f>
        <v>East</v>
      </c>
      <c r="I644" s="2">
        <v>43862</v>
      </c>
      <c r="J644" s="3" t="s">
        <v>6</v>
      </c>
      <c r="K644" s="3" t="s">
        <v>7</v>
      </c>
      <c r="L644" s="3" t="s">
        <v>11</v>
      </c>
      <c r="M644" s="3">
        <v>114</v>
      </c>
      <c r="N644" s="3">
        <v>497</v>
      </c>
      <c r="O644" s="3">
        <v>45933</v>
      </c>
    </row>
    <row r="645" spans="1:15" x14ac:dyDescent="0.25">
      <c r="A645" s="6" t="str">
        <f>IF(Table1[[#This Row],[Area]]="","",CONCATENATE(YEAR(I645)," ","Q",ROUNDUP(MONTH(I645)/3,0)))</f>
        <v>2019 Q1</v>
      </c>
      <c r="B645" s="6" t="str">
        <f>IF(Table1[[#This Row],[Area]]="","",CONCATENATE(TEXT(Table1[[#This Row],[rpt_mth]],"yyyy"), " ",TEXT(Table1[[#This Row],[rpt_mth]],"mmmm")))</f>
        <v>2019 February</v>
      </c>
      <c r="C645" s="9">
        <f>IF(Table1[[#This Row],[Area]]="","",Table1[[#This Row],[cleu_gross_adds]]/1000)</f>
        <v>0</v>
      </c>
      <c r="D645" s="9">
        <f>IF(Table1[[#This Row],[Area]]="","",Table1[[#This Row],[cleu_deacts]]/1000)</f>
        <v>0</v>
      </c>
      <c r="E645" s="10">
        <f>IF(Table1[[#This Row],[Area]]="","",Table1[[#This Row],[cleu_subs]]/1000)</f>
        <v>0</v>
      </c>
      <c r="F645" s="10">
        <f>IF(Table1[[#This Row],[Area]]="","",Table1[[#This Row],[Adds]]-Table1[[#This Row],[Deacts]])</f>
        <v>0</v>
      </c>
      <c r="G645" s="10" t="str">
        <f>IF(Table1[[#This Row],[Area]]="","",IF(Table1[[#This Row],[VZ2_SEGMT_DESC]]="Small &amp; Medium Unassigned", "Small &amp; Medium",Table1[[#This Row],[VZ2_SEGMT_DESC]]))</f>
        <v>Public Sector SLED</v>
      </c>
      <c r="H645" s="10" t="str">
        <f>IF(Table1[[#This Row],[VZ2_AREA_DESC]]="undefined","",IF(Table1[[#This Row],[VZ2_AREA_DESC]]="Headquarte","HQ",Table1[[#This Row],[VZ2_AREA_DESC]]))</f>
        <v>HQ</v>
      </c>
      <c r="I645" s="2">
        <v>43497</v>
      </c>
      <c r="J645" s="3" t="s">
        <v>19</v>
      </c>
      <c r="K645" s="3" t="s">
        <v>12</v>
      </c>
      <c r="L645" s="3" t="s">
        <v>17</v>
      </c>
      <c r="M645" s="3">
        <v>0</v>
      </c>
      <c r="N645" s="3">
        <v>0</v>
      </c>
      <c r="O645" s="3">
        <v>0</v>
      </c>
    </row>
    <row r="646" spans="1:15" x14ac:dyDescent="0.25">
      <c r="A646" s="6" t="str">
        <f>IF(Table1[[#This Row],[Area]]="","",CONCATENATE(YEAR(I646)," ","Q",ROUNDUP(MONTH(I646)/3,0)))</f>
        <v>2019 Q1</v>
      </c>
      <c r="B646" s="6" t="str">
        <f>IF(Table1[[#This Row],[Area]]="","",CONCATENATE(TEXT(Table1[[#This Row],[rpt_mth]],"yyyy"), " ",TEXT(Table1[[#This Row],[rpt_mth]],"mmmm")))</f>
        <v>2019 March</v>
      </c>
      <c r="C646" s="9">
        <f>IF(Table1[[#This Row],[Area]]="","",Table1[[#This Row],[cleu_gross_adds]]/1000)</f>
        <v>0</v>
      </c>
      <c r="D646" s="9">
        <f>IF(Table1[[#This Row],[Area]]="","",Table1[[#This Row],[cleu_deacts]]/1000)</f>
        <v>0.01</v>
      </c>
      <c r="E646" s="10">
        <f>IF(Table1[[#This Row],[Area]]="","",Table1[[#This Row],[cleu_subs]]/1000)</f>
        <v>1.1679999999999999</v>
      </c>
      <c r="F646" s="10">
        <f>IF(Table1[[#This Row],[Area]]="","",Table1[[#This Row],[Adds]]-Table1[[#This Row],[Deacts]])</f>
        <v>-0.01</v>
      </c>
      <c r="G646" s="10" t="str">
        <f>IF(Table1[[#This Row],[Area]]="","",IF(Table1[[#This Row],[VZ2_SEGMT_DESC]]="Small &amp; Medium Unassigned", "Small &amp; Medium",Table1[[#This Row],[VZ2_SEGMT_DESC]]))</f>
        <v>Public Sector Fed</v>
      </c>
      <c r="H646" s="10" t="str">
        <f>IF(Table1[[#This Row],[VZ2_AREA_DESC]]="undefined","",IF(Table1[[#This Row],[VZ2_AREA_DESC]]="Headquarte","HQ",Table1[[#This Row],[VZ2_AREA_DESC]]))</f>
        <v>East</v>
      </c>
      <c r="I646" s="2">
        <v>43525</v>
      </c>
      <c r="J646" s="3" t="s">
        <v>16</v>
      </c>
      <c r="K646" s="3" t="s">
        <v>10</v>
      </c>
      <c r="L646" s="3" t="s">
        <v>11</v>
      </c>
      <c r="M646" s="3">
        <v>0</v>
      </c>
      <c r="N646" s="3">
        <v>10</v>
      </c>
      <c r="O646" s="3">
        <v>1168</v>
      </c>
    </row>
    <row r="647" spans="1:15" x14ac:dyDescent="0.25">
      <c r="A647" s="6" t="str">
        <f>IF(Table1[[#This Row],[Area]]="","",CONCATENATE(YEAR(I647)," ","Q",ROUNDUP(MONTH(I647)/3,0)))</f>
        <v>2020 Q2</v>
      </c>
      <c r="B647" s="6" t="str">
        <f>IF(Table1[[#This Row],[Area]]="","",CONCATENATE(TEXT(Table1[[#This Row],[rpt_mth]],"yyyy"), " ",TEXT(Table1[[#This Row],[rpt_mth]],"mmmm")))</f>
        <v>2020 April</v>
      </c>
      <c r="C647" s="9">
        <f>IF(Table1[[#This Row],[Area]]="","",Table1[[#This Row],[cleu_gross_adds]]/1000)</f>
        <v>27.163</v>
      </c>
      <c r="D647" s="9">
        <f>IF(Table1[[#This Row],[Area]]="","",Table1[[#This Row],[cleu_deacts]]/1000)</f>
        <v>26.643000000000001</v>
      </c>
      <c r="E647" s="10">
        <f>IF(Table1[[#This Row],[Area]]="","",Table1[[#This Row],[cleu_subs]]/1000)</f>
        <v>1914.2249999999999</v>
      </c>
      <c r="F647" s="10">
        <f>IF(Table1[[#This Row],[Area]]="","",Table1[[#This Row],[Adds]]-Table1[[#This Row],[Deacts]])</f>
        <v>0.51999999999999957</v>
      </c>
      <c r="G647" s="10" t="str">
        <f>IF(Table1[[#This Row],[Area]]="","",IF(Table1[[#This Row],[VZ2_SEGMT_DESC]]="Small &amp; Medium Unassigned", "Small &amp; Medium",Table1[[#This Row],[VZ2_SEGMT_DESC]]))</f>
        <v>Small &amp; Medium</v>
      </c>
      <c r="H647" s="10" t="str">
        <f>IF(Table1[[#This Row],[VZ2_AREA_DESC]]="undefined","",IF(Table1[[#This Row],[VZ2_AREA_DESC]]="Headquarte","HQ",Table1[[#This Row],[VZ2_AREA_DESC]]))</f>
        <v>South</v>
      </c>
      <c r="I647" s="2">
        <v>43922</v>
      </c>
      <c r="J647" s="3" t="s">
        <v>18</v>
      </c>
      <c r="K647" s="3" t="s">
        <v>12</v>
      </c>
      <c r="L647" s="3" t="s">
        <v>8</v>
      </c>
      <c r="M647" s="3">
        <v>27163</v>
      </c>
      <c r="N647" s="3">
        <v>26643</v>
      </c>
      <c r="O647" s="3">
        <v>1914225</v>
      </c>
    </row>
    <row r="648" spans="1:15" x14ac:dyDescent="0.25">
      <c r="A648" s="6" t="str">
        <f>IF(Table1[[#This Row],[Area]]="","",CONCATENATE(YEAR(I648)," ","Q",ROUNDUP(MONTH(I648)/3,0)))</f>
        <v>2019 Q3</v>
      </c>
      <c r="B648" s="6" t="str">
        <f>IF(Table1[[#This Row],[Area]]="","",CONCATENATE(TEXT(Table1[[#This Row],[rpt_mth]],"yyyy"), " ",TEXT(Table1[[#This Row],[rpt_mth]],"mmmm")))</f>
        <v>2019 September</v>
      </c>
      <c r="C648" s="9">
        <f>IF(Table1[[#This Row],[Area]]="","",Table1[[#This Row],[cleu_gross_adds]]/1000)</f>
        <v>0</v>
      </c>
      <c r="D648" s="9">
        <f>IF(Table1[[#This Row],[Area]]="","",Table1[[#This Row],[cleu_deacts]]/1000)</f>
        <v>0</v>
      </c>
      <c r="E648" s="10">
        <f>IF(Table1[[#This Row],[Area]]="","",Table1[[#This Row],[cleu_subs]]/1000)</f>
        <v>0</v>
      </c>
      <c r="F648" s="10">
        <f>IF(Table1[[#This Row],[Area]]="","",Table1[[#This Row],[Adds]]-Table1[[#This Row],[Deacts]])</f>
        <v>0</v>
      </c>
      <c r="G648" s="10" t="str">
        <f>IF(Table1[[#This Row],[Area]]="","",IF(Table1[[#This Row],[VZ2_SEGMT_DESC]]="Small &amp; Medium Unassigned", "Small &amp; Medium",Table1[[#This Row],[VZ2_SEGMT_DESC]]))</f>
        <v>Public Sector Fed</v>
      </c>
      <c r="H648" s="10" t="str">
        <f>IF(Table1[[#This Row],[VZ2_AREA_DESC]]="undefined","",IF(Table1[[#This Row],[VZ2_AREA_DESC]]="Headquarte","HQ",Table1[[#This Row],[VZ2_AREA_DESC]]))</f>
        <v>HQ</v>
      </c>
      <c r="I648" s="2">
        <v>43709</v>
      </c>
      <c r="J648" s="3" t="s">
        <v>16</v>
      </c>
      <c r="K648" s="3" t="s">
        <v>7</v>
      </c>
      <c r="L648" s="3" t="s">
        <v>17</v>
      </c>
      <c r="M648" s="3">
        <v>0</v>
      </c>
      <c r="N648" s="3">
        <v>0</v>
      </c>
      <c r="O648" s="3">
        <v>0</v>
      </c>
    </row>
    <row r="649" spans="1:15" x14ac:dyDescent="0.25">
      <c r="A649" s="6" t="str">
        <f>IF(Table1[[#This Row],[Area]]="","",CONCATENATE(YEAR(I649)," ","Q",ROUNDUP(MONTH(I649)/3,0)))</f>
        <v>2019 Q1</v>
      </c>
      <c r="B649" s="6" t="str">
        <f>IF(Table1[[#This Row],[Area]]="","",CONCATENATE(TEXT(Table1[[#This Row],[rpt_mth]],"yyyy"), " ",TEXT(Table1[[#This Row],[rpt_mth]],"mmmm")))</f>
        <v>2019 February</v>
      </c>
      <c r="C649" s="9">
        <f>IF(Table1[[#This Row],[Area]]="","",Table1[[#This Row],[cleu_gross_adds]]/1000)</f>
        <v>0</v>
      </c>
      <c r="D649" s="9">
        <f>IF(Table1[[#This Row],[Area]]="","",Table1[[#This Row],[cleu_deacts]]/1000)</f>
        <v>2E-3</v>
      </c>
      <c r="E649" s="10">
        <f>IF(Table1[[#This Row],[Area]]="","",Table1[[#This Row],[cleu_subs]]/1000)</f>
        <v>1.177</v>
      </c>
      <c r="F649" s="10">
        <f>IF(Table1[[#This Row],[Area]]="","",Table1[[#This Row],[Adds]]-Table1[[#This Row],[Deacts]])</f>
        <v>-2E-3</v>
      </c>
      <c r="G649" s="10" t="str">
        <f>IF(Table1[[#This Row],[Area]]="","",IF(Table1[[#This Row],[VZ2_SEGMT_DESC]]="Small &amp; Medium Unassigned", "Small &amp; Medium",Table1[[#This Row],[VZ2_SEGMT_DESC]]))</f>
        <v>Public Sector Fed</v>
      </c>
      <c r="H649" s="10" t="str">
        <f>IF(Table1[[#This Row],[VZ2_AREA_DESC]]="undefined","",IF(Table1[[#This Row],[VZ2_AREA_DESC]]="Headquarte","HQ",Table1[[#This Row],[VZ2_AREA_DESC]]))</f>
        <v>East</v>
      </c>
      <c r="I649" s="2">
        <v>43497</v>
      </c>
      <c r="J649" s="3" t="s">
        <v>16</v>
      </c>
      <c r="K649" s="3" t="s">
        <v>10</v>
      </c>
      <c r="L649" s="3" t="s">
        <v>11</v>
      </c>
      <c r="M649" s="3">
        <v>0</v>
      </c>
      <c r="N649" s="3">
        <v>2</v>
      </c>
      <c r="O649" s="3">
        <v>1177</v>
      </c>
    </row>
    <row r="650" spans="1:15" x14ac:dyDescent="0.25">
      <c r="A650" s="6" t="str">
        <f>IF(Table1[[#This Row],[Area]]="","",CONCATENATE(YEAR(I650)," ","Q",ROUNDUP(MONTH(I650)/3,0)))</f>
        <v>2019 Q2</v>
      </c>
      <c r="B650" s="6" t="str">
        <f>IF(Table1[[#This Row],[Area]]="","",CONCATENATE(TEXT(Table1[[#This Row],[rpt_mth]],"yyyy"), " ",TEXT(Table1[[#This Row],[rpt_mth]],"mmmm")))</f>
        <v>2019 June</v>
      </c>
      <c r="C650" s="9">
        <f>IF(Table1[[#This Row],[Area]]="","",Table1[[#This Row],[cleu_gross_adds]]/1000)</f>
        <v>2.6560000000000001</v>
      </c>
      <c r="D650" s="9">
        <f>IF(Table1[[#This Row],[Area]]="","",Table1[[#This Row],[cleu_deacts]]/1000)</f>
        <v>1.746</v>
      </c>
      <c r="E650" s="10">
        <f>IF(Table1[[#This Row],[Area]]="","",Table1[[#This Row],[cleu_subs]]/1000)</f>
        <v>205.73699999999999</v>
      </c>
      <c r="F650" s="10">
        <f>IF(Table1[[#This Row],[Area]]="","",Table1[[#This Row],[Adds]]-Table1[[#This Row],[Deacts]])</f>
        <v>0.91000000000000014</v>
      </c>
      <c r="G650" s="10" t="str">
        <f>IF(Table1[[#This Row],[Area]]="","",IF(Table1[[#This Row],[VZ2_SEGMT_DESC]]="Small &amp; Medium Unassigned", "Small &amp; Medium",Table1[[#This Row],[VZ2_SEGMT_DESC]]))</f>
        <v>Public Sector Fed</v>
      </c>
      <c r="H650" s="10" t="str">
        <f>IF(Table1[[#This Row],[VZ2_AREA_DESC]]="undefined","",IF(Table1[[#This Row],[VZ2_AREA_DESC]]="Headquarte","HQ",Table1[[#This Row],[VZ2_AREA_DESC]]))</f>
        <v>South</v>
      </c>
      <c r="I650" s="2">
        <v>43617</v>
      </c>
      <c r="J650" s="3" t="s">
        <v>16</v>
      </c>
      <c r="K650" s="3" t="s">
        <v>12</v>
      </c>
      <c r="L650" s="3" t="s">
        <v>8</v>
      </c>
      <c r="M650" s="3">
        <v>2656</v>
      </c>
      <c r="N650" s="3">
        <v>1746</v>
      </c>
      <c r="O650" s="3">
        <v>205737</v>
      </c>
    </row>
    <row r="651" spans="1:15" x14ac:dyDescent="0.25">
      <c r="A651" s="6" t="str">
        <f>IF(Table1[[#This Row],[Area]]="","",CONCATENATE(YEAR(I651)," ","Q",ROUNDUP(MONTH(I651)/3,0)))</f>
        <v>2019 Q3</v>
      </c>
      <c r="B651" s="6" t="str">
        <f>IF(Table1[[#This Row],[Area]]="","",CONCATENATE(TEXT(Table1[[#This Row],[rpt_mth]],"yyyy"), " ",TEXT(Table1[[#This Row],[rpt_mth]],"mmmm")))</f>
        <v>2019 August</v>
      </c>
      <c r="C651" s="9">
        <f>IF(Table1[[#This Row],[Area]]="","",Table1[[#This Row],[cleu_gross_adds]]/1000)</f>
        <v>0</v>
      </c>
      <c r="D651" s="9">
        <f>IF(Table1[[#This Row],[Area]]="","",Table1[[#This Row],[cleu_deacts]]/1000)</f>
        <v>0</v>
      </c>
      <c r="E651" s="10">
        <f>IF(Table1[[#This Row],[Area]]="","",Table1[[#This Row],[cleu_subs]]/1000)</f>
        <v>0</v>
      </c>
      <c r="F651" s="10">
        <f>IF(Table1[[#This Row],[Area]]="","",Table1[[#This Row],[Adds]]-Table1[[#This Row],[Deacts]])</f>
        <v>0</v>
      </c>
      <c r="G651" s="10" t="str">
        <f>IF(Table1[[#This Row],[Area]]="","",IF(Table1[[#This Row],[VZ2_SEGMT_DESC]]="Small &amp; Medium Unassigned", "Small &amp; Medium",Table1[[#This Row],[VZ2_SEGMT_DESC]]))</f>
        <v>Small &amp; Medium</v>
      </c>
      <c r="H651" s="10" t="str">
        <f>IF(Table1[[#This Row],[VZ2_AREA_DESC]]="undefined","",IF(Table1[[#This Row],[VZ2_AREA_DESC]]="Headquarte","HQ",Table1[[#This Row],[VZ2_AREA_DESC]]))</f>
        <v>HQ</v>
      </c>
      <c r="I651" s="2">
        <v>43678</v>
      </c>
      <c r="J651" s="3" t="s">
        <v>18</v>
      </c>
      <c r="K651" s="3" t="s">
        <v>7</v>
      </c>
      <c r="L651" s="3" t="s">
        <v>17</v>
      </c>
      <c r="M651" s="3">
        <v>0</v>
      </c>
      <c r="N651" s="3">
        <v>0</v>
      </c>
      <c r="O651" s="3">
        <v>0</v>
      </c>
    </row>
    <row r="652" spans="1:15" x14ac:dyDescent="0.25">
      <c r="A652" s="6" t="str">
        <f>IF(Table1[[#This Row],[Area]]="","",CONCATENATE(YEAR(I652)," ","Q",ROUNDUP(MONTH(I652)/3,0)))</f>
        <v>2019 Q3</v>
      </c>
      <c r="B652" s="6" t="str">
        <f>IF(Table1[[#This Row],[Area]]="","",CONCATENATE(TEXT(Table1[[#This Row],[rpt_mth]],"yyyy"), " ",TEXT(Table1[[#This Row],[rpt_mth]],"mmmm")))</f>
        <v>2019 August</v>
      </c>
      <c r="C652" s="9">
        <f>IF(Table1[[#This Row],[Area]]="","",Table1[[#This Row],[cleu_gross_adds]]/1000)</f>
        <v>32.978999999999999</v>
      </c>
      <c r="D652" s="9">
        <f>IF(Table1[[#This Row],[Area]]="","",Table1[[#This Row],[cleu_deacts]]/1000)</f>
        <v>25.94</v>
      </c>
      <c r="E652" s="10">
        <f>IF(Table1[[#This Row],[Area]]="","",Table1[[#This Row],[cleu_subs]]/1000)</f>
        <v>1564.3030000000001</v>
      </c>
      <c r="F652" s="10">
        <f>IF(Table1[[#This Row],[Area]]="","",Table1[[#This Row],[Adds]]-Table1[[#This Row],[Deacts]])</f>
        <v>7.0389999999999979</v>
      </c>
      <c r="G652" s="10" t="str">
        <f>IF(Table1[[#This Row],[Area]]="","",IF(Table1[[#This Row],[VZ2_SEGMT_DESC]]="Small &amp; Medium Unassigned", "Small &amp; Medium",Table1[[#This Row],[VZ2_SEGMT_DESC]]))</f>
        <v>Large Enterprise Segment</v>
      </c>
      <c r="H652" s="10" t="str">
        <f>IF(Table1[[#This Row],[VZ2_AREA_DESC]]="undefined","",IF(Table1[[#This Row],[VZ2_AREA_DESC]]="Headquarte","HQ",Table1[[#This Row],[VZ2_AREA_DESC]]))</f>
        <v>South</v>
      </c>
      <c r="I652" s="2">
        <v>43678</v>
      </c>
      <c r="J652" s="3" t="s">
        <v>6</v>
      </c>
      <c r="K652" s="3" t="s">
        <v>12</v>
      </c>
      <c r="L652" s="3" t="s">
        <v>8</v>
      </c>
      <c r="M652" s="3">
        <v>32979</v>
      </c>
      <c r="N652" s="3">
        <v>25940</v>
      </c>
      <c r="O652" s="3">
        <v>1564303</v>
      </c>
    </row>
    <row r="653" spans="1:15" x14ac:dyDescent="0.25">
      <c r="A653" s="6" t="str">
        <f>IF(Table1[[#This Row],[Area]]="","",CONCATENATE(YEAR(I653)," ","Q",ROUNDUP(MONTH(I653)/3,0)))</f>
        <v>2020 Q2</v>
      </c>
      <c r="B653" s="6" t="str">
        <f>IF(Table1[[#This Row],[Area]]="","",CONCATENATE(TEXT(Table1[[#This Row],[rpt_mth]],"yyyy"), " ",TEXT(Table1[[#This Row],[rpt_mth]],"mmmm")))</f>
        <v>2020 May</v>
      </c>
      <c r="C653" s="9">
        <f>IF(Table1[[#This Row],[Area]]="","",Table1[[#This Row],[cleu_gross_adds]]/1000)</f>
        <v>0.34899999999999998</v>
      </c>
      <c r="D653" s="9">
        <f>IF(Table1[[#This Row],[Area]]="","",Table1[[#This Row],[cleu_deacts]]/1000)</f>
        <v>0.30199999999999999</v>
      </c>
      <c r="E653" s="10">
        <f>IF(Table1[[#This Row],[Area]]="","",Table1[[#This Row],[cleu_subs]]/1000)</f>
        <v>38.353999999999999</v>
      </c>
      <c r="F653" s="10">
        <f>IF(Table1[[#This Row],[Area]]="","",Table1[[#This Row],[Adds]]-Table1[[#This Row],[Deacts]])</f>
        <v>4.6999999999999986E-2</v>
      </c>
      <c r="G653" s="10" t="str">
        <f>IF(Table1[[#This Row],[Area]]="","",IF(Table1[[#This Row],[VZ2_SEGMT_DESC]]="Small &amp; Medium Unassigned", "Small &amp; Medium",Table1[[#This Row],[VZ2_SEGMT_DESC]]))</f>
        <v>Large Enterprise Segment</v>
      </c>
      <c r="H653" s="10" t="str">
        <f>IF(Table1[[#This Row],[VZ2_AREA_DESC]]="undefined","",IF(Table1[[#This Row],[VZ2_AREA_DESC]]="Headquarte","HQ",Table1[[#This Row],[VZ2_AREA_DESC]]))</f>
        <v>South</v>
      </c>
      <c r="I653" s="2">
        <v>43952</v>
      </c>
      <c r="J653" s="3" t="s">
        <v>6</v>
      </c>
      <c r="K653" s="3" t="s">
        <v>14</v>
      </c>
      <c r="L653" s="3" t="s">
        <v>8</v>
      </c>
      <c r="M653" s="3">
        <v>349</v>
      </c>
      <c r="N653" s="3">
        <v>302</v>
      </c>
      <c r="O653" s="3">
        <v>38354</v>
      </c>
    </row>
    <row r="654" spans="1:15" x14ac:dyDescent="0.25">
      <c r="A654" s="6" t="str">
        <f>IF(Table1[[#This Row],[Area]]="","",CONCATENATE(YEAR(I654)," ","Q",ROUNDUP(MONTH(I654)/3,0)))</f>
        <v>2020 Q2</v>
      </c>
      <c r="B654" s="6" t="str">
        <f>IF(Table1[[#This Row],[Area]]="","",CONCATENATE(TEXT(Table1[[#This Row],[rpt_mth]],"yyyy"), " ",TEXT(Table1[[#This Row],[rpt_mth]],"mmmm")))</f>
        <v>2020 April</v>
      </c>
      <c r="C654" s="9">
        <f>IF(Table1[[#This Row],[Area]]="","",Table1[[#This Row],[cleu_gross_adds]]/1000)</f>
        <v>65.637</v>
      </c>
      <c r="D654" s="9">
        <f>IF(Table1[[#This Row],[Area]]="","",Table1[[#This Row],[cleu_deacts]]/1000)</f>
        <v>8.1280000000000001</v>
      </c>
      <c r="E654" s="10">
        <f>IF(Table1[[#This Row],[Area]]="","",Table1[[#This Row],[cleu_subs]]/1000)</f>
        <v>1190.8230000000001</v>
      </c>
      <c r="F654" s="10">
        <f>IF(Table1[[#This Row],[Area]]="","",Table1[[#This Row],[Adds]]-Table1[[#This Row],[Deacts]])</f>
        <v>57.509</v>
      </c>
      <c r="G654" s="10" t="str">
        <f>IF(Table1[[#This Row],[Area]]="","",IF(Table1[[#This Row],[VZ2_SEGMT_DESC]]="Small &amp; Medium Unassigned", "Small &amp; Medium",Table1[[#This Row],[VZ2_SEGMT_DESC]]))</f>
        <v>Public Sector SLED</v>
      </c>
      <c r="H654" s="10" t="str">
        <f>IF(Table1[[#This Row],[VZ2_AREA_DESC]]="undefined","",IF(Table1[[#This Row],[VZ2_AREA_DESC]]="Headquarte","HQ",Table1[[#This Row],[VZ2_AREA_DESC]]))</f>
        <v>West</v>
      </c>
      <c r="I654" s="2">
        <v>43922</v>
      </c>
      <c r="J654" s="3" t="s">
        <v>19</v>
      </c>
      <c r="K654" s="3" t="s">
        <v>12</v>
      </c>
      <c r="L654" s="3" t="s">
        <v>15</v>
      </c>
      <c r="M654" s="3">
        <v>65637</v>
      </c>
      <c r="N654" s="3">
        <v>8128</v>
      </c>
      <c r="O654" s="3">
        <v>1190823</v>
      </c>
    </row>
    <row r="655" spans="1:15" x14ac:dyDescent="0.25">
      <c r="A655" s="6" t="str">
        <f>IF(Table1[[#This Row],[Area]]="","",CONCATENATE(YEAR(I655)," ","Q",ROUNDUP(MONTH(I655)/3,0)))</f>
        <v>2020 Q2</v>
      </c>
      <c r="B655" s="6" t="str">
        <f>IF(Table1[[#This Row],[Area]]="","",CONCATENATE(TEXT(Table1[[#This Row],[rpt_mth]],"yyyy"), " ",TEXT(Table1[[#This Row],[rpt_mth]],"mmmm")))</f>
        <v>2020 May</v>
      </c>
      <c r="C655" s="9">
        <f>IF(Table1[[#This Row],[Area]]="","",Table1[[#This Row],[cleu_gross_adds]]/1000)</f>
        <v>3.31</v>
      </c>
      <c r="D655" s="9">
        <f>IF(Table1[[#This Row],[Area]]="","",Table1[[#This Row],[cleu_deacts]]/1000)</f>
        <v>2.419</v>
      </c>
      <c r="E655" s="10">
        <f>IF(Table1[[#This Row],[Area]]="","",Table1[[#This Row],[cleu_subs]]/1000)</f>
        <v>282.14999999999998</v>
      </c>
      <c r="F655" s="10">
        <f>IF(Table1[[#This Row],[Area]]="","",Table1[[#This Row],[Adds]]-Table1[[#This Row],[Deacts]])</f>
        <v>0.89100000000000001</v>
      </c>
      <c r="G655" s="10" t="str">
        <f>IF(Table1[[#This Row],[Area]]="","",IF(Table1[[#This Row],[VZ2_SEGMT_DESC]]="Small &amp; Medium Unassigned", "Small &amp; Medium",Table1[[#This Row],[VZ2_SEGMT_DESC]]))</f>
        <v>Small &amp; Medium</v>
      </c>
      <c r="H655" s="10" t="str">
        <f>IF(Table1[[#This Row],[VZ2_AREA_DESC]]="undefined","",IF(Table1[[#This Row],[VZ2_AREA_DESC]]="Headquarte","HQ",Table1[[#This Row],[VZ2_AREA_DESC]]))</f>
        <v>West</v>
      </c>
      <c r="I655" s="2">
        <v>43952</v>
      </c>
      <c r="J655" s="3" t="s">
        <v>18</v>
      </c>
      <c r="K655" s="3" t="s">
        <v>7</v>
      </c>
      <c r="L655" s="3" t="s">
        <v>15</v>
      </c>
      <c r="M655" s="3">
        <v>3310</v>
      </c>
      <c r="N655" s="3">
        <v>2419</v>
      </c>
      <c r="O655" s="3">
        <v>282150</v>
      </c>
    </row>
    <row r="656" spans="1:15" x14ac:dyDescent="0.25">
      <c r="A656" s="6" t="str">
        <f>IF(Table1[[#This Row],[Area]]="","",CONCATENATE(YEAR(I656)," ","Q",ROUNDUP(MONTH(I656)/3,0)))</f>
        <v>2019 Q1</v>
      </c>
      <c r="B656" s="6" t="str">
        <f>IF(Table1[[#This Row],[Area]]="","",CONCATENATE(TEXT(Table1[[#This Row],[rpt_mth]],"yyyy"), " ",TEXT(Table1[[#This Row],[rpt_mth]],"mmmm")))</f>
        <v>2019 February</v>
      </c>
      <c r="C656" s="9">
        <f>IF(Table1[[#This Row],[Area]]="","",Table1[[#This Row],[cleu_gross_adds]]/1000)</f>
        <v>28.065000000000001</v>
      </c>
      <c r="D656" s="9">
        <f>IF(Table1[[#This Row],[Area]]="","",Table1[[#This Row],[cleu_deacts]]/1000)</f>
        <v>18.62</v>
      </c>
      <c r="E656" s="10">
        <f>IF(Table1[[#This Row],[Area]]="","",Table1[[#This Row],[cleu_subs]]/1000)</f>
        <v>1722.9269999999999</v>
      </c>
      <c r="F656" s="10">
        <f>IF(Table1[[#This Row],[Area]]="","",Table1[[#This Row],[Adds]]-Table1[[#This Row],[Deacts]])</f>
        <v>9.4450000000000003</v>
      </c>
      <c r="G656" s="10" t="str">
        <f>IF(Table1[[#This Row],[Area]]="","",IF(Table1[[#This Row],[VZ2_SEGMT_DESC]]="Small &amp; Medium Unassigned", "Small &amp; Medium",Table1[[#This Row],[VZ2_SEGMT_DESC]]))</f>
        <v>Small &amp; Medium</v>
      </c>
      <c r="H656" s="10" t="str">
        <f>IF(Table1[[#This Row],[VZ2_AREA_DESC]]="undefined","",IF(Table1[[#This Row],[VZ2_AREA_DESC]]="Headquarte","HQ",Table1[[#This Row],[VZ2_AREA_DESC]]))</f>
        <v>South</v>
      </c>
      <c r="I656" s="2">
        <v>43497</v>
      </c>
      <c r="J656" s="3" t="s">
        <v>18</v>
      </c>
      <c r="K656" s="3" t="s">
        <v>12</v>
      </c>
      <c r="L656" s="3" t="s">
        <v>8</v>
      </c>
      <c r="M656" s="3">
        <v>28065</v>
      </c>
      <c r="N656" s="3">
        <v>18620</v>
      </c>
      <c r="O656" s="3">
        <v>1722927</v>
      </c>
    </row>
    <row r="657" spans="1:15" x14ac:dyDescent="0.25">
      <c r="A657" s="6" t="str">
        <f>IF(Table1[[#This Row],[Area]]="","",CONCATENATE(YEAR(I657)," ","Q",ROUNDUP(MONTH(I657)/3,0)))</f>
        <v/>
      </c>
      <c r="B657" s="6" t="str">
        <f>IF(Table1[[#This Row],[Area]]="","",CONCATENATE(TEXT(Table1[[#This Row],[rpt_mth]],"yyyy"), " ",TEXT(Table1[[#This Row],[rpt_mth]],"mmmm")))</f>
        <v/>
      </c>
      <c r="C657" s="9" t="str">
        <f>IF(Table1[[#This Row],[Area]]="","",Table1[[#This Row],[cleu_gross_adds]]/1000)</f>
        <v/>
      </c>
      <c r="D657" s="9" t="str">
        <f>IF(Table1[[#This Row],[Area]]="","",Table1[[#This Row],[cleu_deacts]]/1000)</f>
        <v/>
      </c>
      <c r="E657" s="10" t="str">
        <f>IF(Table1[[#This Row],[Area]]="","",Table1[[#This Row],[cleu_subs]]/1000)</f>
        <v/>
      </c>
      <c r="F657" s="10" t="str">
        <f>IF(Table1[[#This Row],[Area]]="","",Table1[[#This Row],[Adds]]-Table1[[#This Row],[Deacts]])</f>
        <v/>
      </c>
      <c r="G657" s="10" t="str">
        <f>IF(Table1[[#This Row],[Area]]="","",IF(Table1[[#This Row],[VZ2_SEGMT_DESC]]="Small &amp; Medium Unassigned", "Small &amp; Medium",Table1[[#This Row],[VZ2_SEGMT_DESC]]))</f>
        <v/>
      </c>
      <c r="H657" s="10" t="str">
        <f>IF(Table1[[#This Row],[VZ2_AREA_DESC]]="undefined","",IF(Table1[[#This Row],[VZ2_AREA_DESC]]="Headquarte","HQ",Table1[[#This Row],[VZ2_AREA_DESC]]))</f>
        <v/>
      </c>
      <c r="I657" s="2">
        <v>43586</v>
      </c>
      <c r="J657" s="3" t="s">
        <v>18</v>
      </c>
      <c r="K657" s="3" t="s">
        <v>12</v>
      </c>
      <c r="L657" s="3" t="s">
        <v>13</v>
      </c>
      <c r="M657" s="3">
        <v>0</v>
      </c>
      <c r="N657" s="3">
        <v>0</v>
      </c>
      <c r="O657" s="3">
        <v>0</v>
      </c>
    </row>
    <row r="658" spans="1:15" x14ac:dyDescent="0.25">
      <c r="A658" s="6" t="str">
        <f>IF(Table1[[#This Row],[Area]]="","",CONCATENATE(YEAR(I658)," ","Q",ROUNDUP(MONTH(I658)/3,0)))</f>
        <v/>
      </c>
      <c r="B658" s="6" t="str">
        <f>IF(Table1[[#This Row],[Area]]="","",CONCATENATE(TEXT(Table1[[#This Row],[rpt_mth]],"yyyy"), " ",TEXT(Table1[[#This Row],[rpt_mth]],"mmmm")))</f>
        <v/>
      </c>
      <c r="C658" s="9" t="str">
        <f>IF(Table1[[#This Row],[Area]]="","",Table1[[#This Row],[cleu_gross_adds]]/1000)</f>
        <v/>
      </c>
      <c r="D658" s="9" t="str">
        <f>IF(Table1[[#This Row],[Area]]="","",Table1[[#This Row],[cleu_deacts]]/1000)</f>
        <v/>
      </c>
      <c r="E658" s="10" t="str">
        <f>IF(Table1[[#This Row],[Area]]="","",Table1[[#This Row],[cleu_subs]]/1000)</f>
        <v/>
      </c>
      <c r="F658" s="10" t="str">
        <f>IF(Table1[[#This Row],[Area]]="","",Table1[[#This Row],[Adds]]-Table1[[#This Row],[Deacts]])</f>
        <v/>
      </c>
      <c r="G658" s="10" t="str">
        <f>IF(Table1[[#This Row],[Area]]="","",IF(Table1[[#This Row],[VZ2_SEGMT_DESC]]="Small &amp; Medium Unassigned", "Small &amp; Medium",Table1[[#This Row],[VZ2_SEGMT_DESC]]))</f>
        <v/>
      </c>
      <c r="H658" s="10" t="str">
        <f>IF(Table1[[#This Row],[VZ2_AREA_DESC]]="undefined","",IF(Table1[[#This Row],[VZ2_AREA_DESC]]="Headquarte","HQ",Table1[[#This Row],[VZ2_AREA_DESC]]))</f>
        <v/>
      </c>
      <c r="I658" s="2">
        <v>43800</v>
      </c>
      <c r="J658" s="3" t="s">
        <v>18</v>
      </c>
      <c r="K658" s="3" t="s">
        <v>12</v>
      </c>
      <c r="L658" s="3" t="s">
        <v>13</v>
      </c>
      <c r="M658" s="3">
        <v>0</v>
      </c>
      <c r="N658" s="3">
        <v>0</v>
      </c>
      <c r="O658" s="3">
        <v>0</v>
      </c>
    </row>
    <row r="659" spans="1:15" x14ac:dyDescent="0.25">
      <c r="A659" s="6" t="str">
        <f>IF(Table1[[#This Row],[Area]]="","",CONCATENATE(YEAR(I659)," ","Q",ROUNDUP(MONTH(I659)/3,0)))</f>
        <v>2020 Q2</v>
      </c>
      <c r="B659" s="6" t="str">
        <f>IF(Table1[[#This Row],[Area]]="","",CONCATENATE(TEXT(Table1[[#This Row],[rpt_mth]],"yyyy"), " ",TEXT(Table1[[#This Row],[rpt_mth]],"mmmm")))</f>
        <v>2020 April</v>
      </c>
      <c r="C659" s="9">
        <f>IF(Table1[[#This Row],[Area]]="","",Table1[[#This Row],[cleu_gross_adds]]/1000)</f>
        <v>2.5000000000000001E-2</v>
      </c>
      <c r="D659" s="9">
        <f>IF(Table1[[#This Row],[Area]]="","",Table1[[#This Row],[cleu_deacts]]/1000)</f>
        <v>7.0999999999999994E-2</v>
      </c>
      <c r="E659" s="10">
        <f>IF(Table1[[#This Row],[Area]]="","",Table1[[#This Row],[cleu_subs]]/1000)</f>
        <v>9.3490000000000002</v>
      </c>
      <c r="F659" s="10">
        <f>IF(Table1[[#This Row],[Area]]="","",Table1[[#This Row],[Adds]]-Table1[[#This Row],[Deacts]])</f>
        <v>-4.5999999999999992E-2</v>
      </c>
      <c r="G659" s="10" t="str">
        <f>IF(Table1[[#This Row],[Area]]="","",IF(Table1[[#This Row],[VZ2_SEGMT_DESC]]="Small &amp; Medium Unassigned", "Small &amp; Medium",Table1[[#This Row],[VZ2_SEGMT_DESC]]))</f>
        <v>Public Sector SLED</v>
      </c>
      <c r="H659" s="10" t="str">
        <f>IF(Table1[[#This Row],[VZ2_AREA_DESC]]="undefined","",IF(Table1[[#This Row],[VZ2_AREA_DESC]]="Headquarte","HQ",Table1[[#This Row],[VZ2_AREA_DESC]]))</f>
        <v>West</v>
      </c>
      <c r="I659" s="2">
        <v>43922</v>
      </c>
      <c r="J659" s="3" t="s">
        <v>19</v>
      </c>
      <c r="K659" s="3" t="s">
        <v>10</v>
      </c>
      <c r="L659" s="3" t="s">
        <v>15</v>
      </c>
      <c r="M659" s="3">
        <v>25</v>
      </c>
      <c r="N659" s="3">
        <v>71</v>
      </c>
      <c r="O659" s="3">
        <v>9349</v>
      </c>
    </row>
    <row r="660" spans="1:15" x14ac:dyDescent="0.25">
      <c r="A660" s="6" t="str">
        <f>IF(Table1[[#This Row],[Area]]="","",CONCATENATE(YEAR(I660)," ","Q",ROUNDUP(MONTH(I660)/3,0)))</f>
        <v>2020 Q2</v>
      </c>
      <c r="B660" s="6" t="str">
        <f>IF(Table1[[#This Row],[Area]]="","",CONCATENATE(TEXT(Table1[[#This Row],[rpt_mth]],"yyyy"), " ",TEXT(Table1[[#This Row],[rpt_mth]],"mmmm")))</f>
        <v>2020 May</v>
      </c>
      <c r="C660" s="9">
        <f>IF(Table1[[#This Row],[Area]]="","",Table1[[#This Row],[cleu_gross_adds]]/1000)</f>
        <v>0</v>
      </c>
      <c r="D660" s="9">
        <f>IF(Table1[[#This Row],[Area]]="","",Table1[[#This Row],[cleu_deacts]]/1000)</f>
        <v>0</v>
      </c>
      <c r="E660" s="10">
        <f>IF(Table1[[#This Row],[Area]]="","",Table1[[#This Row],[cleu_subs]]/1000)</f>
        <v>1E-3</v>
      </c>
      <c r="F660" s="10">
        <f>IF(Table1[[#This Row],[Area]]="","",Table1[[#This Row],[Adds]]-Table1[[#This Row],[Deacts]])</f>
        <v>0</v>
      </c>
      <c r="G660" s="10" t="str">
        <f>IF(Table1[[#This Row],[Area]]="","",IF(Table1[[#This Row],[VZ2_SEGMT_DESC]]="Small &amp; Medium Unassigned", "Small &amp; Medium",Table1[[#This Row],[VZ2_SEGMT_DESC]]))</f>
        <v>Small &amp; Medium</v>
      </c>
      <c r="H660" s="10" t="str">
        <f>IF(Table1[[#This Row],[VZ2_AREA_DESC]]="undefined","",IF(Table1[[#This Row],[VZ2_AREA_DESC]]="Headquarte","HQ",Table1[[#This Row],[VZ2_AREA_DESC]]))</f>
        <v>East</v>
      </c>
      <c r="I660" s="2">
        <v>43952</v>
      </c>
      <c r="J660" s="3" t="s">
        <v>9</v>
      </c>
      <c r="K660" s="3" t="s">
        <v>12</v>
      </c>
      <c r="L660" s="3" t="s">
        <v>11</v>
      </c>
      <c r="M660" s="3">
        <v>0</v>
      </c>
      <c r="N660" s="3">
        <v>0</v>
      </c>
      <c r="O660" s="3">
        <v>1</v>
      </c>
    </row>
    <row r="661" spans="1:15" x14ac:dyDescent="0.25">
      <c r="A661" s="6" t="str">
        <f>IF(Table1[[#This Row],[Area]]="","",CONCATENATE(YEAR(I661)," ","Q",ROUNDUP(MONTH(I661)/3,0)))</f>
        <v>2019 Q2</v>
      </c>
      <c r="B661" s="6" t="str">
        <f>IF(Table1[[#This Row],[Area]]="","",CONCATENATE(TEXT(Table1[[#This Row],[rpt_mth]],"yyyy"), " ",TEXT(Table1[[#This Row],[rpt_mth]],"mmmm")))</f>
        <v>2019 May</v>
      </c>
      <c r="C661" s="9">
        <f>IF(Table1[[#This Row],[Area]]="","",Table1[[#This Row],[cleu_gross_adds]]/1000)</f>
        <v>34.595999999999997</v>
      </c>
      <c r="D661" s="9">
        <f>IF(Table1[[#This Row],[Area]]="","",Table1[[#This Row],[cleu_deacts]]/1000)</f>
        <v>20.236999999999998</v>
      </c>
      <c r="E661" s="10">
        <f>IF(Table1[[#This Row],[Area]]="","",Table1[[#This Row],[cleu_subs]]/1000)</f>
        <v>1797.663</v>
      </c>
      <c r="F661" s="10">
        <f>IF(Table1[[#This Row],[Area]]="","",Table1[[#This Row],[Adds]]-Table1[[#This Row],[Deacts]])</f>
        <v>14.358999999999998</v>
      </c>
      <c r="G661" s="10" t="str">
        <f>IF(Table1[[#This Row],[Area]]="","",IF(Table1[[#This Row],[VZ2_SEGMT_DESC]]="Small &amp; Medium Unassigned", "Small &amp; Medium",Table1[[#This Row],[VZ2_SEGMT_DESC]]))</f>
        <v>Small &amp; Medium</v>
      </c>
      <c r="H661" s="10" t="str">
        <f>IF(Table1[[#This Row],[VZ2_AREA_DESC]]="undefined","",IF(Table1[[#This Row],[VZ2_AREA_DESC]]="Headquarte","HQ",Table1[[#This Row],[VZ2_AREA_DESC]]))</f>
        <v>West</v>
      </c>
      <c r="I661" s="2">
        <v>43586</v>
      </c>
      <c r="J661" s="3" t="s">
        <v>18</v>
      </c>
      <c r="K661" s="3" t="s">
        <v>12</v>
      </c>
      <c r="L661" s="3" t="s">
        <v>15</v>
      </c>
      <c r="M661" s="3">
        <v>34596</v>
      </c>
      <c r="N661" s="3">
        <v>20237</v>
      </c>
      <c r="O661" s="3">
        <v>1797663</v>
      </c>
    </row>
    <row r="662" spans="1:15" x14ac:dyDescent="0.25">
      <c r="A662" s="6" t="str">
        <f>IF(Table1[[#This Row],[Area]]="","",CONCATENATE(YEAR(I662)," ","Q",ROUNDUP(MONTH(I662)/3,0)))</f>
        <v>2020 Q2</v>
      </c>
      <c r="B662" s="6" t="str">
        <f>IF(Table1[[#This Row],[Area]]="","",CONCATENATE(TEXT(Table1[[#This Row],[rpt_mth]],"yyyy"), " ",TEXT(Table1[[#This Row],[rpt_mth]],"mmmm")))</f>
        <v>2020 June</v>
      </c>
      <c r="C662" s="9">
        <f>IF(Table1[[#This Row],[Area]]="","",Table1[[#This Row],[cleu_gross_adds]]/1000)</f>
        <v>0</v>
      </c>
      <c r="D662" s="9">
        <f>IF(Table1[[#This Row],[Area]]="","",Table1[[#This Row],[cleu_deacts]]/1000)</f>
        <v>3.2000000000000001E-2</v>
      </c>
      <c r="E662" s="10">
        <f>IF(Table1[[#This Row],[Area]]="","",Table1[[#This Row],[cleu_subs]]/1000)</f>
        <v>0.55900000000000005</v>
      </c>
      <c r="F662" s="10">
        <f>IF(Table1[[#This Row],[Area]]="","",Table1[[#This Row],[Adds]]-Table1[[#This Row],[Deacts]])</f>
        <v>-3.2000000000000001E-2</v>
      </c>
      <c r="G662" s="10" t="str">
        <f>IF(Table1[[#This Row],[Area]]="","",IF(Table1[[#This Row],[VZ2_SEGMT_DESC]]="Small &amp; Medium Unassigned", "Small &amp; Medium",Table1[[#This Row],[VZ2_SEGMT_DESC]]))</f>
        <v>Public Sector Fed</v>
      </c>
      <c r="H662" s="10" t="str">
        <f>IF(Table1[[#This Row],[VZ2_AREA_DESC]]="undefined","",IF(Table1[[#This Row],[VZ2_AREA_DESC]]="Headquarte","HQ",Table1[[#This Row],[VZ2_AREA_DESC]]))</f>
        <v>South</v>
      </c>
      <c r="I662" s="2">
        <v>43983</v>
      </c>
      <c r="J662" s="3" t="s">
        <v>16</v>
      </c>
      <c r="K662" s="3" t="s">
        <v>7</v>
      </c>
      <c r="L662" s="3" t="s">
        <v>8</v>
      </c>
      <c r="M662" s="3">
        <v>0</v>
      </c>
      <c r="N662" s="3">
        <v>32</v>
      </c>
      <c r="O662" s="3">
        <v>559</v>
      </c>
    </row>
    <row r="663" spans="1:15" x14ac:dyDescent="0.25">
      <c r="A663" s="6" t="str">
        <f>IF(Table1[[#This Row],[Area]]="","",CONCATENATE(YEAR(I663)," ","Q",ROUNDUP(MONTH(I663)/3,0)))</f>
        <v>2020 Q2</v>
      </c>
      <c r="B663" s="6" t="str">
        <f>IF(Table1[[#This Row],[Area]]="","",CONCATENATE(TEXT(Table1[[#This Row],[rpt_mth]],"yyyy"), " ",TEXT(Table1[[#This Row],[rpt_mth]],"mmmm")))</f>
        <v>2020 June</v>
      </c>
      <c r="C663" s="9">
        <f>IF(Table1[[#This Row],[Area]]="","",Table1[[#This Row],[cleu_gross_adds]]/1000)</f>
        <v>1.3819999999999999</v>
      </c>
      <c r="D663" s="9">
        <f>IF(Table1[[#This Row],[Area]]="","",Table1[[#This Row],[cleu_deacts]]/1000)</f>
        <v>4.5549999999999997</v>
      </c>
      <c r="E663" s="10">
        <f>IF(Table1[[#This Row],[Area]]="","",Table1[[#This Row],[cleu_subs]]/1000)</f>
        <v>2047.5239999999999</v>
      </c>
      <c r="F663" s="10">
        <f>IF(Table1[[#This Row],[Area]]="","",Table1[[#This Row],[Adds]]-Table1[[#This Row],[Deacts]])</f>
        <v>-3.173</v>
      </c>
      <c r="G663" s="10" t="str">
        <f>IF(Table1[[#This Row],[Area]]="","",IF(Table1[[#This Row],[VZ2_SEGMT_DESC]]="Small &amp; Medium Unassigned", "Small &amp; Medium",Table1[[#This Row],[VZ2_SEGMT_DESC]]))</f>
        <v>Small &amp; Medium</v>
      </c>
      <c r="H663" s="10" t="str">
        <f>IF(Table1[[#This Row],[VZ2_AREA_DESC]]="undefined","",IF(Table1[[#This Row],[VZ2_AREA_DESC]]="Headquarte","HQ",Table1[[#This Row],[VZ2_AREA_DESC]]))</f>
        <v>East</v>
      </c>
      <c r="I663" s="2">
        <v>43983</v>
      </c>
      <c r="J663" s="3" t="s">
        <v>18</v>
      </c>
      <c r="K663" s="3" t="s">
        <v>10</v>
      </c>
      <c r="L663" s="3" t="s">
        <v>11</v>
      </c>
      <c r="M663" s="3">
        <v>1382</v>
      </c>
      <c r="N663" s="3">
        <v>4555</v>
      </c>
      <c r="O663" s="3">
        <v>2047524</v>
      </c>
    </row>
    <row r="664" spans="1:15" x14ac:dyDescent="0.25">
      <c r="A664" s="6" t="str">
        <f>IF(Table1[[#This Row],[Area]]="","",CONCATENATE(YEAR(I664)," ","Q",ROUNDUP(MONTH(I664)/3,0)))</f>
        <v>2019 Q3</v>
      </c>
      <c r="B664" s="6" t="str">
        <f>IF(Table1[[#This Row],[Area]]="","",CONCATENATE(TEXT(Table1[[#This Row],[rpt_mth]],"yyyy"), " ",TEXT(Table1[[#This Row],[rpt_mth]],"mmmm")))</f>
        <v>2019 August</v>
      </c>
      <c r="C664" s="9">
        <f>IF(Table1[[#This Row],[Area]]="","",Table1[[#This Row],[cleu_gross_adds]]/1000)</f>
        <v>7.0999999999999994E-2</v>
      </c>
      <c r="D664" s="9">
        <f>IF(Table1[[#This Row],[Area]]="","",Table1[[#This Row],[cleu_deacts]]/1000)</f>
        <v>0.16300000000000001</v>
      </c>
      <c r="E664" s="10">
        <f>IF(Table1[[#This Row],[Area]]="","",Table1[[#This Row],[cleu_subs]]/1000)</f>
        <v>22.239000000000001</v>
      </c>
      <c r="F664" s="10">
        <f>IF(Table1[[#This Row],[Area]]="","",Table1[[#This Row],[Adds]]-Table1[[#This Row],[Deacts]])</f>
        <v>-9.2000000000000012E-2</v>
      </c>
      <c r="G664" s="10" t="str">
        <f>IF(Table1[[#This Row],[Area]]="","",IF(Table1[[#This Row],[VZ2_SEGMT_DESC]]="Small &amp; Medium Unassigned", "Small &amp; Medium",Table1[[#This Row],[VZ2_SEGMT_DESC]]))</f>
        <v>Public Sector SLED</v>
      </c>
      <c r="H664" s="10" t="str">
        <f>IF(Table1[[#This Row],[VZ2_AREA_DESC]]="undefined","",IF(Table1[[#This Row],[VZ2_AREA_DESC]]="Headquarte","HQ",Table1[[#This Row],[VZ2_AREA_DESC]]))</f>
        <v>East</v>
      </c>
      <c r="I664" s="2">
        <v>43678</v>
      </c>
      <c r="J664" s="3" t="s">
        <v>19</v>
      </c>
      <c r="K664" s="3" t="s">
        <v>14</v>
      </c>
      <c r="L664" s="3" t="s">
        <v>11</v>
      </c>
      <c r="M664" s="3">
        <v>71</v>
      </c>
      <c r="N664" s="3">
        <v>163</v>
      </c>
      <c r="O664" s="3">
        <v>22239</v>
      </c>
    </row>
    <row r="665" spans="1:15" x14ac:dyDescent="0.25">
      <c r="A665" s="6" t="str">
        <f>IF(Table1[[#This Row],[Area]]="","",CONCATENATE(YEAR(I665)," ","Q",ROUNDUP(MONTH(I665)/3,0)))</f>
        <v>2019 Q4</v>
      </c>
      <c r="B665" s="6" t="str">
        <f>IF(Table1[[#This Row],[Area]]="","",CONCATENATE(TEXT(Table1[[#This Row],[rpt_mth]],"yyyy"), " ",TEXT(Table1[[#This Row],[rpt_mth]],"mmmm")))</f>
        <v>2019 October</v>
      </c>
      <c r="C665" s="9">
        <f>IF(Table1[[#This Row],[Area]]="","",Table1[[#This Row],[cleu_gross_adds]]/1000)</f>
        <v>0.11899999999999999</v>
      </c>
      <c r="D665" s="9">
        <f>IF(Table1[[#This Row],[Area]]="","",Table1[[#This Row],[cleu_deacts]]/1000)</f>
        <v>0</v>
      </c>
      <c r="E665" s="10">
        <f>IF(Table1[[#This Row],[Area]]="","",Table1[[#This Row],[cleu_subs]]/1000)</f>
        <v>0.17199999999999999</v>
      </c>
      <c r="F665" s="10">
        <f>IF(Table1[[#This Row],[Area]]="","",Table1[[#This Row],[Adds]]-Table1[[#This Row],[Deacts]])</f>
        <v>0.11899999999999999</v>
      </c>
      <c r="G665" s="10" t="str">
        <f>IF(Table1[[#This Row],[Area]]="","",IF(Table1[[#This Row],[VZ2_SEGMT_DESC]]="Small &amp; Medium Unassigned", "Small &amp; Medium",Table1[[#This Row],[VZ2_SEGMT_DESC]]))</f>
        <v>Small &amp; Medium</v>
      </c>
      <c r="H665" s="10" t="str">
        <f>IF(Table1[[#This Row],[VZ2_AREA_DESC]]="undefined","",IF(Table1[[#This Row],[VZ2_AREA_DESC]]="Headquarte","HQ",Table1[[#This Row],[VZ2_AREA_DESC]]))</f>
        <v>West</v>
      </c>
      <c r="I665" s="2">
        <v>43739</v>
      </c>
      <c r="J665" s="3" t="s">
        <v>9</v>
      </c>
      <c r="K665" s="3" t="s">
        <v>12</v>
      </c>
      <c r="L665" s="3" t="s">
        <v>15</v>
      </c>
      <c r="M665" s="3">
        <v>119</v>
      </c>
      <c r="N665" s="3">
        <v>0</v>
      </c>
      <c r="O665" s="3">
        <v>172</v>
      </c>
    </row>
    <row r="666" spans="1:15" x14ac:dyDescent="0.25">
      <c r="A666" s="6" t="str">
        <f>IF(Table1[[#This Row],[Area]]="","",CONCATENATE(YEAR(I666)," ","Q",ROUNDUP(MONTH(I666)/3,0)))</f>
        <v>2019 Q1</v>
      </c>
      <c r="B666" s="6" t="str">
        <f>IF(Table1[[#This Row],[Area]]="","",CONCATENATE(TEXT(Table1[[#This Row],[rpt_mth]],"yyyy"), " ",TEXT(Table1[[#This Row],[rpt_mth]],"mmmm")))</f>
        <v>2019 March</v>
      </c>
      <c r="C666" s="9">
        <f>IF(Table1[[#This Row],[Area]]="","",Table1[[#This Row],[cleu_gross_adds]]/1000)</f>
        <v>1.8140000000000001</v>
      </c>
      <c r="D666" s="9">
        <f>IF(Table1[[#This Row],[Area]]="","",Table1[[#This Row],[cleu_deacts]]/1000)</f>
        <v>2.5329999999999999</v>
      </c>
      <c r="E666" s="10">
        <f>IF(Table1[[#This Row],[Area]]="","",Table1[[#This Row],[cleu_subs]]/1000)</f>
        <v>262.94</v>
      </c>
      <c r="F666" s="10">
        <f>IF(Table1[[#This Row],[Area]]="","",Table1[[#This Row],[Adds]]-Table1[[#This Row],[Deacts]])</f>
        <v>-0.71899999999999986</v>
      </c>
      <c r="G666" s="10" t="str">
        <f>IF(Table1[[#This Row],[Area]]="","",IF(Table1[[#This Row],[VZ2_SEGMT_DESC]]="Small &amp; Medium Unassigned", "Small &amp; Medium",Table1[[#This Row],[VZ2_SEGMT_DESC]]))</f>
        <v>Small &amp; Medium</v>
      </c>
      <c r="H666" s="10" t="str">
        <f>IF(Table1[[#This Row],[VZ2_AREA_DESC]]="undefined","",IF(Table1[[#This Row],[VZ2_AREA_DESC]]="Headquarte","HQ",Table1[[#This Row],[VZ2_AREA_DESC]]))</f>
        <v>West</v>
      </c>
      <c r="I666" s="2">
        <v>43525</v>
      </c>
      <c r="J666" s="3" t="s">
        <v>18</v>
      </c>
      <c r="K666" s="3" t="s">
        <v>7</v>
      </c>
      <c r="L666" s="3" t="s">
        <v>15</v>
      </c>
      <c r="M666" s="3">
        <v>1814</v>
      </c>
      <c r="N666" s="3">
        <v>2533</v>
      </c>
      <c r="O666" s="3">
        <v>262940</v>
      </c>
    </row>
    <row r="667" spans="1:15" x14ac:dyDescent="0.25">
      <c r="A667" s="6" t="str">
        <f>IF(Table1[[#This Row],[Area]]="","",CONCATENATE(YEAR(I667)," ","Q",ROUNDUP(MONTH(I667)/3,0)))</f>
        <v>2020 Q2</v>
      </c>
      <c r="B667" s="6" t="str">
        <f>IF(Table1[[#This Row],[Area]]="","",CONCATENATE(TEXT(Table1[[#This Row],[rpt_mth]],"yyyy"), " ",TEXT(Table1[[#This Row],[rpt_mth]],"mmmm")))</f>
        <v>2020 June</v>
      </c>
      <c r="C667" s="9">
        <f>IF(Table1[[#This Row],[Area]]="","",Table1[[#This Row],[cleu_gross_adds]]/1000)</f>
        <v>10.321999999999999</v>
      </c>
      <c r="D667" s="9">
        <f>IF(Table1[[#This Row],[Area]]="","",Table1[[#This Row],[cleu_deacts]]/1000)</f>
        <v>7.8970000000000002</v>
      </c>
      <c r="E667" s="10">
        <f>IF(Table1[[#This Row],[Area]]="","",Table1[[#This Row],[cleu_subs]]/1000)</f>
        <v>3364.1619999999998</v>
      </c>
      <c r="F667" s="10">
        <f>IF(Table1[[#This Row],[Area]]="","",Table1[[#This Row],[Adds]]-Table1[[#This Row],[Deacts]])</f>
        <v>2.4249999999999989</v>
      </c>
      <c r="G667" s="10" t="str">
        <f>IF(Table1[[#This Row],[Area]]="","",IF(Table1[[#This Row],[VZ2_SEGMT_DESC]]="Small &amp; Medium Unassigned", "Small &amp; Medium",Table1[[#This Row],[VZ2_SEGMT_DESC]]))</f>
        <v>Small &amp; Medium</v>
      </c>
      <c r="H667" s="10" t="str">
        <f>IF(Table1[[#This Row],[VZ2_AREA_DESC]]="undefined","",IF(Table1[[#This Row],[VZ2_AREA_DESC]]="Headquarte","HQ",Table1[[#This Row],[VZ2_AREA_DESC]]))</f>
        <v>East</v>
      </c>
      <c r="I667" s="2">
        <v>43983</v>
      </c>
      <c r="J667" s="3" t="s">
        <v>18</v>
      </c>
      <c r="K667" s="3" t="s">
        <v>12</v>
      </c>
      <c r="L667" s="3" t="s">
        <v>11</v>
      </c>
      <c r="M667" s="3">
        <v>10322</v>
      </c>
      <c r="N667" s="3">
        <v>7897</v>
      </c>
      <c r="O667" s="3">
        <v>3364162</v>
      </c>
    </row>
    <row r="668" spans="1:15" x14ac:dyDescent="0.25">
      <c r="A668" s="6" t="str">
        <f>IF(Table1[[#This Row],[Area]]="","",CONCATENATE(YEAR(I668)," ","Q",ROUNDUP(MONTH(I668)/3,0)))</f>
        <v>2020 Q1</v>
      </c>
      <c r="B668" s="6" t="str">
        <f>IF(Table1[[#This Row],[Area]]="","",CONCATENATE(TEXT(Table1[[#This Row],[rpt_mth]],"yyyy"), " ",TEXT(Table1[[#This Row],[rpt_mth]],"mmmm")))</f>
        <v>2020 March</v>
      </c>
      <c r="C668" s="9">
        <f>IF(Table1[[#This Row],[Area]]="","",Table1[[#This Row],[cleu_gross_adds]]/1000)</f>
        <v>0</v>
      </c>
      <c r="D668" s="9">
        <f>IF(Table1[[#This Row],[Area]]="","",Table1[[#This Row],[cleu_deacts]]/1000)</f>
        <v>0</v>
      </c>
      <c r="E668" s="10">
        <f>IF(Table1[[#This Row],[Area]]="","",Table1[[#This Row],[cleu_subs]]/1000)</f>
        <v>0</v>
      </c>
      <c r="F668" s="10">
        <f>IF(Table1[[#This Row],[Area]]="","",Table1[[#This Row],[Adds]]-Table1[[#This Row],[Deacts]])</f>
        <v>0</v>
      </c>
      <c r="G668" s="10" t="str">
        <f>IF(Table1[[#This Row],[Area]]="","",IF(Table1[[#This Row],[VZ2_SEGMT_DESC]]="Small &amp; Medium Unassigned", "Small &amp; Medium",Table1[[#This Row],[VZ2_SEGMT_DESC]]))</f>
        <v>Small &amp; Medium</v>
      </c>
      <c r="H668" s="10" t="str">
        <f>IF(Table1[[#This Row],[VZ2_AREA_DESC]]="undefined","",IF(Table1[[#This Row],[VZ2_AREA_DESC]]="Headquarte","HQ",Table1[[#This Row],[VZ2_AREA_DESC]]))</f>
        <v>South</v>
      </c>
      <c r="I668" s="2">
        <v>43891</v>
      </c>
      <c r="J668" s="3" t="s">
        <v>9</v>
      </c>
      <c r="K668" s="3" t="s">
        <v>12</v>
      </c>
      <c r="L668" s="3" t="s">
        <v>8</v>
      </c>
      <c r="M668" s="3">
        <v>0</v>
      </c>
      <c r="N668" s="3">
        <v>0</v>
      </c>
      <c r="O668" s="3">
        <v>0</v>
      </c>
    </row>
    <row r="669" spans="1:15" x14ac:dyDescent="0.25">
      <c r="A669" s="6" t="str">
        <f>IF(Table1[[#This Row],[Area]]="","",CONCATENATE(YEAR(I669)," ","Q",ROUNDUP(MONTH(I669)/3,0)))</f>
        <v>2020 Q2</v>
      </c>
      <c r="B669" s="6" t="str">
        <f>IF(Table1[[#This Row],[Area]]="","",CONCATENATE(TEXT(Table1[[#This Row],[rpt_mth]],"yyyy"), " ",TEXT(Table1[[#This Row],[rpt_mth]],"mmmm")))</f>
        <v>2020 June</v>
      </c>
      <c r="C669" s="9">
        <f>IF(Table1[[#This Row],[Area]]="","",Table1[[#This Row],[cleu_gross_adds]]/1000)</f>
        <v>3.0000000000000001E-3</v>
      </c>
      <c r="D669" s="9">
        <f>IF(Table1[[#This Row],[Area]]="","",Table1[[#This Row],[cleu_deacts]]/1000)</f>
        <v>0</v>
      </c>
      <c r="E669" s="10">
        <f>IF(Table1[[#This Row],[Area]]="","",Table1[[#This Row],[cleu_subs]]/1000)</f>
        <v>6.0000000000000001E-3</v>
      </c>
      <c r="F669" s="10">
        <f>IF(Table1[[#This Row],[Area]]="","",Table1[[#This Row],[Adds]]-Table1[[#This Row],[Deacts]])</f>
        <v>3.0000000000000001E-3</v>
      </c>
      <c r="G669" s="10" t="str">
        <f>IF(Table1[[#This Row],[Area]]="","",IF(Table1[[#This Row],[VZ2_SEGMT_DESC]]="Small &amp; Medium Unassigned", "Small &amp; Medium",Table1[[#This Row],[VZ2_SEGMT_DESC]]))</f>
        <v>Small &amp; Medium</v>
      </c>
      <c r="H669" s="10" t="str">
        <f>IF(Table1[[#This Row],[VZ2_AREA_DESC]]="undefined","",IF(Table1[[#This Row],[VZ2_AREA_DESC]]="Headquarte","HQ",Table1[[#This Row],[VZ2_AREA_DESC]]))</f>
        <v>East</v>
      </c>
      <c r="I669" s="2">
        <v>43983</v>
      </c>
      <c r="J669" s="3" t="s">
        <v>9</v>
      </c>
      <c r="K669" s="3" t="s">
        <v>10</v>
      </c>
      <c r="L669" s="3" t="s">
        <v>11</v>
      </c>
      <c r="M669" s="3">
        <v>3</v>
      </c>
      <c r="N669" s="3">
        <v>0</v>
      </c>
      <c r="O669" s="3">
        <v>6</v>
      </c>
    </row>
    <row r="670" spans="1:15" x14ac:dyDescent="0.25">
      <c r="A670" s="6" t="str">
        <f>IF(Table1[[#This Row],[Area]]="","",CONCATENATE(YEAR(I670)," ","Q",ROUNDUP(MONTH(I670)/3,0)))</f>
        <v>2019 Q3</v>
      </c>
      <c r="B670" s="6" t="str">
        <f>IF(Table1[[#This Row],[Area]]="","",CONCATENATE(TEXT(Table1[[#This Row],[rpt_mth]],"yyyy"), " ",TEXT(Table1[[#This Row],[rpt_mth]],"mmmm")))</f>
        <v>2019 September</v>
      </c>
      <c r="C670" s="9">
        <f>IF(Table1[[#This Row],[Area]]="","",Table1[[#This Row],[cleu_gross_adds]]/1000)</f>
        <v>32.576999999999998</v>
      </c>
      <c r="D670" s="9">
        <f>IF(Table1[[#This Row],[Area]]="","",Table1[[#This Row],[cleu_deacts]]/1000)</f>
        <v>19.513999999999999</v>
      </c>
      <c r="E670" s="10">
        <f>IF(Table1[[#This Row],[Area]]="","",Table1[[#This Row],[cleu_subs]]/1000)</f>
        <v>1860.3209999999999</v>
      </c>
      <c r="F670" s="10">
        <f>IF(Table1[[#This Row],[Area]]="","",Table1[[#This Row],[Adds]]-Table1[[#This Row],[Deacts]])</f>
        <v>13.062999999999999</v>
      </c>
      <c r="G670" s="10" t="str">
        <f>IF(Table1[[#This Row],[Area]]="","",IF(Table1[[#This Row],[VZ2_SEGMT_DESC]]="Small &amp; Medium Unassigned", "Small &amp; Medium",Table1[[#This Row],[VZ2_SEGMT_DESC]]))</f>
        <v>Small &amp; Medium</v>
      </c>
      <c r="H670" s="10" t="str">
        <f>IF(Table1[[#This Row],[VZ2_AREA_DESC]]="undefined","",IF(Table1[[#This Row],[VZ2_AREA_DESC]]="Headquarte","HQ",Table1[[#This Row],[VZ2_AREA_DESC]]))</f>
        <v>West</v>
      </c>
      <c r="I670" s="2">
        <v>43709</v>
      </c>
      <c r="J670" s="3" t="s">
        <v>18</v>
      </c>
      <c r="K670" s="3" t="s">
        <v>12</v>
      </c>
      <c r="L670" s="3" t="s">
        <v>15</v>
      </c>
      <c r="M670" s="3">
        <v>32577</v>
      </c>
      <c r="N670" s="3">
        <v>19514</v>
      </c>
      <c r="O670" s="3">
        <v>1860321</v>
      </c>
    </row>
    <row r="671" spans="1:15" x14ac:dyDescent="0.25">
      <c r="A671" s="6" t="str">
        <f>IF(Table1[[#This Row],[Area]]="","",CONCATENATE(YEAR(I671)," ","Q",ROUNDUP(MONTH(I671)/3,0)))</f>
        <v>2019 Q2</v>
      </c>
      <c r="B671" s="6" t="str">
        <f>IF(Table1[[#This Row],[Area]]="","",CONCATENATE(TEXT(Table1[[#This Row],[rpt_mth]],"yyyy"), " ",TEXT(Table1[[#This Row],[rpt_mth]],"mmmm")))</f>
        <v>2019 June</v>
      </c>
      <c r="C671" s="9">
        <f>IF(Table1[[#This Row],[Area]]="","",Table1[[#This Row],[cleu_gross_adds]]/1000)</f>
        <v>0.113</v>
      </c>
      <c r="D671" s="9">
        <f>IF(Table1[[#This Row],[Area]]="","",Table1[[#This Row],[cleu_deacts]]/1000)</f>
        <v>0.249</v>
      </c>
      <c r="E671" s="10">
        <f>IF(Table1[[#This Row],[Area]]="","",Table1[[#This Row],[cleu_subs]]/1000)</f>
        <v>27.902999999999999</v>
      </c>
      <c r="F671" s="10">
        <f>IF(Table1[[#This Row],[Area]]="","",Table1[[#This Row],[Adds]]-Table1[[#This Row],[Deacts]])</f>
        <v>-0.13600000000000001</v>
      </c>
      <c r="G671" s="10" t="str">
        <f>IF(Table1[[#This Row],[Area]]="","",IF(Table1[[#This Row],[VZ2_SEGMT_DESC]]="Small &amp; Medium Unassigned", "Small &amp; Medium",Table1[[#This Row],[VZ2_SEGMT_DESC]]))</f>
        <v>Public Sector SLED</v>
      </c>
      <c r="H671" s="10" t="str">
        <f>IF(Table1[[#This Row],[VZ2_AREA_DESC]]="undefined","",IF(Table1[[#This Row],[VZ2_AREA_DESC]]="Headquarte","HQ",Table1[[#This Row],[VZ2_AREA_DESC]]))</f>
        <v>East</v>
      </c>
      <c r="I671" s="2">
        <v>43617</v>
      </c>
      <c r="J671" s="3" t="s">
        <v>19</v>
      </c>
      <c r="K671" s="3" t="s">
        <v>10</v>
      </c>
      <c r="L671" s="3" t="s">
        <v>11</v>
      </c>
      <c r="M671" s="3">
        <v>113</v>
      </c>
      <c r="N671" s="3">
        <v>249</v>
      </c>
      <c r="O671" s="3">
        <v>27903</v>
      </c>
    </row>
    <row r="672" spans="1:15" x14ac:dyDescent="0.25">
      <c r="A672" s="6" t="str">
        <f>IF(Table1[[#This Row],[Area]]="","",CONCATENATE(YEAR(I672)," ","Q",ROUNDUP(MONTH(I672)/3,0)))</f>
        <v>2019 Q2</v>
      </c>
      <c r="B672" s="6" t="str">
        <f>IF(Table1[[#This Row],[Area]]="","",CONCATENATE(TEXT(Table1[[#This Row],[rpt_mth]],"yyyy"), " ",TEXT(Table1[[#This Row],[rpt_mth]],"mmmm")))</f>
        <v>2019 May</v>
      </c>
      <c r="C672" s="9">
        <f>IF(Table1[[#This Row],[Area]]="","",Table1[[#This Row],[cleu_gross_adds]]/1000)</f>
        <v>2.1999999999999999E-2</v>
      </c>
      <c r="D672" s="9">
        <f>IF(Table1[[#This Row],[Area]]="","",Table1[[#This Row],[cleu_deacts]]/1000)</f>
        <v>0.39300000000000002</v>
      </c>
      <c r="E672" s="10">
        <f>IF(Table1[[#This Row],[Area]]="","",Table1[[#This Row],[cleu_subs]]/1000)</f>
        <v>33.082999999999998</v>
      </c>
      <c r="F672" s="10">
        <f>IF(Table1[[#This Row],[Area]]="","",Table1[[#This Row],[Adds]]-Table1[[#This Row],[Deacts]])</f>
        <v>-0.371</v>
      </c>
      <c r="G672" s="10" t="str">
        <f>IF(Table1[[#This Row],[Area]]="","",IF(Table1[[#This Row],[VZ2_SEGMT_DESC]]="Small &amp; Medium Unassigned", "Small &amp; Medium",Table1[[#This Row],[VZ2_SEGMT_DESC]]))</f>
        <v>Public Sector SLED</v>
      </c>
      <c r="H672" s="10" t="str">
        <f>IF(Table1[[#This Row],[VZ2_AREA_DESC]]="undefined","",IF(Table1[[#This Row],[VZ2_AREA_DESC]]="Headquarte","HQ",Table1[[#This Row],[VZ2_AREA_DESC]]))</f>
        <v>East</v>
      </c>
      <c r="I672" s="2">
        <v>43586</v>
      </c>
      <c r="J672" s="3" t="s">
        <v>19</v>
      </c>
      <c r="K672" s="3" t="s">
        <v>7</v>
      </c>
      <c r="L672" s="3" t="s">
        <v>11</v>
      </c>
      <c r="M672" s="3">
        <v>22</v>
      </c>
      <c r="N672" s="3">
        <v>393</v>
      </c>
      <c r="O672" s="3">
        <v>33083</v>
      </c>
    </row>
    <row r="673" spans="1:15" x14ac:dyDescent="0.25">
      <c r="A673" s="6" t="str">
        <f>IF(Table1[[#This Row],[Area]]="","",CONCATENATE(YEAR(I673)," ","Q",ROUNDUP(MONTH(I673)/3,0)))</f>
        <v>2019 Q2</v>
      </c>
      <c r="B673" s="6" t="str">
        <f>IF(Table1[[#This Row],[Area]]="","",CONCATENATE(TEXT(Table1[[#This Row],[rpt_mth]],"yyyy"), " ",TEXT(Table1[[#This Row],[rpt_mth]],"mmmm")))</f>
        <v>2019 April</v>
      </c>
      <c r="C673" s="9">
        <f>IF(Table1[[#This Row],[Area]]="","",Table1[[#This Row],[cleu_gross_adds]]/1000)</f>
        <v>2.5169999999999999</v>
      </c>
      <c r="D673" s="9">
        <f>IF(Table1[[#This Row],[Area]]="","",Table1[[#This Row],[cleu_deacts]]/1000)</f>
        <v>2.234</v>
      </c>
      <c r="E673" s="10">
        <f>IF(Table1[[#This Row],[Area]]="","",Table1[[#This Row],[cleu_subs]]/1000)</f>
        <v>203.541</v>
      </c>
      <c r="F673" s="10">
        <f>IF(Table1[[#This Row],[Area]]="","",Table1[[#This Row],[Adds]]-Table1[[#This Row],[Deacts]])</f>
        <v>0.28299999999999992</v>
      </c>
      <c r="G673" s="10" t="str">
        <f>IF(Table1[[#This Row],[Area]]="","",IF(Table1[[#This Row],[VZ2_SEGMT_DESC]]="Small &amp; Medium Unassigned", "Small &amp; Medium",Table1[[#This Row],[VZ2_SEGMT_DESC]]))</f>
        <v>Public Sector Fed</v>
      </c>
      <c r="H673" s="10" t="str">
        <f>IF(Table1[[#This Row],[VZ2_AREA_DESC]]="undefined","",IF(Table1[[#This Row],[VZ2_AREA_DESC]]="Headquarte","HQ",Table1[[#This Row],[VZ2_AREA_DESC]]))</f>
        <v>South</v>
      </c>
      <c r="I673" s="2">
        <v>43556</v>
      </c>
      <c r="J673" s="3" t="s">
        <v>16</v>
      </c>
      <c r="K673" s="3" t="s">
        <v>12</v>
      </c>
      <c r="L673" s="3" t="s">
        <v>8</v>
      </c>
      <c r="M673" s="3">
        <v>2517</v>
      </c>
      <c r="N673" s="3">
        <v>2234</v>
      </c>
      <c r="O673" s="3">
        <v>203541</v>
      </c>
    </row>
    <row r="674" spans="1:15" x14ac:dyDescent="0.25">
      <c r="A674" s="6" t="str">
        <f>IF(Table1[[#This Row],[Area]]="","",CONCATENATE(YEAR(I674)," ","Q",ROUNDUP(MONTH(I674)/3,0)))</f>
        <v>2019 Q3</v>
      </c>
      <c r="B674" s="6" t="str">
        <f>IF(Table1[[#This Row],[Area]]="","",CONCATENATE(TEXT(Table1[[#This Row],[rpt_mth]],"yyyy"), " ",TEXT(Table1[[#This Row],[rpt_mth]],"mmmm")))</f>
        <v>2019 July</v>
      </c>
      <c r="C674" s="9">
        <f>IF(Table1[[#This Row],[Area]]="","",Table1[[#This Row],[cleu_gross_adds]]/1000)</f>
        <v>2.5999999999999999E-2</v>
      </c>
      <c r="D674" s="9">
        <f>IF(Table1[[#This Row],[Area]]="","",Table1[[#This Row],[cleu_deacts]]/1000)</f>
        <v>3.7999999999999999E-2</v>
      </c>
      <c r="E674" s="10">
        <f>IF(Table1[[#This Row],[Area]]="","",Table1[[#This Row],[cleu_subs]]/1000)</f>
        <v>5.7050000000000001</v>
      </c>
      <c r="F674" s="10">
        <f>IF(Table1[[#This Row],[Area]]="","",Table1[[#This Row],[Adds]]-Table1[[#This Row],[Deacts]])</f>
        <v>-1.2E-2</v>
      </c>
      <c r="G674" s="10" t="str">
        <f>IF(Table1[[#This Row],[Area]]="","",IF(Table1[[#This Row],[VZ2_SEGMT_DESC]]="Small &amp; Medium Unassigned", "Small &amp; Medium",Table1[[#This Row],[VZ2_SEGMT_DESC]]))</f>
        <v>Public Sector SLED</v>
      </c>
      <c r="H674" s="10" t="str">
        <f>IF(Table1[[#This Row],[VZ2_AREA_DESC]]="undefined","",IF(Table1[[#This Row],[VZ2_AREA_DESC]]="Headquarte","HQ",Table1[[#This Row],[VZ2_AREA_DESC]]))</f>
        <v>South</v>
      </c>
      <c r="I674" s="2">
        <v>43647</v>
      </c>
      <c r="J674" s="3" t="s">
        <v>19</v>
      </c>
      <c r="K674" s="3" t="s">
        <v>14</v>
      </c>
      <c r="L674" s="3" t="s">
        <v>8</v>
      </c>
      <c r="M674" s="3">
        <v>26</v>
      </c>
      <c r="N674" s="3">
        <v>38</v>
      </c>
      <c r="O674" s="3">
        <v>5705</v>
      </c>
    </row>
    <row r="675" spans="1:15" x14ac:dyDescent="0.25">
      <c r="A675" s="6" t="str">
        <f>IF(Table1[[#This Row],[Area]]="","",CONCATENATE(YEAR(I675)," ","Q",ROUNDUP(MONTH(I675)/3,0)))</f>
        <v>2019 Q2</v>
      </c>
      <c r="B675" s="6" t="str">
        <f>IF(Table1[[#This Row],[Area]]="","",CONCATENATE(TEXT(Table1[[#This Row],[rpt_mth]],"yyyy"), " ",TEXT(Table1[[#This Row],[rpt_mth]],"mmmm")))</f>
        <v>2019 May</v>
      </c>
      <c r="C675" s="9">
        <f>IF(Table1[[#This Row],[Area]]="","",Table1[[#This Row],[cleu_gross_adds]]/1000)</f>
        <v>54.551000000000002</v>
      </c>
      <c r="D675" s="9">
        <f>IF(Table1[[#This Row],[Area]]="","",Table1[[#This Row],[cleu_deacts]]/1000)</f>
        <v>33.920999999999999</v>
      </c>
      <c r="E675" s="10">
        <f>IF(Table1[[#This Row],[Area]]="","",Table1[[#This Row],[cleu_subs]]/1000)</f>
        <v>3162.0650000000001</v>
      </c>
      <c r="F675" s="10">
        <f>IF(Table1[[#This Row],[Area]]="","",Table1[[#This Row],[Adds]]-Table1[[#This Row],[Deacts]])</f>
        <v>20.630000000000003</v>
      </c>
      <c r="G675" s="10" t="str">
        <f>IF(Table1[[#This Row],[Area]]="","",IF(Table1[[#This Row],[VZ2_SEGMT_DESC]]="Small &amp; Medium Unassigned", "Small &amp; Medium",Table1[[#This Row],[VZ2_SEGMT_DESC]]))</f>
        <v>Small &amp; Medium</v>
      </c>
      <c r="H675" s="10" t="str">
        <f>IF(Table1[[#This Row],[VZ2_AREA_DESC]]="undefined","",IF(Table1[[#This Row],[VZ2_AREA_DESC]]="Headquarte","HQ",Table1[[#This Row],[VZ2_AREA_DESC]]))</f>
        <v>East</v>
      </c>
      <c r="I675" s="2">
        <v>43586</v>
      </c>
      <c r="J675" s="3" t="s">
        <v>18</v>
      </c>
      <c r="K675" s="3" t="s">
        <v>12</v>
      </c>
      <c r="L675" s="3" t="s">
        <v>11</v>
      </c>
      <c r="M675" s="3">
        <v>54551</v>
      </c>
      <c r="N675" s="3">
        <v>33921</v>
      </c>
      <c r="O675" s="3">
        <v>3162065</v>
      </c>
    </row>
    <row r="676" spans="1:15" x14ac:dyDescent="0.25">
      <c r="A676" s="6" t="str">
        <f>IF(Table1[[#This Row],[Area]]="","",CONCATENATE(YEAR(I676)," ","Q",ROUNDUP(MONTH(I676)/3,0)))</f>
        <v>2019 Q3</v>
      </c>
      <c r="B676" s="6" t="str">
        <f>IF(Table1[[#This Row],[Area]]="","",CONCATENATE(TEXT(Table1[[#This Row],[rpt_mth]],"yyyy"), " ",TEXT(Table1[[#This Row],[rpt_mth]],"mmmm")))</f>
        <v>2019 September</v>
      </c>
      <c r="C676" s="9">
        <f>IF(Table1[[#This Row],[Area]]="","",Table1[[#This Row],[cleu_gross_adds]]/1000)</f>
        <v>3.3000000000000002E-2</v>
      </c>
      <c r="D676" s="9">
        <f>IF(Table1[[#This Row],[Area]]="","",Table1[[#This Row],[cleu_deacts]]/1000)</f>
        <v>0.40100000000000002</v>
      </c>
      <c r="E676" s="10">
        <f>IF(Table1[[#This Row],[Area]]="","",Table1[[#This Row],[cleu_subs]]/1000)</f>
        <v>31.658999999999999</v>
      </c>
      <c r="F676" s="10">
        <f>IF(Table1[[#This Row],[Area]]="","",Table1[[#This Row],[Adds]]-Table1[[#This Row],[Deacts]])</f>
        <v>-0.36799999999999999</v>
      </c>
      <c r="G676" s="10" t="str">
        <f>IF(Table1[[#This Row],[Area]]="","",IF(Table1[[#This Row],[VZ2_SEGMT_DESC]]="Small &amp; Medium Unassigned", "Small &amp; Medium",Table1[[#This Row],[VZ2_SEGMT_DESC]]))</f>
        <v>Public Sector SLED</v>
      </c>
      <c r="H676" s="10" t="str">
        <f>IF(Table1[[#This Row],[VZ2_AREA_DESC]]="undefined","",IF(Table1[[#This Row],[VZ2_AREA_DESC]]="Headquarte","HQ",Table1[[#This Row],[VZ2_AREA_DESC]]))</f>
        <v>East</v>
      </c>
      <c r="I676" s="2">
        <v>43709</v>
      </c>
      <c r="J676" s="3" t="s">
        <v>19</v>
      </c>
      <c r="K676" s="3" t="s">
        <v>7</v>
      </c>
      <c r="L676" s="3" t="s">
        <v>11</v>
      </c>
      <c r="M676" s="3">
        <v>33</v>
      </c>
      <c r="N676" s="3">
        <v>401</v>
      </c>
      <c r="O676" s="3">
        <v>31659</v>
      </c>
    </row>
    <row r="677" spans="1:15" x14ac:dyDescent="0.25">
      <c r="A677" s="6" t="str">
        <f>IF(Table1[[#This Row],[Area]]="","",CONCATENATE(YEAR(I677)," ","Q",ROUNDUP(MONTH(I677)/3,0)))</f>
        <v>2019 Q2</v>
      </c>
      <c r="B677" s="6" t="str">
        <f>IF(Table1[[#This Row],[Area]]="","",CONCATENATE(TEXT(Table1[[#This Row],[rpt_mth]],"yyyy"), " ",TEXT(Table1[[#This Row],[rpt_mth]],"mmmm")))</f>
        <v>2019 June</v>
      </c>
      <c r="C677" s="9">
        <f>IF(Table1[[#This Row],[Area]]="","",Table1[[#This Row],[cleu_gross_adds]]/1000)</f>
        <v>0</v>
      </c>
      <c r="D677" s="9">
        <f>IF(Table1[[#This Row],[Area]]="","",Table1[[#This Row],[cleu_deacts]]/1000)</f>
        <v>1E-3</v>
      </c>
      <c r="E677" s="10">
        <f>IF(Table1[[#This Row],[Area]]="","",Table1[[#This Row],[cleu_subs]]/1000)</f>
        <v>1.1060000000000001</v>
      </c>
      <c r="F677" s="10">
        <f>IF(Table1[[#This Row],[Area]]="","",Table1[[#This Row],[Adds]]-Table1[[#This Row],[Deacts]])</f>
        <v>-1E-3</v>
      </c>
      <c r="G677" s="10" t="str">
        <f>IF(Table1[[#This Row],[Area]]="","",IF(Table1[[#This Row],[VZ2_SEGMT_DESC]]="Small &amp; Medium Unassigned", "Small &amp; Medium",Table1[[#This Row],[VZ2_SEGMT_DESC]]))</f>
        <v>Public Sector Fed</v>
      </c>
      <c r="H677" s="10" t="str">
        <f>IF(Table1[[#This Row],[VZ2_AREA_DESC]]="undefined","",IF(Table1[[#This Row],[VZ2_AREA_DESC]]="Headquarte","HQ",Table1[[#This Row],[VZ2_AREA_DESC]]))</f>
        <v>East</v>
      </c>
      <c r="I677" s="2">
        <v>43617</v>
      </c>
      <c r="J677" s="3" t="s">
        <v>16</v>
      </c>
      <c r="K677" s="3" t="s">
        <v>10</v>
      </c>
      <c r="L677" s="3" t="s">
        <v>11</v>
      </c>
      <c r="M677" s="3">
        <v>0</v>
      </c>
      <c r="N677" s="3">
        <v>1</v>
      </c>
      <c r="O677" s="3">
        <v>1106</v>
      </c>
    </row>
    <row r="678" spans="1:15" x14ac:dyDescent="0.25">
      <c r="A678" s="6" t="str">
        <f>IF(Table1[[#This Row],[Area]]="","",CONCATENATE(YEAR(I678)," ","Q",ROUNDUP(MONTH(I678)/3,0)))</f>
        <v>2019 Q3</v>
      </c>
      <c r="B678" s="6" t="str">
        <f>IF(Table1[[#This Row],[Area]]="","",CONCATENATE(TEXT(Table1[[#This Row],[rpt_mth]],"yyyy"), " ",TEXT(Table1[[#This Row],[rpt_mth]],"mmmm")))</f>
        <v>2019 August</v>
      </c>
      <c r="C678" s="9">
        <f>IF(Table1[[#This Row],[Area]]="","",Table1[[#This Row],[cleu_gross_adds]]/1000)</f>
        <v>0</v>
      </c>
      <c r="D678" s="9">
        <f>IF(Table1[[#This Row],[Area]]="","",Table1[[#This Row],[cleu_deacts]]/1000)</f>
        <v>0</v>
      </c>
      <c r="E678" s="10">
        <f>IF(Table1[[#This Row],[Area]]="","",Table1[[#This Row],[cleu_subs]]/1000)</f>
        <v>0</v>
      </c>
      <c r="F678" s="10">
        <f>IF(Table1[[#This Row],[Area]]="","",Table1[[#This Row],[Adds]]-Table1[[#This Row],[Deacts]])</f>
        <v>0</v>
      </c>
      <c r="G678" s="10" t="str">
        <f>IF(Table1[[#This Row],[Area]]="","",IF(Table1[[#This Row],[VZ2_SEGMT_DESC]]="Small &amp; Medium Unassigned", "Small &amp; Medium",Table1[[#This Row],[VZ2_SEGMT_DESC]]))</f>
        <v>Public Sector SLED</v>
      </c>
      <c r="H678" s="10" t="str">
        <f>IF(Table1[[#This Row],[VZ2_AREA_DESC]]="undefined","",IF(Table1[[#This Row],[VZ2_AREA_DESC]]="Headquarte","HQ",Table1[[#This Row],[VZ2_AREA_DESC]]))</f>
        <v>HQ</v>
      </c>
      <c r="I678" s="2">
        <v>43678</v>
      </c>
      <c r="J678" s="3" t="s">
        <v>19</v>
      </c>
      <c r="K678" s="3" t="s">
        <v>12</v>
      </c>
      <c r="L678" s="3" t="s">
        <v>17</v>
      </c>
      <c r="M678" s="3">
        <v>0</v>
      </c>
      <c r="N678" s="3">
        <v>0</v>
      </c>
      <c r="O678" s="3">
        <v>0</v>
      </c>
    </row>
    <row r="679" spans="1:15" x14ac:dyDescent="0.25">
      <c r="A679" s="6" t="str">
        <f>IF(Table1[[#This Row],[Area]]="","",CONCATENATE(YEAR(I679)," ","Q",ROUNDUP(MONTH(I679)/3,0)))</f>
        <v>2020 Q2</v>
      </c>
      <c r="B679" s="6" t="str">
        <f>IF(Table1[[#This Row],[Area]]="","",CONCATENATE(TEXT(Table1[[#This Row],[rpt_mth]],"yyyy"), " ",TEXT(Table1[[#This Row],[rpt_mth]],"mmmm")))</f>
        <v>2020 June</v>
      </c>
      <c r="C679" s="9">
        <f>IF(Table1[[#This Row],[Area]]="","",Table1[[#This Row],[cleu_gross_adds]]/1000)</f>
        <v>0.01</v>
      </c>
      <c r="D679" s="9">
        <f>IF(Table1[[#This Row],[Area]]="","",Table1[[#This Row],[cleu_deacts]]/1000)</f>
        <v>0</v>
      </c>
      <c r="E679" s="10">
        <f>IF(Table1[[#This Row],[Area]]="","",Table1[[#This Row],[cleu_subs]]/1000)</f>
        <v>2.1999999999999999E-2</v>
      </c>
      <c r="F679" s="10">
        <f>IF(Table1[[#This Row],[Area]]="","",Table1[[#This Row],[Adds]]-Table1[[#This Row],[Deacts]])</f>
        <v>0.01</v>
      </c>
      <c r="G679" s="10" t="str">
        <f>IF(Table1[[#This Row],[Area]]="","",IF(Table1[[#This Row],[VZ2_SEGMT_DESC]]="Small &amp; Medium Unassigned", "Small &amp; Medium",Table1[[#This Row],[VZ2_SEGMT_DESC]]))</f>
        <v>Small &amp; Medium</v>
      </c>
      <c r="H679" s="10" t="str">
        <f>IF(Table1[[#This Row],[VZ2_AREA_DESC]]="undefined","",IF(Table1[[#This Row],[VZ2_AREA_DESC]]="Headquarte","HQ",Table1[[#This Row],[VZ2_AREA_DESC]]))</f>
        <v>West</v>
      </c>
      <c r="I679" s="2">
        <v>43983</v>
      </c>
      <c r="J679" s="3" t="s">
        <v>9</v>
      </c>
      <c r="K679" s="3" t="s">
        <v>14</v>
      </c>
      <c r="L679" s="3" t="s">
        <v>15</v>
      </c>
      <c r="M679" s="3">
        <v>10</v>
      </c>
      <c r="N679" s="3">
        <v>0</v>
      </c>
      <c r="O679" s="3">
        <v>22</v>
      </c>
    </row>
    <row r="680" spans="1:15" x14ac:dyDescent="0.25">
      <c r="A680" s="6" t="str">
        <f>IF(Table1[[#This Row],[Area]]="","",CONCATENATE(YEAR(I680)," ","Q",ROUNDUP(MONTH(I680)/3,0)))</f>
        <v>2020 Q2</v>
      </c>
      <c r="B680" s="6" t="str">
        <f>IF(Table1[[#This Row],[Area]]="","",CONCATENATE(TEXT(Table1[[#This Row],[rpt_mth]],"yyyy"), " ",TEXT(Table1[[#This Row],[rpt_mth]],"mmmm")))</f>
        <v>2020 June</v>
      </c>
      <c r="C680" s="9">
        <f>IF(Table1[[#This Row],[Area]]="","",Table1[[#This Row],[cleu_gross_adds]]/1000)</f>
        <v>2E-3</v>
      </c>
      <c r="D680" s="9">
        <f>IF(Table1[[#This Row],[Area]]="","",Table1[[#This Row],[cleu_deacts]]/1000)</f>
        <v>8.9999999999999993E-3</v>
      </c>
      <c r="E680" s="10">
        <f>IF(Table1[[#This Row],[Area]]="","",Table1[[#This Row],[cleu_subs]]/1000)</f>
        <v>9.2639999999999993</v>
      </c>
      <c r="F680" s="10">
        <f>IF(Table1[[#This Row],[Area]]="","",Table1[[#This Row],[Adds]]-Table1[[#This Row],[Deacts]])</f>
        <v>-6.9999999999999993E-3</v>
      </c>
      <c r="G680" s="10" t="str">
        <f>IF(Table1[[#This Row],[Area]]="","",IF(Table1[[#This Row],[VZ2_SEGMT_DESC]]="Small &amp; Medium Unassigned", "Small &amp; Medium",Table1[[#This Row],[VZ2_SEGMT_DESC]]))</f>
        <v>Public Sector SLED</v>
      </c>
      <c r="H680" s="10" t="str">
        <f>IF(Table1[[#This Row],[VZ2_AREA_DESC]]="undefined","",IF(Table1[[#This Row],[VZ2_AREA_DESC]]="Headquarte","HQ",Table1[[#This Row],[VZ2_AREA_DESC]]))</f>
        <v>West</v>
      </c>
      <c r="I680" s="2">
        <v>43983</v>
      </c>
      <c r="J680" s="3" t="s">
        <v>19</v>
      </c>
      <c r="K680" s="3" t="s">
        <v>10</v>
      </c>
      <c r="L680" s="3" t="s">
        <v>15</v>
      </c>
      <c r="M680" s="3">
        <v>2</v>
      </c>
      <c r="N680" s="3">
        <v>9</v>
      </c>
      <c r="O680" s="3">
        <v>9264</v>
      </c>
    </row>
    <row r="681" spans="1:15" x14ac:dyDescent="0.25">
      <c r="A681" s="6" t="str">
        <f>IF(Table1[[#This Row],[Area]]="","",CONCATENATE(YEAR(I681)," ","Q",ROUNDUP(MONTH(I681)/3,0)))</f>
        <v>2020 Q1</v>
      </c>
      <c r="B681" s="6" t="str">
        <f>IF(Table1[[#This Row],[Area]]="","",CONCATENATE(TEXT(Table1[[#This Row],[rpt_mth]],"yyyy"), " ",TEXT(Table1[[#This Row],[rpt_mth]],"mmmm")))</f>
        <v>2020 January</v>
      </c>
      <c r="C681" s="9">
        <f>IF(Table1[[#This Row],[Area]]="","",Table1[[#This Row],[cleu_gross_adds]]/1000)</f>
        <v>0</v>
      </c>
      <c r="D681" s="9">
        <f>IF(Table1[[#This Row],[Area]]="","",Table1[[#This Row],[cleu_deacts]]/1000)</f>
        <v>1E-3</v>
      </c>
      <c r="E681" s="10">
        <f>IF(Table1[[#This Row],[Area]]="","",Table1[[#This Row],[cleu_subs]]/1000)</f>
        <v>0.161</v>
      </c>
      <c r="F681" s="10">
        <f>IF(Table1[[#This Row],[Area]]="","",Table1[[#This Row],[Adds]]-Table1[[#This Row],[Deacts]])</f>
        <v>-1E-3</v>
      </c>
      <c r="G681" s="10" t="str">
        <f>IF(Table1[[#This Row],[Area]]="","",IF(Table1[[#This Row],[VZ2_SEGMT_DESC]]="Small &amp; Medium Unassigned", "Small &amp; Medium",Table1[[#This Row],[VZ2_SEGMT_DESC]]))</f>
        <v>Public Sector Fed</v>
      </c>
      <c r="H681" s="10" t="str">
        <f>IF(Table1[[#This Row],[VZ2_AREA_DESC]]="undefined","",IF(Table1[[#This Row],[VZ2_AREA_DESC]]="Headquarte","HQ",Table1[[#This Row],[VZ2_AREA_DESC]]))</f>
        <v>South</v>
      </c>
      <c r="I681" s="2">
        <v>43831</v>
      </c>
      <c r="J681" s="3" t="s">
        <v>16</v>
      </c>
      <c r="K681" s="3" t="s">
        <v>14</v>
      </c>
      <c r="L681" s="3" t="s">
        <v>8</v>
      </c>
      <c r="M681" s="3">
        <v>0</v>
      </c>
      <c r="N681" s="3">
        <v>1</v>
      </c>
      <c r="O681" s="3">
        <v>161</v>
      </c>
    </row>
    <row r="682" spans="1:15" x14ac:dyDescent="0.25">
      <c r="A682" s="6" t="str">
        <f>IF(Table1[[#This Row],[Area]]="","",CONCATENATE(YEAR(I682)," ","Q",ROUNDUP(MONTH(I682)/3,0)))</f>
        <v>2019 Q3</v>
      </c>
      <c r="B682" s="6" t="str">
        <f>IF(Table1[[#This Row],[Area]]="","",CONCATENATE(TEXT(Table1[[#This Row],[rpt_mth]],"yyyy"), " ",TEXT(Table1[[#This Row],[rpt_mth]],"mmmm")))</f>
        <v>2019 September</v>
      </c>
      <c r="C682" s="9">
        <f>IF(Table1[[#This Row],[Area]]="","",Table1[[#This Row],[cleu_gross_adds]]/1000)</f>
        <v>6.0999999999999999E-2</v>
      </c>
      <c r="D682" s="9">
        <f>IF(Table1[[#This Row],[Area]]="","",Table1[[#This Row],[cleu_deacts]]/1000)</f>
        <v>0.108</v>
      </c>
      <c r="E682" s="10">
        <f>IF(Table1[[#This Row],[Area]]="","",Table1[[#This Row],[cleu_subs]]/1000)</f>
        <v>13.343</v>
      </c>
      <c r="F682" s="10">
        <f>IF(Table1[[#This Row],[Area]]="","",Table1[[#This Row],[Adds]]-Table1[[#This Row],[Deacts]])</f>
        <v>-4.7E-2</v>
      </c>
      <c r="G682" s="10" t="str">
        <f>IF(Table1[[#This Row],[Area]]="","",IF(Table1[[#This Row],[VZ2_SEGMT_DESC]]="Small &amp; Medium Unassigned", "Small &amp; Medium",Table1[[#This Row],[VZ2_SEGMT_DESC]]))</f>
        <v>Public Sector SLED</v>
      </c>
      <c r="H682" s="10" t="str">
        <f>IF(Table1[[#This Row],[VZ2_AREA_DESC]]="undefined","",IF(Table1[[#This Row],[VZ2_AREA_DESC]]="Headquarte","HQ",Table1[[#This Row],[VZ2_AREA_DESC]]))</f>
        <v>South</v>
      </c>
      <c r="I682" s="2">
        <v>43709</v>
      </c>
      <c r="J682" s="3" t="s">
        <v>19</v>
      </c>
      <c r="K682" s="3" t="s">
        <v>10</v>
      </c>
      <c r="L682" s="3" t="s">
        <v>8</v>
      </c>
      <c r="M682" s="3">
        <v>61</v>
      </c>
      <c r="N682" s="3">
        <v>108</v>
      </c>
      <c r="O682" s="3">
        <v>13343</v>
      </c>
    </row>
    <row r="683" spans="1:15" x14ac:dyDescent="0.25">
      <c r="A683" s="6" t="str">
        <f>IF(Table1[[#This Row],[Area]]="","",CONCATENATE(YEAR(I683)," ","Q",ROUNDUP(MONTH(I683)/3,0)))</f>
        <v>2019 Q1</v>
      </c>
      <c r="B683" s="6" t="str">
        <f>IF(Table1[[#This Row],[Area]]="","",CONCATENATE(TEXT(Table1[[#This Row],[rpt_mth]],"yyyy"), " ",TEXT(Table1[[#This Row],[rpt_mth]],"mmmm")))</f>
        <v>2019 February</v>
      </c>
      <c r="C683" s="9">
        <f>IF(Table1[[#This Row],[Area]]="","",Table1[[#This Row],[cleu_gross_adds]]/1000)</f>
        <v>1.0999999999999999E-2</v>
      </c>
      <c r="D683" s="9">
        <f>IF(Table1[[#This Row],[Area]]="","",Table1[[#This Row],[cleu_deacts]]/1000)</f>
        <v>8.5000000000000006E-2</v>
      </c>
      <c r="E683" s="10">
        <f>IF(Table1[[#This Row],[Area]]="","",Table1[[#This Row],[cleu_subs]]/1000)</f>
        <v>11.355</v>
      </c>
      <c r="F683" s="10">
        <f>IF(Table1[[#This Row],[Area]]="","",Table1[[#This Row],[Adds]]-Table1[[#This Row],[Deacts]])</f>
        <v>-7.400000000000001E-2</v>
      </c>
      <c r="G683" s="10" t="str">
        <f>IF(Table1[[#This Row],[Area]]="","",IF(Table1[[#This Row],[VZ2_SEGMT_DESC]]="Small &amp; Medium Unassigned", "Small &amp; Medium",Table1[[#This Row],[VZ2_SEGMT_DESC]]))</f>
        <v>Public Sector SLED</v>
      </c>
      <c r="H683" s="10" t="str">
        <f>IF(Table1[[#This Row],[VZ2_AREA_DESC]]="undefined","",IF(Table1[[#This Row],[VZ2_AREA_DESC]]="Headquarte","HQ",Table1[[#This Row],[VZ2_AREA_DESC]]))</f>
        <v>South</v>
      </c>
      <c r="I683" s="2">
        <v>43497</v>
      </c>
      <c r="J683" s="3" t="s">
        <v>19</v>
      </c>
      <c r="K683" s="3" t="s">
        <v>7</v>
      </c>
      <c r="L683" s="3" t="s">
        <v>8</v>
      </c>
      <c r="M683" s="3">
        <v>11</v>
      </c>
      <c r="N683" s="3">
        <v>85</v>
      </c>
      <c r="O683" s="3">
        <v>11355</v>
      </c>
    </row>
    <row r="684" spans="1:15" x14ac:dyDescent="0.25">
      <c r="A684" s="6" t="str">
        <f>IF(Table1[[#This Row],[Area]]="","",CONCATENATE(YEAR(I684)," ","Q",ROUNDUP(MONTH(I684)/3,0)))</f>
        <v>2019 Q1</v>
      </c>
      <c r="B684" s="6" t="str">
        <f>IF(Table1[[#This Row],[Area]]="","",CONCATENATE(TEXT(Table1[[#This Row],[rpt_mth]],"yyyy"), " ",TEXT(Table1[[#This Row],[rpt_mth]],"mmmm")))</f>
        <v>2019 March</v>
      </c>
      <c r="C684" s="9">
        <f>IF(Table1[[#This Row],[Area]]="","",Table1[[#This Row],[cleu_gross_adds]]/1000)</f>
        <v>21.538</v>
      </c>
      <c r="D684" s="9">
        <f>IF(Table1[[#This Row],[Area]]="","",Table1[[#This Row],[cleu_deacts]]/1000)</f>
        <v>12.704000000000001</v>
      </c>
      <c r="E684" s="10">
        <f>IF(Table1[[#This Row],[Area]]="","",Table1[[#This Row],[cleu_subs]]/1000)</f>
        <v>972.63699999999994</v>
      </c>
      <c r="F684" s="10">
        <f>IF(Table1[[#This Row],[Area]]="","",Table1[[#This Row],[Adds]]-Table1[[#This Row],[Deacts]])</f>
        <v>8.8339999999999996</v>
      </c>
      <c r="G684" s="10" t="str">
        <f>IF(Table1[[#This Row],[Area]]="","",IF(Table1[[#This Row],[VZ2_SEGMT_DESC]]="Small &amp; Medium Unassigned", "Small &amp; Medium",Table1[[#This Row],[VZ2_SEGMT_DESC]]))</f>
        <v>Small &amp; Medium</v>
      </c>
      <c r="H684" s="10" t="str">
        <f>IF(Table1[[#This Row],[VZ2_AREA_DESC]]="undefined","",IF(Table1[[#This Row],[VZ2_AREA_DESC]]="Headquarte","HQ",Table1[[#This Row],[VZ2_AREA_DESC]]))</f>
        <v>West</v>
      </c>
      <c r="I684" s="2">
        <v>43525</v>
      </c>
      <c r="J684" s="3" t="s">
        <v>18</v>
      </c>
      <c r="K684" s="3" t="s">
        <v>10</v>
      </c>
      <c r="L684" s="3" t="s">
        <v>15</v>
      </c>
      <c r="M684" s="3">
        <v>21538</v>
      </c>
      <c r="N684" s="3">
        <v>12704</v>
      </c>
      <c r="O684" s="3">
        <v>972637</v>
      </c>
    </row>
    <row r="685" spans="1:15" x14ac:dyDescent="0.25">
      <c r="A685" s="6" t="str">
        <f>IF(Table1[[#This Row],[Area]]="","",CONCATENATE(YEAR(I685)," ","Q",ROUNDUP(MONTH(I685)/3,0)))</f>
        <v>2019 Q2</v>
      </c>
      <c r="B685" s="6" t="str">
        <f>IF(Table1[[#This Row],[Area]]="","",CONCATENATE(TEXT(Table1[[#This Row],[rpt_mth]],"yyyy"), " ",TEXT(Table1[[#This Row],[rpt_mth]],"mmmm")))</f>
        <v>2019 April</v>
      </c>
      <c r="C685" s="9">
        <f>IF(Table1[[#This Row],[Area]]="","",Table1[[#This Row],[cleu_gross_adds]]/1000)</f>
        <v>45.93</v>
      </c>
      <c r="D685" s="9">
        <f>IF(Table1[[#This Row],[Area]]="","",Table1[[#This Row],[cleu_deacts]]/1000)</f>
        <v>36.793999999999997</v>
      </c>
      <c r="E685" s="10">
        <f>IF(Table1[[#This Row],[Area]]="","",Table1[[#This Row],[cleu_subs]]/1000)</f>
        <v>3130.0520000000001</v>
      </c>
      <c r="F685" s="10">
        <f>IF(Table1[[#This Row],[Area]]="","",Table1[[#This Row],[Adds]]-Table1[[#This Row],[Deacts]])</f>
        <v>9.1360000000000028</v>
      </c>
      <c r="G685" s="10" t="str">
        <f>IF(Table1[[#This Row],[Area]]="","",IF(Table1[[#This Row],[VZ2_SEGMT_DESC]]="Small &amp; Medium Unassigned", "Small &amp; Medium",Table1[[#This Row],[VZ2_SEGMT_DESC]]))</f>
        <v>Small &amp; Medium</v>
      </c>
      <c r="H685" s="10" t="str">
        <f>IF(Table1[[#This Row],[VZ2_AREA_DESC]]="undefined","",IF(Table1[[#This Row],[VZ2_AREA_DESC]]="Headquarte","HQ",Table1[[#This Row],[VZ2_AREA_DESC]]))</f>
        <v>East</v>
      </c>
      <c r="I685" s="2">
        <v>43556</v>
      </c>
      <c r="J685" s="3" t="s">
        <v>18</v>
      </c>
      <c r="K685" s="3" t="s">
        <v>12</v>
      </c>
      <c r="L685" s="3" t="s">
        <v>11</v>
      </c>
      <c r="M685" s="3">
        <v>45930</v>
      </c>
      <c r="N685" s="3">
        <v>36794</v>
      </c>
      <c r="O685" s="3">
        <v>3130052</v>
      </c>
    </row>
    <row r="686" spans="1:15" x14ac:dyDescent="0.25">
      <c r="A686" s="6" t="str">
        <f>IF(Table1[[#This Row],[Area]]="","",CONCATENATE(YEAR(I686)," ","Q",ROUNDUP(MONTH(I686)/3,0)))</f>
        <v>2019 Q2</v>
      </c>
      <c r="B686" s="6" t="str">
        <f>IF(Table1[[#This Row],[Area]]="","",CONCATENATE(TEXT(Table1[[#This Row],[rpt_mth]],"yyyy"), " ",TEXT(Table1[[#This Row],[rpt_mth]],"mmmm")))</f>
        <v>2019 April</v>
      </c>
      <c r="C686" s="9">
        <f>IF(Table1[[#This Row],[Area]]="","",Table1[[#This Row],[cleu_gross_adds]]/1000)</f>
        <v>0.38</v>
      </c>
      <c r="D686" s="9">
        <f>IF(Table1[[#This Row],[Area]]="","",Table1[[#This Row],[cleu_deacts]]/1000)</f>
        <v>2.1000000000000001E-2</v>
      </c>
      <c r="E686" s="10">
        <f>IF(Table1[[#This Row],[Area]]="","",Table1[[#This Row],[cleu_subs]]/1000)</f>
        <v>2.492</v>
      </c>
      <c r="F686" s="10">
        <f>IF(Table1[[#This Row],[Area]]="","",Table1[[#This Row],[Adds]]-Table1[[#This Row],[Deacts]])</f>
        <v>0.35899999999999999</v>
      </c>
      <c r="G686" s="10" t="str">
        <f>IF(Table1[[#This Row],[Area]]="","",IF(Table1[[#This Row],[VZ2_SEGMT_DESC]]="Small &amp; Medium Unassigned", "Small &amp; Medium",Table1[[#This Row],[VZ2_SEGMT_DESC]]))</f>
        <v>Small &amp; Medium</v>
      </c>
      <c r="H686" s="10" t="str">
        <f>IF(Table1[[#This Row],[VZ2_AREA_DESC]]="undefined","",IF(Table1[[#This Row],[VZ2_AREA_DESC]]="Headquarte","HQ",Table1[[#This Row],[VZ2_AREA_DESC]]))</f>
        <v>West</v>
      </c>
      <c r="I686" s="2">
        <v>43556</v>
      </c>
      <c r="J686" s="3" t="s">
        <v>9</v>
      </c>
      <c r="K686" s="3" t="s">
        <v>10</v>
      </c>
      <c r="L686" s="3" t="s">
        <v>15</v>
      </c>
      <c r="M686" s="3">
        <v>380</v>
      </c>
      <c r="N686" s="3">
        <v>21</v>
      </c>
      <c r="O686" s="3">
        <v>2492</v>
      </c>
    </row>
    <row r="687" spans="1:15" x14ac:dyDescent="0.25">
      <c r="A687" s="6" t="str">
        <f>IF(Table1[[#This Row],[Area]]="","",CONCATENATE(YEAR(I687)," ","Q",ROUNDUP(MONTH(I687)/3,0)))</f>
        <v>2020 Q1</v>
      </c>
      <c r="B687" s="6" t="str">
        <f>IF(Table1[[#This Row],[Area]]="","",CONCATENATE(TEXT(Table1[[#This Row],[rpt_mth]],"yyyy"), " ",TEXT(Table1[[#This Row],[rpt_mth]],"mmmm")))</f>
        <v>2020 February</v>
      </c>
      <c r="C687" s="9">
        <f>IF(Table1[[#This Row],[Area]]="","",Table1[[#This Row],[cleu_gross_adds]]/1000)</f>
        <v>0</v>
      </c>
      <c r="D687" s="9">
        <f>IF(Table1[[#This Row],[Area]]="","",Table1[[#This Row],[cleu_deacts]]/1000)</f>
        <v>3.0000000000000001E-3</v>
      </c>
      <c r="E687" s="10">
        <f>IF(Table1[[#This Row],[Area]]="","",Table1[[#This Row],[cleu_subs]]/1000)</f>
        <v>0.68200000000000005</v>
      </c>
      <c r="F687" s="10">
        <f>IF(Table1[[#This Row],[Area]]="","",Table1[[#This Row],[Adds]]-Table1[[#This Row],[Deacts]])</f>
        <v>-3.0000000000000001E-3</v>
      </c>
      <c r="G687" s="10" t="str">
        <f>IF(Table1[[#This Row],[Area]]="","",IF(Table1[[#This Row],[VZ2_SEGMT_DESC]]="Small &amp; Medium Unassigned", "Small &amp; Medium",Table1[[#This Row],[VZ2_SEGMT_DESC]]))</f>
        <v>Public Sector Fed</v>
      </c>
      <c r="H687" s="10" t="str">
        <f>IF(Table1[[#This Row],[VZ2_AREA_DESC]]="undefined","",IF(Table1[[#This Row],[VZ2_AREA_DESC]]="Headquarte","HQ",Table1[[#This Row],[VZ2_AREA_DESC]]))</f>
        <v>East</v>
      </c>
      <c r="I687" s="2">
        <v>43862</v>
      </c>
      <c r="J687" s="3" t="s">
        <v>16</v>
      </c>
      <c r="K687" s="3" t="s">
        <v>14</v>
      </c>
      <c r="L687" s="3" t="s">
        <v>11</v>
      </c>
      <c r="M687" s="3">
        <v>0</v>
      </c>
      <c r="N687" s="3">
        <v>3</v>
      </c>
      <c r="O687" s="3">
        <v>682</v>
      </c>
    </row>
    <row r="688" spans="1:15" x14ac:dyDescent="0.25">
      <c r="A688" s="6" t="str">
        <f>IF(Table1[[#This Row],[Area]]="","",CONCATENATE(YEAR(I688)," ","Q",ROUNDUP(MONTH(I688)/3,0)))</f>
        <v>2019 Q3</v>
      </c>
      <c r="B688" s="6" t="str">
        <f>IF(Table1[[#This Row],[Area]]="","",CONCATENATE(TEXT(Table1[[#This Row],[rpt_mth]],"yyyy"), " ",TEXT(Table1[[#This Row],[rpt_mth]],"mmmm")))</f>
        <v>2019 September</v>
      </c>
      <c r="C688" s="9">
        <f>IF(Table1[[#This Row],[Area]]="","",Table1[[#This Row],[cleu_gross_adds]]/1000)</f>
        <v>4.0000000000000001E-3</v>
      </c>
      <c r="D688" s="9">
        <f>IF(Table1[[#This Row],[Area]]="","",Table1[[#This Row],[cleu_deacts]]/1000)</f>
        <v>0.14199999999999999</v>
      </c>
      <c r="E688" s="10">
        <f>IF(Table1[[#This Row],[Area]]="","",Table1[[#This Row],[cleu_subs]]/1000)</f>
        <v>9.452</v>
      </c>
      <c r="F688" s="10">
        <f>IF(Table1[[#This Row],[Area]]="","",Table1[[#This Row],[Adds]]-Table1[[#This Row],[Deacts]])</f>
        <v>-0.13799999999999998</v>
      </c>
      <c r="G688" s="10" t="str">
        <f>IF(Table1[[#This Row],[Area]]="","",IF(Table1[[#This Row],[VZ2_SEGMT_DESC]]="Small &amp; Medium Unassigned", "Small &amp; Medium",Table1[[#This Row],[VZ2_SEGMT_DESC]]))</f>
        <v>Public Sector SLED</v>
      </c>
      <c r="H688" s="10" t="str">
        <f>IF(Table1[[#This Row],[VZ2_AREA_DESC]]="undefined","",IF(Table1[[#This Row],[VZ2_AREA_DESC]]="Headquarte","HQ",Table1[[#This Row],[VZ2_AREA_DESC]]))</f>
        <v>South</v>
      </c>
      <c r="I688" s="2">
        <v>43709</v>
      </c>
      <c r="J688" s="3" t="s">
        <v>19</v>
      </c>
      <c r="K688" s="3" t="s">
        <v>7</v>
      </c>
      <c r="L688" s="3" t="s">
        <v>8</v>
      </c>
      <c r="M688" s="3">
        <v>4</v>
      </c>
      <c r="N688" s="3">
        <v>142</v>
      </c>
      <c r="O688" s="3">
        <v>9452</v>
      </c>
    </row>
    <row r="689" spans="1:15" x14ac:dyDescent="0.25">
      <c r="A689" s="6" t="str">
        <f>IF(Table1[[#This Row],[Area]]="","",CONCATENATE(YEAR(I689)," ","Q",ROUNDUP(MONTH(I689)/3,0)))</f>
        <v>2020 Q1</v>
      </c>
      <c r="B689" s="6" t="str">
        <f>IF(Table1[[#This Row],[Area]]="","",CONCATENATE(TEXT(Table1[[#This Row],[rpt_mth]],"yyyy"), " ",TEXT(Table1[[#This Row],[rpt_mth]],"mmmm")))</f>
        <v>2020 January</v>
      </c>
      <c r="C689" s="9">
        <f>IF(Table1[[#This Row],[Area]]="","",Table1[[#This Row],[cleu_gross_adds]]/1000)</f>
        <v>0</v>
      </c>
      <c r="D689" s="9">
        <f>IF(Table1[[#This Row],[Area]]="","",Table1[[#This Row],[cleu_deacts]]/1000)</f>
        <v>0</v>
      </c>
      <c r="E689" s="10">
        <f>IF(Table1[[#This Row],[Area]]="","",Table1[[#This Row],[cleu_subs]]/1000)</f>
        <v>0</v>
      </c>
      <c r="F689" s="10">
        <f>IF(Table1[[#This Row],[Area]]="","",Table1[[#This Row],[Adds]]-Table1[[#This Row],[Deacts]])</f>
        <v>0</v>
      </c>
      <c r="G689" s="10" t="str">
        <f>IF(Table1[[#This Row],[Area]]="","",IF(Table1[[#This Row],[VZ2_SEGMT_DESC]]="Small &amp; Medium Unassigned", "Small &amp; Medium",Table1[[#This Row],[VZ2_SEGMT_DESC]]))</f>
        <v>Small &amp; Medium</v>
      </c>
      <c r="H689" s="10" t="str">
        <f>IF(Table1[[#This Row],[VZ2_AREA_DESC]]="undefined","",IF(Table1[[#This Row],[VZ2_AREA_DESC]]="Headquarte","HQ",Table1[[#This Row],[VZ2_AREA_DESC]]))</f>
        <v>West</v>
      </c>
      <c r="I689" s="2">
        <v>43831</v>
      </c>
      <c r="J689" s="3" t="s">
        <v>9</v>
      </c>
      <c r="K689" s="3" t="s">
        <v>14</v>
      </c>
      <c r="L689" s="3" t="s">
        <v>15</v>
      </c>
      <c r="M689" s="3">
        <v>0</v>
      </c>
      <c r="N689" s="3">
        <v>0</v>
      </c>
      <c r="O689" s="3">
        <v>0</v>
      </c>
    </row>
    <row r="690" spans="1:15" x14ac:dyDescent="0.25">
      <c r="A690" s="6" t="str">
        <f>IF(Table1[[#This Row],[Area]]="","",CONCATENATE(YEAR(I690)," ","Q",ROUNDUP(MONTH(I690)/3,0)))</f>
        <v>2019 Q2</v>
      </c>
      <c r="B690" s="6" t="str">
        <f>IF(Table1[[#This Row],[Area]]="","",CONCATENATE(TEXT(Table1[[#This Row],[rpt_mth]],"yyyy"), " ",TEXT(Table1[[#This Row],[rpt_mth]],"mmmm")))</f>
        <v>2019 April</v>
      </c>
      <c r="C690" s="9">
        <f>IF(Table1[[#This Row],[Area]]="","",Table1[[#This Row],[cleu_gross_adds]]/1000)</f>
        <v>0</v>
      </c>
      <c r="D690" s="9">
        <f>IF(Table1[[#This Row],[Area]]="","",Table1[[#This Row],[cleu_deacts]]/1000)</f>
        <v>2.4E-2</v>
      </c>
      <c r="E690" s="10">
        <f>IF(Table1[[#This Row],[Area]]="","",Table1[[#This Row],[cleu_subs]]/1000)</f>
        <v>1.929</v>
      </c>
      <c r="F690" s="10">
        <f>IF(Table1[[#This Row],[Area]]="","",Table1[[#This Row],[Adds]]-Table1[[#This Row],[Deacts]])</f>
        <v>-2.4E-2</v>
      </c>
      <c r="G690" s="10" t="str">
        <f>IF(Table1[[#This Row],[Area]]="","",IF(Table1[[#This Row],[VZ2_SEGMT_DESC]]="Small &amp; Medium Unassigned", "Small &amp; Medium",Table1[[#This Row],[VZ2_SEGMT_DESC]]))</f>
        <v>Public Sector Fed</v>
      </c>
      <c r="H690" s="10" t="str">
        <f>IF(Table1[[#This Row],[VZ2_AREA_DESC]]="undefined","",IF(Table1[[#This Row],[VZ2_AREA_DESC]]="Headquarte","HQ",Table1[[#This Row],[VZ2_AREA_DESC]]))</f>
        <v>West</v>
      </c>
      <c r="I690" s="2">
        <v>43556</v>
      </c>
      <c r="J690" s="3" t="s">
        <v>16</v>
      </c>
      <c r="K690" s="3" t="s">
        <v>7</v>
      </c>
      <c r="L690" s="3" t="s">
        <v>15</v>
      </c>
      <c r="M690" s="3">
        <v>0</v>
      </c>
      <c r="N690" s="3">
        <v>24</v>
      </c>
      <c r="O690" s="3">
        <v>1929</v>
      </c>
    </row>
    <row r="691" spans="1:15" x14ac:dyDescent="0.25">
      <c r="A691" s="6" t="str">
        <f>IF(Table1[[#This Row],[Area]]="","",CONCATENATE(YEAR(I691)," ","Q",ROUNDUP(MONTH(I691)/3,0)))</f>
        <v>2020 Q2</v>
      </c>
      <c r="B691" s="6" t="str">
        <f>IF(Table1[[#This Row],[Area]]="","",CONCATENATE(TEXT(Table1[[#This Row],[rpt_mth]],"yyyy"), " ",TEXT(Table1[[#This Row],[rpt_mth]],"mmmm")))</f>
        <v>2020 May</v>
      </c>
      <c r="C691" s="9">
        <f>IF(Table1[[#This Row],[Area]]="","",Table1[[#This Row],[cleu_gross_adds]]/1000)</f>
        <v>0</v>
      </c>
      <c r="D691" s="9">
        <f>IF(Table1[[#This Row],[Area]]="","",Table1[[#This Row],[cleu_deacts]]/1000)</f>
        <v>0</v>
      </c>
      <c r="E691" s="10">
        <f>IF(Table1[[#This Row],[Area]]="","",Table1[[#This Row],[cleu_subs]]/1000)</f>
        <v>0</v>
      </c>
      <c r="F691" s="10">
        <f>IF(Table1[[#This Row],[Area]]="","",Table1[[#This Row],[Adds]]-Table1[[#This Row],[Deacts]])</f>
        <v>0</v>
      </c>
      <c r="G691" s="10" t="str">
        <f>IF(Table1[[#This Row],[Area]]="","",IF(Table1[[#This Row],[VZ2_SEGMT_DESC]]="Small &amp; Medium Unassigned", "Small &amp; Medium",Table1[[#This Row],[VZ2_SEGMT_DESC]]))</f>
        <v>Public Sector Fed</v>
      </c>
      <c r="H691" s="10" t="str">
        <f>IF(Table1[[#This Row],[VZ2_AREA_DESC]]="undefined","",IF(Table1[[#This Row],[VZ2_AREA_DESC]]="Headquarte","HQ",Table1[[#This Row],[VZ2_AREA_DESC]]))</f>
        <v>HQ</v>
      </c>
      <c r="I691" s="2">
        <v>43952</v>
      </c>
      <c r="J691" s="3" t="s">
        <v>16</v>
      </c>
      <c r="K691" s="3" t="s">
        <v>12</v>
      </c>
      <c r="L691" s="3" t="s">
        <v>17</v>
      </c>
      <c r="M691" s="3">
        <v>0</v>
      </c>
      <c r="N691" s="3">
        <v>0</v>
      </c>
      <c r="O691" s="3">
        <v>0</v>
      </c>
    </row>
    <row r="692" spans="1:15" x14ac:dyDescent="0.25">
      <c r="A692" s="6" t="str">
        <f>IF(Table1[[#This Row],[Area]]="","",CONCATENATE(YEAR(I692)," ","Q",ROUNDUP(MONTH(I692)/3,0)))</f>
        <v>2019 Q4</v>
      </c>
      <c r="B692" s="6" t="str">
        <f>IF(Table1[[#This Row],[Area]]="","",CONCATENATE(TEXT(Table1[[#This Row],[rpt_mth]],"yyyy"), " ",TEXT(Table1[[#This Row],[rpt_mth]],"mmmm")))</f>
        <v>2019 December</v>
      </c>
      <c r="C692" s="9">
        <f>IF(Table1[[#This Row],[Area]]="","",Table1[[#This Row],[cleu_gross_adds]]/1000)</f>
        <v>0</v>
      </c>
      <c r="D692" s="9">
        <f>IF(Table1[[#This Row],[Area]]="","",Table1[[#This Row],[cleu_deacts]]/1000)</f>
        <v>0</v>
      </c>
      <c r="E692" s="10">
        <f>IF(Table1[[#This Row],[Area]]="","",Table1[[#This Row],[cleu_subs]]/1000)</f>
        <v>1E-3</v>
      </c>
      <c r="F692" s="10">
        <f>IF(Table1[[#This Row],[Area]]="","",Table1[[#This Row],[Adds]]-Table1[[#This Row],[Deacts]])</f>
        <v>0</v>
      </c>
      <c r="G692" s="10" t="str">
        <f>IF(Table1[[#This Row],[Area]]="","",IF(Table1[[#This Row],[VZ2_SEGMT_DESC]]="Small &amp; Medium Unassigned", "Small &amp; Medium",Table1[[#This Row],[VZ2_SEGMT_DESC]]))</f>
        <v>Small &amp; Medium</v>
      </c>
      <c r="H692" s="10" t="str">
        <f>IF(Table1[[#This Row],[VZ2_AREA_DESC]]="undefined","",IF(Table1[[#This Row],[VZ2_AREA_DESC]]="Headquarte","HQ",Table1[[#This Row],[VZ2_AREA_DESC]]))</f>
        <v>South</v>
      </c>
      <c r="I692" s="2">
        <v>43800</v>
      </c>
      <c r="J692" s="3" t="s">
        <v>9</v>
      </c>
      <c r="K692" s="3" t="s">
        <v>14</v>
      </c>
      <c r="L692" s="3" t="s">
        <v>8</v>
      </c>
      <c r="M692" s="3">
        <v>0</v>
      </c>
      <c r="N692" s="3">
        <v>0</v>
      </c>
      <c r="O692" s="3">
        <v>1</v>
      </c>
    </row>
    <row r="693" spans="1:15" x14ac:dyDescent="0.25">
      <c r="A693" s="6" t="str">
        <f>IF(Table1[[#This Row],[Area]]="","",CONCATENATE(YEAR(I693)," ","Q",ROUNDUP(MONTH(I693)/3,0)))</f>
        <v/>
      </c>
      <c r="B693" s="6" t="str">
        <f>IF(Table1[[#This Row],[Area]]="","",CONCATENATE(TEXT(Table1[[#This Row],[rpt_mth]],"yyyy"), " ",TEXT(Table1[[#This Row],[rpt_mth]],"mmmm")))</f>
        <v/>
      </c>
      <c r="C693" s="9" t="str">
        <f>IF(Table1[[#This Row],[Area]]="","",Table1[[#This Row],[cleu_gross_adds]]/1000)</f>
        <v/>
      </c>
      <c r="D693" s="9" t="str">
        <f>IF(Table1[[#This Row],[Area]]="","",Table1[[#This Row],[cleu_deacts]]/1000)</f>
        <v/>
      </c>
      <c r="E693" s="10" t="str">
        <f>IF(Table1[[#This Row],[Area]]="","",Table1[[#This Row],[cleu_subs]]/1000)</f>
        <v/>
      </c>
      <c r="F693" s="10" t="str">
        <f>IF(Table1[[#This Row],[Area]]="","",Table1[[#This Row],[Adds]]-Table1[[#This Row],[Deacts]])</f>
        <v/>
      </c>
      <c r="G693" s="10" t="str">
        <f>IF(Table1[[#This Row],[Area]]="","",IF(Table1[[#This Row],[VZ2_SEGMT_DESC]]="Small &amp; Medium Unassigned", "Small &amp; Medium",Table1[[#This Row],[VZ2_SEGMT_DESC]]))</f>
        <v/>
      </c>
      <c r="H693" s="10" t="str">
        <f>IF(Table1[[#This Row],[VZ2_AREA_DESC]]="undefined","",IF(Table1[[#This Row],[VZ2_AREA_DESC]]="Headquarte","HQ",Table1[[#This Row],[VZ2_AREA_DESC]]))</f>
        <v/>
      </c>
      <c r="I693" s="2">
        <v>43678</v>
      </c>
      <c r="J693" s="3" t="s">
        <v>19</v>
      </c>
      <c r="K693" s="3" t="s">
        <v>7</v>
      </c>
      <c r="L693" s="3" t="s">
        <v>13</v>
      </c>
      <c r="M693" s="3">
        <v>0</v>
      </c>
      <c r="N693" s="3">
        <v>0</v>
      </c>
      <c r="O693" s="3">
        <v>0</v>
      </c>
    </row>
    <row r="694" spans="1:15" x14ac:dyDescent="0.25">
      <c r="A694" s="6" t="str">
        <f>IF(Table1[[#This Row],[Area]]="","",CONCATENATE(YEAR(I694)," ","Q",ROUNDUP(MONTH(I694)/3,0)))</f>
        <v/>
      </c>
      <c r="B694" s="6" t="str">
        <f>IF(Table1[[#This Row],[Area]]="","",CONCATENATE(TEXT(Table1[[#This Row],[rpt_mth]],"yyyy"), " ",TEXT(Table1[[#This Row],[rpt_mth]],"mmmm")))</f>
        <v/>
      </c>
      <c r="C694" s="9" t="str">
        <f>IF(Table1[[#This Row],[Area]]="","",Table1[[#This Row],[cleu_gross_adds]]/1000)</f>
        <v/>
      </c>
      <c r="D694" s="9" t="str">
        <f>IF(Table1[[#This Row],[Area]]="","",Table1[[#This Row],[cleu_deacts]]/1000)</f>
        <v/>
      </c>
      <c r="E694" s="10" t="str">
        <f>IF(Table1[[#This Row],[Area]]="","",Table1[[#This Row],[cleu_subs]]/1000)</f>
        <v/>
      </c>
      <c r="F694" s="10" t="str">
        <f>IF(Table1[[#This Row],[Area]]="","",Table1[[#This Row],[Adds]]-Table1[[#This Row],[Deacts]])</f>
        <v/>
      </c>
      <c r="G694" s="10" t="str">
        <f>IF(Table1[[#This Row],[Area]]="","",IF(Table1[[#This Row],[VZ2_SEGMT_DESC]]="Small &amp; Medium Unassigned", "Small &amp; Medium",Table1[[#This Row],[VZ2_SEGMT_DESC]]))</f>
        <v/>
      </c>
      <c r="H694" s="10" t="str">
        <f>IF(Table1[[#This Row],[VZ2_AREA_DESC]]="undefined","",IF(Table1[[#This Row],[VZ2_AREA_DESC]]="Headquarte","HQ",Table1[[#This Row],[VZ2_AREA_DESC]]))</f>
        <v/>
      </c>
      <c r="I694" s="2">
        <v>43800</v>
      </c>
      <c r="J694" s="3" t="s">
        <v>19</v>
      </c>
      <c r="K694" s="3" t="s">
        <v>7</v>
      </c>
      <c r="L694" s="3" t="s">
        <v>13</v>
      </c>
      <c r="M694" s="3">
        <v>0</v>
      </c>
      <c r="N694" s="3">
        <v>0</v>
      </c>
      <c r="O694" s="3">
        <v>0</v>
      </c>
    </row>
    <row r="695" spans="1:15" x14ac:dyDescent="0.25">
      <c r="A695" s="6" t="str">
        <f>IF(Table1[[#This Row],[Area]]="","",CONCATENATE(YEAR(I695)," ","Q",ROUNDUP(MONTH(I695)/3,0)))</f>
        <v>2019 Q1</v>
      </c>
      <c r="B695" s="6" t="str">
        <f>IF(Table1[[#This Row],[Area]]="","",CONCATENATE(TEXT(Table1[[#This Row],[rpt_mth]],"yyyy"), " ",TEXT(Table1[[#This Row],[rpt_mth]],"mmmm")))</f>
        <v>2019 February</v>
      </c>
      <c r="C695" s="9">
        <f>IF(Table1[[#This Row],[Area]]="","",Table1[[#This Row],[cleu_gross_adds]]/1000)</f>
        <v>46.917999999999999</v>
      </c>
      <c r="D695" s="9">
        <f>IF(Table1[[#This Row],[Area]]="","",Table1[[#This Row],[cleu_deacts]]/1000)</f>
        <v>32.389000000000003</v>
      </c>
      <c r="E695" s="10">
        <f>IF(Table1[[#This Row],[Area]]="","",Table1[[#This Row],[cleu_subs]]/1000)</f>
        <v>3092.636</v>
      </c>
      <c r="F695" s="10">
        <f>IF(Table1[[#This Row],[Area]]="","",Table1[[#This Row],[Adds]]-Table1[[#This Row],[Deacts]])</f>
        <v>14.528999999999996</v>
      </c>
      <c r="G695" s="10" t="str">
        <f>IF(Table1[[#This Row],[Area]]="","",IF(Table1[[#This Row],[VZ2_SEGMT_DESC]]="Small &amp; Medium Unassigned", "Small &amp; Medium",Table1[[#This Row],[VZ2_SEGMT_DESC]]))</f>
        <v>Small &amp; Medium</v>
      </c>
      <c r="H695" s="10" t="str">
        <f>IF(Table1[[#This Row],[VZ2_AREA_DESC]]="undefined","",IF(Table1[[#This Row],[VZ2_AREA_DESC]]="Headquarte","HQ",Table1[[#This Row],[VZ2_AREA_DESC]]))</f>
        <v>East</v>
      </c>
      <c r="I695" s="2">
        <v>43497</v>
      </c>
      <c r="J695" s="3" t="s">
        <v>18</v>
      </c>
      <c r="K695" s="3" t="s">
        <v>12</v>
      </c>
      <c r="L695" s="3" t="s">
        <v>11</v>
      </c>
      <c r="M695" s="3">
        <v>46918</v>
      </c>
      <c r="N695" s="3">
        <v>32389</v>
      </c>
      <c r="O695" s="3">
        <v>3092636</v>
      </c>
    </row>
    <row r="696" spans="1:15" x14ac:dyDescent="0.25">
      <c r="A696" s="6" t="str">
        <f>IF(Table1[[#This Row],[Area]]="","",CONCATENATE(YEAR(I696)," ","Q",ROUNDUP(MONTH(I696)/3,0)))</f>
        <v>2019 Q4</v>
      </c>
      <c r="B696" s="6" t="str">
        <f>IF(Table1[[#This Row],[Area]]="","",CONCATENATE(TEXT(Table1[[#This Row],[rpt_mth]],"yyyy"), " ",TEXT(Table1[[#This Row],[rpt_mth]],"mmmm")))</f>
        <v>2019 October</v>
      </c>
      <c r="C696" s="9">
        <f>IF(Table1[[#This Row],[Area]]="","",Table1[[#This Row],[cleu_gross_adds]]/1000)</f>
        <v>0.214</v>
      </c>
      <c r="D696" s="9">
        <f>IF(Table1[[#This Row],[Area]]="","",Table1[[#This Row],[cleu_deacts]]/1000)</f>
        <v>2E-3</v>
      </c>
      <c r="E696" s="10">
        <f>IF(Table1[[#This Row],[Area]]="","",Table1[[#This Row],[cleu_subs]]/1000)</f>
        <v>0.34899999999999998</v>
      </c>
      <c r="F696" s="10">
        <f>IF(Table1[[#This Row],[Area]]="","",Table1[[#This Row],[Adds]]-Table1[[#This Row],[Deacts]])</f>
        <v>0.21199999999999999</v>
      </c>
      <c r="G696" s="10" t="str">
        <f>IF(Table1[[#This Row],[Area]]="","",IF(Table1[[#This Row],[VZ2_SEGMT_DESC]]="Small &amp; Medium Unassigned", "Small &amp; Medium",Table1[[#This Row],[VZ2_SEGMT_DESC]]))</f>
        <v>Small &amp; Medium</v>
      </c>
      <c r="H696" s="10" t="str">
        <f>IF(Table1[[#This Row],[VZ2_AREA_DESC]]="undefined","",IF(Table1[[#This Row],[VZ2_AREA_DESC]]="Headquarte","HQ",Table1[[#This Row],[VZ2_AREA_DESC]]))</f>
        <v>West</v>
      </c>
      <c r="I696" s="2">
        <v>43739</v>
      </c>
      <c r="J696" s="3" t="s">
        <v>9</v>
      </c>
      <c r="K696" s="3" t="s">
        <v>10</v>
      </c>
      <c r="L696" s="3" t="s">
        <v>15</v>
      </c>
      <c r="M696" s="3">
        <v>214</v>
      </c>
      <c r="N696" s="3">
        <v>2</v>
      </c>
      <c r="O696" s="3">
        <v>349</v>
      </c>
    </row>
    <row r="697" spans="1:15" x14ac:dyDescent="0.25">
      <c r="A697" s="6" t="str">
        <f>IF(Table1[[#This Row],[Area]]="","",CONCATENATE(YEAR(I697)," ","Q",ROUNDUP(MONTH(I697)/3,0)))</f>
        <v/>
      </c>
      <c r="B697" s="6" t="str">
        <f>IF(Table1[[#This Row],[Area]]="","",CONCATENATE(TEXT(Table1[[#This Row],[rpt_mth]],"yyyy"), " ",TEXT(Table1[[#This Row],[rpt_mth]],"mmmm")))</f>
        <v/>
      </c>
      <c r="C697" s="9" t="str">
        <f>IF(Table1[[#This Row],[Area]]="","",Table1[[#This Row],[cleu_gross_adds]]/1000)</f>
        <v/>
      </c>
      <c r="D697" s="9" t="str">
        <f>IF(Table1[[#This Row],[Area]]="","",Table1[[#This Row],[cleu_deacts]]/1000)</f>
        <v/>
      </c>
      <c r="E697" s="10" t="str">
        <f>IF(Table1[[#This Row],[Area]]="","",Table1[[#This Row],[cleu_subs]]/1000)</f>
        <v/>
      </c>
      <c r="F697" s="10" t="str">
        <f>IF(Table1[[#This Row],[Area]]="","",Table1[[#This Row],[Adds]]-Table1[[#This Row],[Deacts]])</f>
        <v/>
      </c>
      <c r="G697" s="10" t="str">
        <f>IF(Table1[[#This Row],[Area]]="","",IF(Table1[[#This Row],[VZ2_SEGMT_DESC]]="Small &amp; Medium Unassigned", "Small &amp; Medium",Table1[[#This Row],[VZ2_SEGMT_DESC]]))</f>
        <v/>
      </c>
      <c r="H697" s="10" t="str">
        <f>IF(Table1[[#This Row],[VZ2_AREA_DESC]]="undefined","",IF(Table1[[#This Row],[VZ2_AREA_DESC]]="Headquarte","HQ",Table1[[#This Row],[VZ2_AREA_DESC]]))</f>
        <v/>
      </c>
      <c r="I697" s="2">
        <v>43525</v>
      </c>
      <c r="J697" s="3" t="s">
        <v>18</v>
      </c>
      <c r="K697" s="3" t="s">
        <v>12</v>
      </c>
      <c r="L697" s="3" t="s">
        <v>13</v>
      </c>
      <c r="M697" s="3">
        <v>0</v>
      </c>
      <c r="N697" s="3">
        <v>0</v>
      </c>
      <c r="O697" s="3">
        <v>0</v>
      </c>
    </row>
    <row r="698" spans="1:15" x14ac:dyDescent="0.25">
      <c r="A698" s="6" t="str">
        <f>IF(Table1[[#This Row],[Area]]="","",CONCATENATE(YEAR(I698)," ","Q",ROUNDUP(MONTH(I698)/3,0)))</f>
        <v>2020 Q1</v>
      </c>
      <c r="B698" s="6" t="str">
        <f>IF(Table1[[#This Row],[Area]]="","",CONCATENATE(TEXT(Table1[[#This Row],[rpt_mth]],"yyyy"), " ",TEXT(Table1[[#This Row],[rpt_mth]],"mmmm")))</f>
        <v>2020 January</v>
      </c>
      <c r="C698" s="9">
        <f>IF(Table1[[#This Row],[Area]]="","",Table1[[#This Row],[cleu_gross_adds]]/1000)</f>
        <v>0</v>
      </c>
      <c r="D698" s="9">
        <f>IF(Table1[[#This Row],[Area]]="","",Table1[[#This Row],[cleu_deacts]]/1000)</f>
        <v>0</v>
      </c>
      <c r="E698" s="10">
        <f>IF(Table1[[#This Row],[Area]]="","",Table1[[#This Row],[cleu_subs]]/1000)</f>
        <v>0</v>
      </c>
      <c r="F698" s="10">
        <f>IF(Table1[[#This Row],[Area]]="","",Table1[[#This Row],[Adds]]-Table1[[#This Row],[Deacts]])</f>
        <v>0</v>
      </c>
      <c r="G698" s="10" t="str">
        <f>IF(Table1[[#This Row],[Area]]="","",IF(Table1[[#This Row],[VZ2_SEGMT_DESC]]="Small &amp; Medium Unassigned", "Small &amp; Medium",Table1[[#This Row],[VZ2_SEGMT_DESC]]))</f>
        <v>Small &amp; Medium</v>
      </c>
      <c r="H698" s="10" t="str">
        <f>IF(Table1[[#This Row],[VZ2_AREA_DESC]]="undefined","",IF(Table1[[#This Row],[VZ2_AREA_DESC]]="Headquarte","HQ",Table1[[#This Row],[VZ2_AREA_DESC]]))</f>
        <v>South</v>
      </c>
      <c r="I698" s="2">
        <v>43831</v>
      </c>
      <c r="J698" s="3" t="s">
        <v>9</v>
      </c>
      <c r="K698" s="3" t="s">
        <v>10</v>
      </c>
      <c r="L698" s="3" t="s">
        <v>8</v>
      </c>
      <c r="M698" s="3">
        <v>0</v>
      </c>
      <c r="N698" s="3">
        <v>0</v>
      </c>
      <c r="O698" s="3">
        <v>0</v>
      </c>
    </row>
    <row r="699" spans="1:15" x14ac:dyDescent="0.25">
      <c r="A699" s="6" t="str">
        <f>IF(Table1[[#This Row],[Area]]="","",CONCATENATE(YEAR(I699)," ","Q",ROUNDUP(MONTH(I699)/3,0)))</f>
        <v>2020 Q1</v>
      </c>
      <c r="B699" s="6" t="str">
        <f>IF(Table1[[#This Row],[Area]]="","",CONCATENATE(TEXT(Table1[[#This Row],[rpt_mth]],"yyyy"), " ",TEXT(Table1[[#This Row],[rpt_mth]],"mmmm")))</f>
        <v>2020 March</v>
      </c>
      <c r="C699" s="9">
        <f>IF(Table1[[#This Row],[Area]]="","",Table1[[#This Row],[cleu_gross_adds]]/1000)</f>
        <v>0</v>
      </c>
      <c r="D699" s="9">
        <f>IF(Table1[[#This Row],[Area]]="","",Table1[[#This Row],[cleu_deacts]]/1000)</f>
        <v>0</v>
      </c>
      <c r="E699" s="10">
        <f>IF(Table1[[#This Row],[Area]]="","",Table1[[#This Row],[cleu_subs]]/1000)</f>
        <v>1E-3</v>
      </c>
      <c r="F699" s="10">
        <f>IF(Table1[[#This Row],[Area]]="","",Table1[[#This Row],[Adds]]-Table1[[#This Row],[Deacts]])</f>
        <v>0</v>
      </c>
      <c r="G699" s="10" t="str">
        <f>IF(Table1[[#This Row],[Area]]="","",IF(Table1[[#This Row],[VZ2_SEGMT_DESC]]="Small &amp; Medium Unassigned", "Small &amp; Medium",Table1[[#This Row],[VZ2_SEGMT_DESC]]))</f>
        <v>Large Enterprise Segment</v>
      </c>
      <c r="H699" s="10" t="str">
        <f>IF(Table1[[#This Row],[VZ2_AREA_DESC]]="undefined","",IF(Table1[[#This Row],[VZ2_AREA_DESC]]="Headquarte","HQ",Table1[[#This Row],[VZ2_AREA_DESC]]))</f>
        <v>HQ</v>
      </c>
      <c r="I699" s="2">
        <v>43891</v>
      </c>
      <c r="J699" s="3" t="s">
        <v>6</v>
      </c>
      <c r="K699" s="3" t="s">
        <v>12</v>
      </c>
      <c r="L699" s="3" t="s">
        <v>17</v>
      </c>
      <c r="M699" s="3">
        <v>0</v>
      </c>
      <c r="N699" s="3">
        <v>0</v>
      </c>
      <c r="O699" s="3">
        <v>1</v>
      </c>
    </row>
    <row r="700" spans="1:15" x14ac:dyDescent="0.25">
      <c r="A700" s="6" t="str">
        <f>IF(Table1[[#This Row],[Area]]="","",CONCATENATE(YEAR(I700)," ","Q",ROUNDUP(MONTH(I700)/3,0)))</f>
        <v>2020 Q2</v>
      </c>
      <c r="B700" s="6" t="str">
        <f>IF(Table1[[#This Row],[Area]]="","",CONCATENATE(TEXT(Table1[[#This Row],[rpt_mth]],"yyyy"), " ",TEXT(Table1[[#This Row],[rpt_mth]],"mmmm")))</f>
        <v>2020 May</v>
      </c>
      <c r="C700" s="9">
        <f>IF(Table1[[#This Row],[Area]]="","",Table1[[#This Row],[cleu_gross_adds]]/1000)</f>
        <v>8.0000000000000002E-3</v>
      </c>
      <c r="D700" s="9">
        <f>IF(Table1[[#This Row],[Area]]="","",Table1[[#This Row],[cleu_deacts]]/1000)</f>
        <v>0</v>
      </c>
      <c r="E700" s="10">
        <f>IF(Table1[[#This Row],[Area]]="","",Table1[[#This Row],[cleu_subs]]/1000)</f>
        <v>8.0000000000000002E-3</v>
      </c>
      <c r="F700" s="10">
        <f>IF(Table1[[#This Row],[Area]]="","",Table1[[#This Row],[Adds]]-Table1[[#This Row],[Deacts]])</f>
        <v>8.0000000000000002E-3</v>
      </c>
      <c r="G700" s="10" t="str">
        <f>IF(Table1[[#This Row],[Area]]="","",IF(Table1[[#This Row],[VZ2_SEGMT_DESC]]="Small &amp; Medium Unassigned", "Small &amp; Medium",Table1[[#This Row],[VZ2_SEGMT_DESC]]))</f>
        <v>Small &amp; Medium</v>
      </c>
      <c r="H700" s="10" t="str">
        <f>IF(Table1[[#This Row],[VZ2_AREA_DESC]]="undefined","",IF(Table1[[#This Row],[VZ2_AREA_DESC]]="Headquarte","HQ",Table1[[#This Row],[VZ2_AREA_DESC]]))</f>
        <v>West</v>
      </c>
      <c r="I700" s="2">
        <v>43952</v>
      </c>
      <c r="J700" s="3" t="s">
        <v>9</v>
      </c>
      <c r="K700" s="3" t="s">
        <v>14</v>
      </c>
      <c r="L700" s="3" t="s">
        <v>15</v>
      </c>
      <c r="M700" s="3">
        <v>8</v>
      </c>
      <c r="N700" s="3">
        <v>0</v>
      </c>
      <c r="O700" s="3">
        <v>8</v>
      </c>
    </row>
    <row r="701" spans="1:15" x14ac:dyDescent="0.25">
      <c r="A701" s="6" t="str">
        <f>IF(Table1[[#This Row],[Area]]="","",CONCATENATE(YEAR(I701)," ","Q",ROUNDUP(MONTH(I701)/3,0)))</f>
        <v>2019 Q4</v>
      </c>
      <c r="B701" s="6" t="str">
        <f>IF(Table1[[#This Row],[Area]]="","",CONCATENATE(TEXT(Table1[[#This Row],[rpt_mth]],"yyyy"), " ",TEXT(Table1[[#This Row],[rpt_mth]],"mmmm")))</f>
        <v>2019 November</v>
      </c>
      <c r="C701" s="9">
        <f>IF(Table1[[#This Row],[Area]]="","",Table1[[#This Row],[cleu_gross_adds]]/1000)</f>
        <v>0.157</v>
      </c>
      <c r="D701" s="9">
        <f>IF(Table1[[#This Row],[Area]]="","",Table1[[#This Row],[cleu_deacts]]/1000)</f>
        <v>0.17399999999999999</v>
      </c>
      <c r="E701" s="10">
        <f>IF(Table1[[#This Row],[Area]]="","",Table1[[#This Row],[cleu_subs]]/1000)</f>
        <v>27.245000000000001</v>
      </c>
      <c r="F701" s="10">
        <f>IF(Table1[[#This Row],[Area]]="","",Table1[[#This Row],[Adds]]-Table1[[#This Row],[Deacts]])</f>
        <v>-1.6999999999999987E-2</v>
      </c>
      <c r="G701" s="10" t="str">
        <f>IF(Table1[[#This Row],[Area]]="","",IF(Table1[[#This Row],[VZ2_SEGMT_DESC]]="Small &amp; Medium Unassigned", "Small &amp; Medium",Table1[[#This Row],[VZ2_SEGMT_DESC]]))</f>
        <v>Public Sector SLED</v>
      </c>
      <c r="H701" s="10" t="str">
        <f>IF(Table1[[#This Row],[VZ2_AREA_DESC]]="undefined","",IF(Table1[[#This Row],[VZ2_AREA_DESC]]="Headquarte","HQ",Table1[[#This Row],[VZ2_AREA_DESC]]))</f>
        <v>East</v>
      </c>
      <c r="I701" s="2">
        <v>43770</v>
      </c>
      <c r="J701" s="3" t="s">
        <v>19</v>
      </c>
      <c r="K701" s="3" t="s">
        <v>10</v>
      </c>
      <c r="L701" s="3" t="s">
        <v>11</v>
      </c>
      <c r="M701" s="3">
        <v>157</v>
      </c>
      <c r="N701" s="3">
        <v>174</v>
      </c>
      <c r="O701" s="3">
        <v>27245</v>
      </c>
    </row>
    <row r="702" spans="1:15" x14ac:dyDescent="0.25">
      <c r="A702" s="6" t="str">
        <f>IF(Table1[[#This Row],[Area]]="","",CONCATENATE(YEAR(I702)," ","Q",ROUNDUP(MONTH(I702)/3,0)))</f>
        <v>2019 Q1</v>
      </c>
      <c r="B702" s="6" t="str">
        <f>IF(Table1[[#This Row],[Area]]="","",CONCATENATE(TEXT(Table1[[#This Row],[rpt_mth]],"yyyy"), " ",TEXT(Table1[[#This Row],[rpt_mth]],"mmmm")))</f>
        <v>2019 March</v>
      </c>
      <c r="C702" s="9">
        <f>IF(Table1[[#This Row],[Area]]="","",Table1[[#This Row],[cleu_gross_adds]]/1000)</f>
        <v>0</v>
      </c>
      <c r="D702" s="9">
        <f>IF(Table1[[#This Row],[Area]]="","",Table1[[#This Row],[cleu_deacts]]/1000)</f>
        <v>7.0000000000000001E-3</v>
      </c>
      <c r="E702" s="10">
        <f>IF(Table1[[#This Row],[Area]]="","",Table1[[#This Row],[cleu_subs]]/1000)</f>
        <v>0.69399999999999995</v>
      </c>
      <c r="F702" s="10">
        <f>IF(Table1[[#This Row],[Area]]="","",Table1[[#This Row],[Adds]]-Table1[[#This Row],[Deacts]])</f>
        <v>-7.0000000000000001E-3</v>
      </c>
      <c r="G702" s="10" t="str">
        <f>IF(Table1[[#This Row],[Area]]="","",IF(Table1[[#This Row],[VZ2_SEGMT_DESC]]="Small &amp; Medium Unassigned", "Small &amp; Medium",Table1[[#This Row],[VZ2_SEGMT_DESC]]))</f>
        <v>Public Sector Fed</v>
      </c>
      <c r="H702" s="10" t="str">
        <f>IF(Table1[[#This Row],[VZ2_AREA_DESC]]="undefined","",IF(Table1[[#This Row],[VZ2_AREA_DESC]]="Headquarte","HQ",Table1[[#This Row],[VZ2_AREA_DESC]]))</f>
        <v>South</v>
      </c>
      <c r="I702" s="2">
        <v>43525</v>
      </c>
      <c r="J702" s="3" t="s">
        <v>16</v>
      </c>
      <c r="K702" s="3" t="s">
        <v>10</v>
      </c>
      <c r="L702" s="3" t="s">
        <v>8</v>
      </c>
      <c r="M702" s="3">
        <v>0</v>
      </c>
      <c r="N702" s="3">
        <v>7</v>
      </c>
      <c r="O702" s="3">
        <v>694</v>
      </c>
    </row>
    <row r="703" spans="1:15" x14ac:dyDescent="0.25">
      <c r="A703" s="6" t="str">
        <f>IF(Table1[[#This Row],[Area]]="","",CONCATENATE(YEAR(I703)," ","Q",ROUNDUP(MONTH(I703)/3,0)))</f>
        <v>2020 Q2</v>
      </c>
      <c r="B703" s="6" t="str">
        <f>IF(Table1[[#This Row],[Area]]="","",CONCATENATE(TEXT(Table1[[#This Row],[rpt_mth]],"yyyy"), " ",TEXT(Table1[[#This Row],[rpt_mth]],"mmmm")))</f>
        <v>2020 April</v>
      </c>
      <c r="C703" s="9">
        <f>IF(Table1[[#This Row],[Area]]="","",Table1[[#This Row],[cleu_gross_adds]]/1000)</f>
        <v>0.57299999999999995</v>
      </c>
      <c r="D703" s="9">
        <f>IF(Table1[[#This Row],[Area]]="","",Table1[[#This Row],[cleu_deacts]]/1000)</f>
        <v>0.59199999999999997</v>
      </c>
      <c r="E703" s="10">
        <f>IF(Table1[[#This Row],[Area]]="","",Table1[[#This Row],[cleu_subs]]/1000)</f>
        <v>55.009</v>
      </c>
      <c r="F703" s="10">
        <f>IF(Table1[[#This Row],[Area]]="","",Table1[[#This Row],[Adds]]-Table1[[#This Row],[Deacts]])</f>
        <v>-1.9000000000000017E-2</v>
      </c>
      <c r="G703" s="10" t="str">
        <f>IF(Table1[[#This Row],[Area]]="","",IF(Table1[[#This Row],[VZ2_SEGMT_DESC]]="Small &amp; Medium Unassigned", "Small &amp; Medium",Table1[[#This Row],[VZ2_SEGMT_DESC]]))</f>
        <v>Large Enterprise Segment</v>
      </c>
      <c r="H703" s="10" t="str">
        <f>IF(Table1[[#This Row],[VZ2_AREA_DESC]]="undefined","",IF(Table1[[#This Row],[VZ2_AREA_DESC]]="Headquarte","HQ",Table1[[#This Row],[VZ2_AREA_DESC]]))</f>
        <v>East</v>
      </c>
      <c r="I703" s="2">
        <v>43922</v>
      </c>
      <c r="J703" s="3" t="s">
        <v>6</v>
      </c>
      <c r="K703" s="3" t="s">
        <v>14</v>
      </c>
      <c r="L703" s="3" t="s">
        <v>11</v>
      </c>
      <c r="M703" s="3">
        <v>573</v>
      </c>
      <c r="N703" s="3">
        <v>592</v>
      </c>
      <c r="O703" s="3">
        <v>55009</v>
      </c>
    </row>
    <row r="704" spans="1:15" x14ac:dyDescent="0.25">
      <c r="A704" s="6" t="str">
        <f>IF(Table1[[#This Row],[Area]]="","",CONCATENATE(YEAR(I704)," ","Q",ROUNDUP(MONTH(I704)/3,0)))</f>
        <v>2020 Q2</v>
      </c>
      <c r="B704" s="6" t="str">
        <f>IF(Table1[[#This Row],[Area]]="","",CONCATENATE(TEXT(Table1[[#This Row],[rpt_mth]],"yyyy"), " ",TEXT(Table1[[#This Row],[rpt_mth]],"mmmm")))</f>
        <v>2020 April</v>
      </c>
      <c r="C704" s="9">
        <f>IF(Table1[[#This Row],[Area]]="","",Table1[[#This Row],[cleu_gross_adds]]/1000)</f>
        <v>0</v>
      </c>
      <c r="D704" s="9">
        <f>IF(Table1[[#This Row],[Area]]="","",Table1[[#This Row],[cleu_deacts]]/1000)</f>
        <v>1E-3</v>
      </c>
      <c r="E704" s="10">
        <f>IF(Table1[[#This Row],[Area]]="","",Table1[[#This Row],[cleu_subs]]/1000)</f>
        <v>0.151</v>
      </c>
      <c r="F704" s="10">
        <f>IF(Table1[[#This Row],[Area]]="","",Table1[[#This Row],[Adds]]-Table1[[#This Row],[Deacts]])</f>
        <v>-1E-3</v>
      </c>
      <c r="G704" s="10" t="str">
        <f>IF(Table1[[#This Row],[Area]]="","",IF(Table1[[#This Row],[VZ2_SEGMT_DESC]]="Small &amp; Medium Unassigned", "Small &amp; Medium",Table1[[#This Row],[VZ2_SEGMT_DESC]]))</f>
        <v>Public Sector Fed</v>
      </c>
      <c r="H704" s="10" t="str">
        <f>IF(Table1[[#This Row],[VZ2_AREA_DESC]]="undefined","",IF(Table1[[#This Row],[VZ2_AREA_DESC]]="Headquarte","HQ",Table1[[#This Row],[VZ2_AREA_DESC]]))</f>
        <v>South</v>
      </c>
      <c r="I704" s="2">
        <v>43922</v>
      </c>
      <c r="J704" s="3" t="s">
        <v>16</v>
      </c>
      <c r="K704" s="3" t="s">
        <v>14</v>
      </c>
      <c r="L704" s="3" t="s">
        <v>8</v>
      </c>
      <c r="M704" s="3">
        <v>0</v>
      </c>
      <c r="N704" s="3">
        <v>1</v>
      </c>
      <c r="O704" s="3">
        <v>151</v>
      </c>
    </row>
    <row r="705" spans="1:15" x14ac:dyDescent="0.25">
      <c r="A705" s="6" t="str">
        <f>IF(Table1[[#This Row],[Area]]="","",CONCATENATE(YEAR(I705)," ","Q",ROUNDUP(MONTH(I705)/3,0)))</f>
        <v>2019 Q1</v>
      </c>
      <c r="B705" s="6" t="str">
        <f>IF(Table1[[#This Row],[Area]]="","",CONCATENATE(TEXT(Table1[[#This Row],[rpt_mth]],"yyyy"), " ",TEXT(Table1[[#This Row],[rpt_mth]],"mmmm")))</f>
        <v>2019 March</v>
      </c>
      <c r="C705" s="9">
        <f>IF(Table1[[#This Row],[Area]]="","",Table1[[#This Row],[cleu_gross_adds]]/1000)</f>
        <v>0.23699999999999999</v>
      </c>
      <c r="D705" s="9">
        <f>IF(Table1[[#This Row],[Area]]="","",Table1[[#This Row],[cleu_deacts]]/1000)</f>
        <v>0.435</v>
      </c>
      <c r="E705" s="10">
        <f>IF(Table1[[#This Row],[Area]]="","",Table1[[#This Row],[cleu_subs]]/1000)</f>
        <v>33.970999999999997</v>
      </c>
      <c r="F705" s="10">
        <f>IF(Table1[[#This Row],[Area]]="","",Table1[[#This Row],[Adds]]-Table1[[#This Row],[Deacts]])</f>
        <v>-0.19800000000000001</v>
      </c>
      <c r="G705" s="10" t="str">
        <f>IF(Table1[[#This Row],[Area]]="","",IF(Table1[[#This Row],[VZ2_SEGMT_DESC]]="Small &amp; Medium Unassigned", "Small &amp; Medium",Table1[[#This Row],[VZ2_SEGMT_DESC]]))</f>
        <v>Large Enterprise Segment</v>
      </c>
      <c r="H705" s="10" t="str">
        <f>IF(Table1[[#This Row],[VZ2_AREA_DESC]]="undefined","",IF(Table1[[#This Row],[VZ2_AREA_DESC]]="Headquarte","HQ",Table1[[#This Row],[VZ2_AREA_DESC]]))</f>
        <v>South</v>
      </c>
      <c r="I705" s="2">
        <v>43525</v>
      </c>
      <c r="J705" s="3" t="s">
        <v>6</v>
      </c>
      <c r="K705" s="3" t="s">
        <v>10</v>
      </c>
      <c r="L705" s="3" t="s">
        <v>8</v>
      </c>
      <c r="M705" s="3">
        <v>237</v>
      </c>
      <c r="N705" s="3">
        <v>435</v>
      </c>
      <c r="O705" s="3">
        <v>33971</v>
      </c>
    </row>
    <row r="706" spans="1:15" x14ac:dyDescent="0.25">
      <c r="A706" s="6" t="str">
        <f>IF(Table1[[#This Row],[Area]]="","",CONCATENATE(YEAR(I706)," ","Q",ROUNDUP(MONTH(I706)/3,0)))</f>
        <v/>
      </c>
      <c r="B706" s="6" t="str">
        <f>IF(Table1[[#This Row],[Area]]="","",CONCATENATE(TEXT(Table1[[#This Row],[rpt_mth]],"yyyy"), " ",TEXT(Table1[[#This Row],[rpt_mth]],"mmmm")))</f>
        <v/>
      </c>
      <c r="C706" s="9" t="str">
        <f>IF(Table1[[#This Row],[Area]]="","",Table1[[#This Row],[cleu_gross_adds]]/1000)</f>
        <v/>
      </c>
      <c r="D706" s="9" t="str">
        <f>IF(Table1[[#This Row],[Area]]="","",Table1[[#This Row],[cleu_deacts]]/1000)</f>
        <v/>
      </c>
      <c r="E706" s="10" t="str">
        <f>IF(Table1[[#This Row],[Area]]="","",Table1[[#This Row],[cleu_subs]]/1000)</f>
        <v/>
      </c>
      <c r="F706" s="10" t="str">
        <f>IF(Table1[[#This Row],[Area]]="","",Table1[[#This Row],[Adds]]-Table1[[#This Row],[Deacts]])</f>
        <v/>
      </c>
      <c r="G706" s="10" t="str">
        <f>IF(Table1[[#This Row],[Area]]="","",IF(Table1[[#This Row],[VZ2_SEGMT_DESC]]="Small &amp; Medium Unassigned", "Small &amp; Medium",Table1[[#This Row],[VZ2_SEGMT_DESC]]))</f>
        <v/>
      </c>
      <c r="H706" s="10" t="str">
        <f>IF(Table1[[#This Row],[VZ2_AREA_DESC]]="undefined","",IF(Table1[[#This Row],[VZ2_AREA_DESC]]="Headquarte","HQ",Table1[[#This Row],[VZ2_AREA_DESC]]))</f>
        <v/>
      </c>
      <c r="I706" s="2">
        <v>43497</v>
      </c>
      <c r="J706" s="3" t="s">
        <v>18</v>
      </c>
      <c r="K706" s="3" t="s">
        <v>7</v>
      </c>
      <c r="L706" s="3" t="s">
        <v>13</v>
      </c>
      <c r="M706" s="3">
        <v>0</v>
      </c>
      <c r="N706" s="3">
        <v>0</v>
      </c>
      <c r="O706" s="3">
        <v>0</v>
      </c>
    </row>
    <row r="707" spans="1:15" x14ac:dyDescent="0.25">
      <c r="A707" s="6" t="str">
        <f>IF(Table1[[#This Row],[Area]]="","",CONCATENATE(YEAR(I707)," ","Q",ROUNDUP(MONTH(I707)/3,0)))</f>
        <v/>
      </c>
      <c r="B707" s="6" t="str">
        <f>IF(Table1[[#This Row],[Area]]="","",CONCATENATE(TEXT(Table1[[#This Row],[rpt_mth]],"yyyy"), " ",TEXT(Table1[[#This Row],[rpt_mth]],"mmmm")))</f>
        <v/>
      </c>
      <c r="C707" s="9" t="str">
        <f>IF(Table1[[#This Row],[Area]]="","",Table1[[#This Row],[cleu_gross_adds]]/1000)</f>
        <v/>
      </c>
      <c r="D707" s="9" t="str">
        <f>IF(Table1[[#This Row],[Area]]="","",Table1[[#This Row],[cleu_deacts]]/1000)</f>
        <v/>
      </c>
      <c r="E707" s="10" t="str">
        <f>IF(Table1[[#This Row],[Area]]="","",Table1[[#This Row],[cleu_subs]]/1000)</f>
        <v/>
      </c>
      <c r="F707" s="10" t="str">
        <f>IF(Table1[[#This Row],[Area]]="","",Table1[[#This Row],[Adds]]-Table1[[#This Row],[Deacts]])</f>
        <v/>
      </c>
      <c r="G707" s="10" t="str">
        <f>IF(Table1[[#This Row],[Area]]="","",IF(Table1[[#This Row],[VZ2_SEGMT_DESC]]="Small &amp; Medium Unassigned", "Small &amp; Medium",Table1[[#This Row],[VZ2_SEGMT_DESC]]))</f>
        <v/>
      </c>
      <c r="H707" s="10" t="str">
        <f>IF(Table1[[#This Row],[VZ2_AREA_DESC]]="undefined","",IF(Table1[[#This Row],[VZ2_AREA_DESC]]="Headquarte","HQ",Table1[[#This Row],[VZ2_AREA_DESC]]))</f>
        <v/>
      </c>
      <c r="I707" s="2">
        <v>43800</v>
      </c>
      <c r="J707" s="3" t="s">
        <v>6</v>
      </c>
      <c r="K707" s="3" t="s">
        <v>12</v>
      </c>
      <c r="L707" s="3" t="s">
        <v>13</v>
      </c>
      <c r="M707" s="3">
        <v>0</v>
      </c>
      <c r="N707" s="3">
        <v>0</v>
      </c>
      <c r="O707" s="3">
        <v>0</v>
      </c>
    </row>
    <row r="708" spans="1:15" x14ac:dyDescent="0.25">
      <c r="A708" s="6" t="str">
        <f>IF(Table1[[#This Row],[Area]]="","",CONCATENATE(YEAR(I708)," ","Q",ROUNDUP(MONTH(I708)/3,0)))</f>
        <v>2019 Q3</v>
      </c>
      <c r="B708" s="6" t="str">
        <f>IF(Table1[[#This Row],[Area]]="","",CONCATENATE(TEXT(Table1[[#This Row],[rpt_mth]],"yyyy"), " ",TEXT(Table1[[#This Row],[rpt_mth]],"mmmm")))</f>
        <v>2019 August</v>
      </c>
      <c r="C708" s="9">
        <f>IF(Table1[[#This Row],[Area]]="","",Table1[[#This Row],[cleu_gross_adds]]/1000)</f>
        <v>7.5999999999999998E-2</v>
      </c>
      <c r="D708" s="9">
        <f>IF(Table1[[#This Row],[Area]]="","",Table1[[#This Row],[cleu_deacts]]/1000)</f>
        <v>8.8999999999999996E-2</v>
      </c>
      <c r="E708" s="10">
        <f>IF(Table1[[#This Row],[Area]]="","",Table1[[#This Row],[cleu_subs]]/1000)</f>
        <v>5.66</v>
      </c>
      <c r="F708" s="10">
        <f>IF(Table1[[#This Row],[Area]]="","",Table1[[#This Row],[Adds]]-Table1[[#This Row],[Deacts]])</f>
        <v>-1.2999999999999998E-2</v>
      </c>
      <c r="G708" s="10" t="str">
        <f>IF(Table1[[#This Row],[Area]]="","",IF(Table1[[#This Row],[VZ2_SEGMT_DESC]]="Small &amp; Medium Unassigned", "Small &amp; Medium",Table1[[#This Row],[VZ2_SEGMT_DESC]]))</f>
        <v>Public Sector SLED</v>
      </c>
      <c r="H708" s="10" t="str">
        <f>IF(Table1[[#This Row],[VZ2_AREA_DESC]]="undefined","",IF(Table1[[#This Row],[VZ2_AREA_DESC]]="Headquarte","HQ",Table1[[#This Row],[VZ2_AREA_DESC]]))</f>
        <v>South</v>
      </c>
      <c r="I708" s="2">
        <v>43678</v>
      </c>
      <c r="J708" s="3" t="s">
        <v>19</v>
      </c>
      <c r="K708" s="3" t="s">
        <v>14</v>
      </c>
      <c r="L708" s="3" t="s">
        <v>8</v>
      </c>
      <c r="M708" s="3">
        <v>76</v>
      </c>
      <c r="N708" s="3">
        <v>89</v>
      </c>
      <c r="O708" s="3">
        <v>5660</v>
      </c>
    </row>
    <row r="709" spans="1:15" x14ac:dyDescent="0.25">
      <c r="A709" s="6" t="str">
        <f>IF(Table1[[#This Row],[Area]]="","",CONCATENATE(YEAR(I709)," ","Q",ROUNDUP(MONTH(I709)/3,0)))</f>
        <v>2019 Q2</v>
      </c>
      <c r="B709" s="6" t="str">
        <f>IF(Table1[[#This Row],[Area]]="","",CONCATENATE(TEXT(Table1[[#This Row],[rpt_mth]],"yyyy"), " ",TEXT(Table1[[#This Row],[rpt_mth]],"mmmm")))</f>
        <v>2019 April</v>
      </c>
      <c r="C709" s="9">
        <f>IF(Table1[[#This Row],[Area]]="","",Table1[[#This Row],[cleu_gross_adds]]/1000)</f>
        <v>6.0000000000000001E-3</v>
      </c>
      <c r="D709" s="9">
        <f>IF(Table1[[#This Row],[Area]]="","",Table1[[#This Row],[cleu_deacts]]/1000)</f>
        <v>1.9E-2</v>
      </c>
      <c r="E709" s="10">
        <f>IF(Table1[[#This Row],[Area]]="","",Table1[[#This Row],[cleu_subs]]/1000)</f>
        <v>5.7809999999999997</v>
      </c>
      <c r="F709" s="10">
        <f>IF(Table1[[#This Row],[Area]]="","",Table1[[#This Row],[Adds]]-Table1[[#This Row],[Deacts]])</f>
        <v>-1.2999999999999999E-2</v>
      </c>
      <c r="G709" s="10" t="str">
        <f>IF(Table1[[#This Row],[Area]]="","",IF(Table1[[#This Row],[VZ2_SEGMT_DESC]]="Small &amp; Medium Unassigned", "Small &amp; Medium",Table1[[#This Row],[VZ2_SEGMT_DESC]]))</f>
        <v>Public Sector SLED</v>
      </c>
      <c r="H709" s="10" t="str">
        <f>IF(Table1[[#This Row],[VZ2_AREA_DESC]]="undefined","",IF(Table1[[#This Row],[VZ2_AREA_DESC]]="Headquarte","HQ",Table1[[#This Row],[VZ2_AREA_DESC]]))</f>
        <v>South</v>
      </c>
      <c r="I709" s="2">
        <v>43556</v>
      </c>
      <c r="J709" s="3" t="s">
        <v>19</v>
      </c>
      <c r="K709" s="3" t="s">
        <v>14</v>
      </c>
      <c r="L709" s="3" t="s">
        <v>8</v>
      </c>
      <c r="M709" s="3">
        <v>6</v>
      </c>
      <c r="N709" s="3">
        <v>19</v>
      </c>
      <c r="O709" s="3">
        <v>5781</v>
      </c>
    </row>
    <row r="710" spans="1:15" x14ac:dyDescent="0.25">
      <c r="A710" s="6" t="str">
        <f>IF(Table1[[#This Row],[Area]]="","",CONCATENATE(YEAR(I710)," ","Q",ROUNDUP(MONTH(I710)/3,0)))</f>
        <v>2019 Q3</v>
      </c>
      <c r="B710" s="6" t="str">
        <f>IF(Table1[[#This Row],[Area]]="","",CONCATENATE(TEXT(Table1[[#This Row],[rpt_mth]],"yyyy"), " ",TEXT(Table1[[#This Row],[rpt_mth]],"mmmm")))</f>
        <v>2019 August</v>
      </c>
      <c r="C710" s="9">
        <f>IF(Table1[[#This Row],[Area]]="","",Table1[[#This Row],[cleu_gross_adds]]/1000)</f>
        <v>0.30199999999999999</v>
      </c>
      <c r="D710" s="9">
        <f>IF(Table1[[#This Row],[Area]]="","",Table1[[#This Row],[cleu_deacts]]/1000)</f>
        <v>0.40600000000000003</v>
      </c>
      <c r="E710" s="10">
        <f>IF(Table1[[#This Row],[Area]]="","",Table1[[#This Row],[cleu_subs]]/1000)</f>
        <v>32.811</v>
      </c>
      <c r="F710" s="10">
        <f>IF(Table1[[#This Row],[Area]]="","",Table1[[#This Row],[Adds]]-Table1[[#This Row],[Deacts]])</f>
        <v>-0.10400000000000004</v>
      </c>
      <c r="G710" s="10" t="str">
        <f>IF(Table1[[#This Row],[Area]]="","",IF(Table1[[#This Row],[VZ2_SEGMT_DESC]]="Small &amp; Medium Unassigned", "Small &amp; Medium",Table1[[#This Row],[VZ2_SEGMT_DESC]]))</f>
        <v>Large Enterprise Segment</v>
      </c>
      <c r="H710" s="10" t="str">
        <f>IF(Table1[[#This Row],[VZ2_AREA_DESC]]="undefined","",IF(Table1[[#This Row],[VZ2_AREA_DESC]]="Headquarte","HQ",Table1[[#This Row],[VZ2_AREA_DESC]]))</f>
        <v>South</v>
      </c>
      <c r="I710" s="2">
        <v>43678</v>
      </c>
      <c r="J710" s="3" t="s">
        <v>6</v>
      </c>
      <c r="K710" s="3" t="s">
        <v>10</v>
      </c>
      <c r="L710" s="3" t="s">
        <v>8</v>
      </c>
      <c r="M710" s="3">
        <v>302</v>
      </c>
      <c r="N710" s="3">
        <v>406</v>
      </c>
      <c r="O710" s="3">
        <v>32811</v>
      </c>
    </row>
    <row r="711" spans="1:15" x14ac:dyDescent="0.25">
      <c r="A711" s="6" t="str">
        <f>IF(Table1[[#This Row],[Area]]="","",CONCATENATE(YEAR(I711)," ","Q",ROUNDUP(MONTH(I711)/3,0)))</f>
        <v>2019 Q2</v>
      </c>
      <c r="B711" s="6" t="str">
        <f>IF(Table1[[#This Row],[Area]]="","",CONCATENATE(TEXT(Table1[[#This Row],[rpt_mth]],"yyyy"), " ",TEXT(Table1[[#This Row],[rpt_mth]],"mmmm")))</f>
        <v>2019 May</v>
      </c>
      <c r="C711" s="9">
        <f>IF(Table1[[#This Row],[Area]]="","",Table1[[#This Row],[cleu_gross_adds]]/1000)</f>
        <v>2.37</v>
      </c>
      <c r="D711" s="9">
        <f>IF(Table1[[#This Row],[Area]]="","",Table1[[#This Row],[cleu_deacts]]/1000)</f>
        <v>2.1120000000000001</v>
      </c>
      <c r="E711" s="10">
        <f>IF(Table1[[#This Row],[Area]]="","",Table1[[#This Row],[cleu_subs]]/1000)</f>
        <v>204.845</v>
      </c>
      <c r="F711" s="10">
        <f>IF(Table1[[#This Row],[Area]]="","",Table1[[#This Row],[Adds]]-Table1[[#This Row],[Deacts]])</f>
        <v>0.25800000000000001</v>
      </c>
      <c r="G711" s="10" t="str">
        <f>IF(Table1[[#This Row],[Area]]="","",IF(Table1[[#This Row],[VZ2_SEGMT_DESC]]="Small &amp; Medium Unassigned", "Small &amp; Medium",Table1[[#This Row],[VZ2_SEGMT_DESC]]))</f>
        <v>Public Sector Fed</v>
      </c>
      <c r="H711" s="10" t="str">
        <f>IF(Table1[[#This Row],[VZ2_AREA_DESC]]="undefined","",IF(Table1[[#This Row],[VZ2_AREA_DESC]]="Headquarte","HQ",Table1[[#This Row],[VZ2_AREA_DESC]]))</f>
        <v>South</v>
      </c>
      <c r="I711" s="2">
        <v>43586</v>
      </c>
      <c r="J711" s="3" t="s">
        <v>16</v>
      </c>
      <c r="K711" s="3" t="s">
        <v>12</v>
      </c>
      <c r="L711" s="3" t="s">
        <v>8</v>
      </c>
      <c r="M711" s="3">
        <v>2370</v>
      </c>
      <c r="N711" s="3">
        <v>2112</v>
      </c>
      <c r="O711" s="3">
        <v>204845</v>
      </c>
    </row>
    <row r="712" spans="1:15" x14ac:dyDescent="0.25">
      <c r="A712" s="6" t="str">
        <f>IF(Table1[[#This Row],[Area]]="","",CONCATENATE(YEAR(I712)," ","Q",ROUNDUP(MONTH(I712)/3,0)))</f>
        <v>2020 Q1</v>
      </c>
      <c r="B712" s="6" t="str">
        <f>IF(Table1[[#This Row],[Area]]="","",CONCATENATE(TEXT(Table1[[#This Row],[rpt_mth]],"yyyy"), " ",TEXT(Table1[[#This Row],[rpt_mth]],"mmmm")))</f>
        <v>2020 February</v>
      </c>
      <c r="C712" s="9">
        <f>IF(Table1[[#This Row],[Area]]="","",Table1[[#This Row],[cleu_gross_adds]]/1000)</f>
        <v>32.804000000000002</v>
      </c>
      <c r="D712" s="9">
        <f>IF(Table1[[#This Row],[Area]]="","",Table1[[#This Row],[cleu_deacts]]/1000)</f>
        <v>24.138999999999999</v>
      </c>
      <c r="E712" s="10">
        <f>IF(Table1[[#This Row],[Area]]="","",Table1[[#This Row],[cleu_subs]]/1000)</f>
        <v>1897.992</v>
      </c>
      <c r="F712" s="10">
        <f>IF(Table1[[#This Row],[Area]]="","",Table1[[#This Row],[Adds]]-Table1[[#This Row],[Deacts]])</f>
        <v>8.6650000000000027</v>
      </c>
      <c r="G712" s="10" t="str">
        <f>IF(Table1[[#This Row],[Area]]="","",IF(Table1[[#This Row],[VZ2_SEGMT_DESC]]="Small &amp; Medium Unassigned", "Small &amp; Medium",Table1[[#This Row],[VZ2_SEGMT_DESC]]))</f>
        <v>Small &amp; Medium</v>
      </c>
      <c r="H712" s="10" t="str">
        <f>IF(Table1[[#This Row],[VZ2_AREA_DESC]]="undefined","",IF(Table1[[#This Row],[VZ2_AREA_DESC]]="Headquarte","HQ",Table1[[#This Row],[VZ2_AREA_DESC]]))</f>
        <v>South</v>
      </c>
      <c r="I712" s="2">
        <v>43862</v>
      </c>
      <c r="J712" s="3" t="s">
        <v>18</v>
      </c>
      <c r="K712" s="3" t="s">
        <v>12</v>
      </c>
      <c r="L712" s="3" t="s">
        <v>8</v>
      </c>
      <c r="M712" s="3">
        <v>32804</v>
      </c>
      <c r="N712" s="3">
        <v>24139</v>
      </c>
      <c r="O712" s="3">
        <v>1897992</v>
      </c>
    </row>
    <row r="713" spans="1:15" x14ac:dyDescent="0.25">
      <c r="A713" s="6" t="str">
        <f>IF(Table1[[#This Row],[Area]]="","",CONCATENATE(YEAR(I713)," ","Q",ROUNDUP(MONTH(I713)/3,0)))</f>
        <v>2020 Q1</v>
      </c>
      <c r="B713" s="6" t="str">
        <f>IF(Table1[[#This Row],[Area]]="","",CONCATENATE(TEXT(Table1[[#This Row],[rpt_mth]],"yyyy"), " ",TEXT(Table1[[#This Row],[rpt_mth]],"mmmm")))</f>
        <v>2020 March</v>
      </c>
      <c r="C713" s="9">
        <f>IF(Table1[[#This Row],[Area]]="","",Table1[[#This Row],[cleu_gross_adds]]/1000)</f>
        <v>0</v>
      </c>
      <c r="D713" s="9">
        <f>IF(Table1[[#This Row],[Area]]="","",Table1[[#This Row],[cleu_deacts]]/1000)</f>
        <v>6.0000000000000001E-3</v>
      </c>
      <c r="E713" s="10">
        <f>IF(Table1[[#This Row],[Area]]="","",Table1[[#This Row],[cleu_subs]]/1000)</f>
        <v>0.61799999999999999</v>
      </c>
      <c r="F713" s="10">
        <f>IF(Table1[[#This Row],[Area]]="","",Table1[[#This Row],[Adds]]-Table1[[#This Row],[Deacts]])</f>
        <v>-6.0000000000000001E-3</v>
      </c>
      <c r="G713" s="10" t="str">
        <f>IF(Table1[[#This Row],[Area]]="","",IF(Table1[[#This Row],[VZ2_SEGMT_DESC]]="Small &amp; Medium Unassigned", "Small &amp; Medium",Table1[[#This Row],[VZ2_SEGMT_DESC]]))</f>
        <v>Public Sector Fed</v>
      </c>
      <c r="H713" s="10" t="str">
        <f>IF(Table1[[#This Row],[VZ2_AREA_DESC]]="undefined","",IF(Table1[[#This Row],[VZ2_AREA_DESC]]="Headquarte","HQ",Table1[[#This Row],[VZ2_AREA_DESC]]))</f>
        <v>South</v>
      </c>
      <c r="I713" s="2">
        <v>43891</v>
      </c>
      <c r="J713" s="3" t="s">
        <v>16</v>
      </c>
      <c r="K713" s="3" t="s">
        <v>7</v>
      </c>
      <c r="L713" s="3" t="s">
        <v>8</v>
      </c>
      <c r="M713" s="3">
        <v>0</v>
      </c>
      <c r="N713" s="3">
        <v>6</v>
      </c>
      <c r="O713" s="3">
        <v>618</v>
      </c>
    </row>
    <row r="714" spans="1:15" x14ac:dyDescent="0.25">
      <c r="A714" s="6" t="str">
        <f>IF(Table1[[#This Row],[Area]]="","",CONCATENATE(YEAR(I714)," ","Q",ROUNDUP(MONTH(I714)/3,0)))</f>
        <v>2020 Q2</v>
      </c>
      <c r="B714" s="6" t="str">
        <f>IF(Table1[[#This Row],[Area]]="","",CONCATENATE(TEXT(Table1[[#This Row],[rpt_mth]],"yyyy"), " ",TEXT(Table1[[#This Row],[rpt_mth]],"mmmm")))</f>
        <v>2020 May</v>
      </c>
      <c r="C714" s="9">
        <f>IF(Table1[[#This Row],[Area]]="","",Table1[[#This Row],[cleu_gross_adds]]/1000)</f>
        <v>2E-3</v>
      </c>
      <c r="D714" s="9">
        <f>IF(Table1[[#This Row],[Area]]="","",Table1[[#This Row],[cleu_deacts]]/1000)</f>
        <v>0</v>
      </c>
      <c r="E714" s="10">
        <f>IF(Table1[[#This Row],[Area]]="","",Table1[[#This Row],[cleu_subs]]/1000)</f>
        <v>2E-3</v>
      </c>
      <c r="F714" s="10">
        <f>IF(Table1[[#This Row],[Area]]="","",Table1[[#This Row],[Adds]]-Table1[[#This Row],[Deacts]])</f>
        <v>2E-3</v>
      </c>
      <c r="G714" s="10" t="str">
        <f>IF(Table1[[#This Row],[Area]]="","",IF(Table1[[#This Row],[VZ2_SEGMT_DESC]]="Small &amp; Medium Unassigned", "Small &amp; Medium",Table1[[#This Row],[VZ2_SEGMT_DESC]]))</f>
        <v>Small &amp; Medium</v>
      </c>
      <c r="H714" s="10" t="str">
        <f>IF(Table1[[#This Row],[VZ2_AREA_DESC]]="undefined","",IF(Table1[[#This Row],[VZ2_AREA_DESC]]="Headquarte","HQ",Table1[[#This Row],[VZ2_AREA_DESC]]))</f>
        <v>South</v>
      </c>
      <c r="I714" s="2">
        <v>43952</v>
      </c>
      <c r="J714" s="3" t="s">
        <v>9</v>
      </c>
      <c r="K714" s="3" t="s">
        <v>10</v>
      </c>
      <c r="L714" s="3" t="s">
        <v>8</v>
      </c>
      <c r="M714" s="3">
        <v>2</v>
      </c>
      <c r="N714" s="3">
        <v>0</v>
      </c>
      <c r="O714" s="3">
        <v>2</v>
      </c>
    </row>
    <row r="715" spans="1:15" x14ac:dyDescent="0.25">
      <c r="A715" s="6" t="str">
        <f>IF(Table1[[#This Row],[Area]]="","",CONCATENATE(YEAR(I715)," ","Q",ROUNDUP(MONTH(I715)/3,0)))</f>
        <v>2019 Q4</v>
      </c>
      <c r="B715" s="6" t="str">
        <f>IF(Table1[[#This Row],[Area]]="","",CONCATENATE(TEXT(Table1[[#This Row],[rpt_mth]],"yyyy"), " ",TEXT(Table1[[#This Row],[rpt_mth]],"mmmm")))</f>
        <v>2019 December</v>
      </c>
      <c r="C715" s="9">
        <f>IF(Table1[[#This Row],[Area]]="","",Table1[[#This Row],[cleu_gross_adds]]/1000)</f>
        <v>0</v>
      </c>
      <c r="D715" s="9">
        <f>IF(Table1[[#This Row],[Area]]="","",Table1[[#This Row],[cleu_deacts]]/1000)</f>
        <v>8.9999999999999993E-3</v>
      </c>
      <c r="E715" s="10">
        <f>IF(Table1[[#This Row],[Area]]="","",Table1[[#This Row],[cleu_subs]]/1000)</f>
        <v>0.65200000000000002</v>
      </c>
      <c r="F715" s="10">
        <f>IF(Table1[[#This Row],[Area]]="","",Table1[[#This Row],[Adds]]-Table1[[#This Row],[Deacts]])</f>
        <v>-8.9999999999999993E-3</v>
      </c>
      <c r="G715" s="10" t="str">
        <f>IF(Table1[[#This Row],[Area]]="","",IF(Table1[[#This Row],[VZ2_SEGMT_DESC]]="Small &amp; Medium Unassigned", "Small &amp; Medium",Table1[[#This Row],[VZ2_SEGMT_DESC]]))</f>
        <v>Public Sector Fed</v>
      </c>
      <c r="H715" s="10" t="str">
        <f>IF(Table1[[#This Row],[VZ2_AREA_DESC]]="undefined","",IF(Table1[[#This Row],[VZ2_AREA_DESC]]="Headquarte","HQ",Table1[[#This Row],[VZ2_AREA_DESC]]))</f>
        <v>West</v>
      </c>
      <c r="I715" s="2">
        <v>43800</v>
      </c>
      <c r="J715" s="3" t="s">
        <v>16</v>
      </c>
      <c r="K715" s="3" t="s">
        <v>10</v>
      </c>
      <c r="L715" s="3" t="s">
        <v>15</v>
      </c>
      <c r="M715" s="3">
        <v>0</v>
      </c>
      <c r="N715" s="3">
        <v>9</v>
      </c>
      <c r="O715" s="3">
        <v>652</v>
      </c>
    </row>
    <row r="716" spans="1:15" x14ac:dyDescent="0.25">
      <c r="A716" s="6" t="str">
        <f>IF(Table1[[#This Row],[Area]]="","",CONCATENATE(YEAR(I716)," ","Q",ROUNDUP(MONTH(I716)/3,0)))</f>
        <v>2019 Q4</v>
      </c>
      <c r="B716" s="6" t="str">
        <f>IF(Table1[[#This Row],[Area]]="","",CONCATENATE(TEXT(Table1[[#This Row],[rpt_mth]],"yyyy"), " ",TEXT(Table1[[#This Row],[rpt_mth]],"mmmm")))</f>
        <v>2019 December</v>
      </c>
      <c r="C716" s="9">
        <f>IF(Table1[[#This Row],[Area]]="","",Table1[[#This Row],[cleu_gross_adds]]/1000)</f>
        <v>5.0000000000000001E-3</v>
      </c>
      <c r="D716" s="9">
        <f>IF(Table1[[#This Row],[Area]]="","",Table1[[#This Row],[cleu_deacts]]/1000)</f>
        <v>0</v>
      </c>
      <c r="E716" s="10">
        <f>IF(Table1[[#This Row],[Area]]="","",Table1[[#This Row],[cleu_subs]]/1000)</f>
        <v>5.0000000000000001E-3</v>
      </c>
      <c r="F716" s="10">
        <f>IF(Table1[[#This Row],[Area]]="","",Table1[[#This Row],[Adds]]-Table1[[#This Row],[Deacts]])</f>
        <v>5.0000000000000001E-3</v>
      </c>
      <c r="G716" s="10" t="str">
        <f>IF(Table1[[#This Row],[Area]]="","",IF(Table1[[#This Row],[VZ2_SEGMT_DESC]]="Small &amp; Medium Unassigned", "Small &amp; Medium",Table1[[#This Row],[VZ2_SEGMT_DESC]]))</f>
        <v>Small &amp; Medium</v>
      </c>
      <c r="H716" s="10" t="str">
        <f>IF(Table1[[#This Row],[VZ2_AREA_DESC]]="undefined","",IF(Table1[[#This Row],[VZ2_AREA_DESC]]="Headquarte","HQ",Table1[[#This Row],[VZ2_AREA_DESC]]))</f>
        <v>West</v>
      </c>
      <c r="I716" s="2">
        <v>43800</v>
      </c>
      <c r="J716" s="3" t="s">
        <v>9</v>
      </c>
      <c r="K716" s="3" t="s">
        <v>10</v>
      </c>
      <c r="L716" s="3" t="s">
        <v>15</v>
      </c>
      <c r="M716" s="3">
        <v>5</v>
      </c>
      <c r="N716" s="3">
        <v>0</v>
      </c>
      <c r="O716" s="3">
        <v>5</v>
      </c>
    </row>
    <row r="717" spans="1:15" x14ac:dyDescent="0.25">
      <c r="A717" s="6" t="str">
        <f>IF(Table1[[#This Row],[Area]]="","",CONCATENATE(YEAR(I717)," ","Q",ROUNDUP(MONTH(I717)/3,0)))</f>
        <v>2020 Q1</v>
      </c>
      <c r="B717" s="6" t="str">
        <f>IF(Table1[[#This Row],[Area]]="","",CONCATENATE(TEXT(Table1[[#This Row],[rpt_mth]],"yyyy"), " ",TEXT(Table1[[#This Row],[rpt_mth]],"mmmm")))</f>
        <v>2020 March</v>
      </c>
      <c r="C717" s="9">
        <f>IF(Table1[[#This Row],[Area]]="","",Table1[[#This Row],[cleu_gross_adds]]/1000)</f>
        <v>5.0000000000000001E-3</v>
      </c>
      <c r="D717" s="9">
        <f>IF(Table1[[#This Row],[Area]]="","",Table1[[#This Row],[cleu_deacts]]/1000)</f>
        <v>1E-3</v>
      </c>
      <c r="E717" s="10">
        <f>IF(Table1[[#This Row],[Area]]="","",Table1[[#This Row],[cleu_subs]]/1000)</f>
        <v>0.16500000000000001</v>
      </c>
      <c r="F717" s="10">
        <f>IF(Table1[[#This Row],[Area]]="","",Table1[[#This Row],[Adds]]-Table1[[#This Row],[Deacts]])</f>
        <v>4.0000000000000001E-3</v>
      </c>
      <c r="G717" s="10" t="str">
        <f>IF(Table1[[#This Row],[Area]]="","",IF(Table1[[#This Row],[VZ2_SEGMT_DESC]]="Small &amp; Medium Unassigned", "Small &amp; Medium",Table1[[#This Row],[VZ2_SEGMT_DESC]]))</f>
        <v>Public Sector Fed</v>
      </c>
      <c r="H717" s="10" t="str">
        <f>IF(Table1[[#This Row],[VZ2_AREA_DESC]]="undefined","",IF(Table1[[#This Row],[VZ2_AREA_DESC]]="Headquarte","HQ",Table1[[#This Row],[VZ2_AREA_DESC]]))</f>
        <v>South</v>
      </c>
      <c r="I717" s="2">
        <v>43891</v>
      </c>
      <c r="J717" s="3" t="s">
        <v>16</v>
      </c>
      <c r="K717" s="3" t="s">
        <v>14</v>
      </c>
      <c r="L717" s="3" t="s">
        <v>8</v>
      </c>
      <c r="M717" s="3">
        <v>5</v>
      </c>
      <c r="N717" s="3">
        <v>1</v>
      </c>
      <c r="O717" s="3">
        <v>165</v>
      </c>
    </row>
    <row r="718" spans="1:15" x14ac:dyDescent="0.25">
      <c r="A718" s="6" t="str">
        <f>IF(Table1[[#This Row],[Area]]="","",CONCATENATE(YEAR(I718)," ","Q",ROUNDUP(MONTH(I718)/3,0)))</f>
        <v>2020 Q2</v>
      </c>
      <c r="B718" s="6" t="str">
        <f>IF(Table1[[#This Row],[Area]]="","",CONCATENATE(TEXT(Table1[[#This Row],[rpt_mth]],"yyyy"), " ",TEXT(Table1[[#This Row],[rpt_mth]],"mmmm")))</f>
        <v>2020 June</v>
      </c>
      <c r="C718" s="9">
        <f>IF(Table1[[#This Row],[Area]]="","",Table1[[#This Row],[cleu_gross_adds]]/1000)</f>
        <v>0</v>
      </c>
      <c r="D718" s="9">
        <f>IF(Table1[[#This Row],[Area]]="","",Table1[[#This Row],[cleu_deacts]]/1000)</f>
        <v>0</v>
      </c>
      <c r="E718" s="10">
        <f>IF(Table1[[#This Row],[Area]]="","",Table1[[#This Row],[cleu_subs]]/1000)</f>
        <v>0.14799999999999999</v>
      </c>
      <c r="F718" s="10">
        <f>IF(Table1[[#This Row],[Area]]="","",Table1[[#This Row],[Adds]]-Table1[[#This Row],[Deacts]])</f>
        <v>0</v>
      </c>
      <c r="G718" s="10" t="str">
        <f>IF(Table1[[#This Row],[Area]]="","",IF(Table1[[#This Row],[VZ2_SEGMT_DESC]]="Small &amp; Medium Unassigned", "Small &amp; Medium",Table1[[#This Row],[VZ2_SEGMT_DESC]]))</f>
        <v>Public Sector Fed</v>
      </c>
      <c r="H718" s="10" t="str">
        <f>IF(Table1[[#This Row],[VZ2_AREA_DESC]]="undefined","",IF(Table1[[#This Row],[VZ2_AREA_DESC]]="Headquarte","HQ",Table1[[#This Row],[VZ2_AREA_DESC]]))</f>
        <v>South</v>
      </c>
      <c r="I718" s="2">
        <v>43983</v>
      </c>
      <c r="J718" s="3" t="s">
        <v>16</v>
      </c>
      <c r="K718" s="3" t="s">
        <v>14</v>
      </c>
      <c r="L718" s="3" t="s">
        <v>8</v>
      </c>
      <c r="M718" s="3">
        <v>0</v>
      </c>
      <c r="N718" s="3">
        <v>0</v>
      </c>
      <c r="O718" s="3">
        <v>148</v>
      </c>
    </row>
    <row r="719" spans="1:15" x14ac:dyDescent="0.25">
      <c r="A719" s="6" t="str">
        <f>IF(Table1[[#This Row],[Area]]="","",CONCATENATE(YEAR(I719)," ","Q",ROUNDUP(MONTH(I719)/3,0)))</f>
        <v/>
      </c>
      <c r="B719" s="6" t="str">
        <f>IF(Table1[[#This Row],[Area]]="","",CONCATENATE(TEXT(Table1[[#This Row],[rpt_mth]],"yyyy"), " ",TEXT(Table1[[#This Row],[rpt_mth]],"mmmm")))</f>
        <v/>
      </c>
      <c r="C719" s="9" t="str">
        <f>IF(Table1[[#This Row],[Area]]="","",Table1[[#This Row],[cleu_gross_adds]]/1000)</f>
        <v/>
      </c>
      <c r="D719" s="9" t="str">
        <f>IF(Table1[[#This Row],[Area]]="","",Table1[[#This Row],[cleu_deacts]]/1000)</f>
        <v/>
      </c>
      <c r="E719" s="10" t="str">
        <f>IF(Table1[[#This Row],[Area]]="","",Table1[[#This Row],[cleu_subs]]/1000)</f>
        <v/>
      </c>
      <c r="F719" s="10" t="str">
        <f>IF(Table1[[#This Row],[Area]]="","",Table1[[#This Row],[Adds]]-Table1[[#This Row],[Deacts]])</f>
        <v/>
      </c>
      <c r="G719" s="10" t="str">
        <f>IF(Table1[[#This Row],[Area]]="","",IF(Table1[[#This Row],[VZ2_SEGMT_DESC]]="Small &amp; Medium Unassigned", "Small &amp; Medium",Table1[[#This Row],[VZ2_SEGMT_DESC]]))</f>
        <v/>
      </c>
      <c r="H719" s="10" t="str">
        <f>IF(Table1[[#This Row],[VZ2_AREA_DESC]]="undefined","",IF(Table1[[#This Row],[VZ2_AREA_DESC]]="Headquarte","HQ",Table1[[#This Row],[VZ2_AREA_DESC]]))</f>
        <v/>
      </c>
      <c r="I719" s="2">
        <v>43647</v>
      </c>
      <c r="J719" s="3" t="s">
        <v>19</v>
      </c>
      <c r="K719" s="3" t="s">
        <v>7</v>
      </c>
      <c r="L719" s="3" t="s">
        <v>13</v>
      </c>
      <c r="M719" s="3">
        <v>0</v>
      </c>
      <c r="N719" s="3">
        <v>0</v>
      </c>
      <c r="O719" s="3">
        <v>0</v>
      </c>
    </row>
    <row r="720" spans="1:15" x14ac:dyDescent="0.25">
      <c r="A720" s="6" t="str">
        <f>IF(Table1[[#This Row],[Area]]="","",CONCATENATE(YEAR(I720)," ","Q",ROUNDUP(MONTH(I720)/3,0)))</f>
        <v>2019 Q2</v>
      </c>
      <c r="B720" s="6" t="str">
        <f>IF(Table1[[#This Row],[Area]]="","",CONCATENATE(TEXT(Table1[[#This Row],[rpt_mth]],"yyyy"), " ",TEXT(Table1[[#This Row],[rpt_mth]],"mmmm")))</f>
        <v>2019 May</v>
      </c>
      <c r="C720" s="9">
        <f>IF(Table1[[#This Row],[Area]]="","",Table1[[#This Row],[cleu_gross_adds]]/1000)</f>
        <v>0.01</v>
      </c>
      <c r="D720" s="9">
        <f>IF(Table1[[#This Row],[Area]]="","",Table1[[#This Row],[cleu_deacts]]/1000)</f>
        <v>0.13800000000000001</v>
      </c>
      <c r="E720" s="10">
        <f>IF(Table1[[#This Row],[Area]]="","",Table1[[#This Row],[cleu_subs]]/1000)</f>
        <v>22.867000000000001</v>
      </c>
      <c r="F720" s="10">
        <f>IF(Table1[[#This Row],[Area]]="","",Table1[[#This Row],[Adds]]-Table1[[#This Row],[Deacts]])</f>
        <v>-0.128</v>
      </c>
      <c r="G720" s="10" t="str">
        <f>IF(Table1[[#This Row],[Area]]="","",IF(Table1[[#This Row],[VZ2_SEGMT_DESC]]="Small &amp; Medium Unassigned", "Small &amp; Medium",Table1[[#This Row],[VZ2_SEGMT_DESC]]))</f>
        <v>Public Sector SLED</v>
      </c>
      <c r="H720" s="10" t="str">
        <f>IF(Table1[[#This Row],[VZ2_AREA_DESC]]="undefined","",IF(Table1[[#This Row],[VZ2_AREA_DESC]]="Headquarte","HQ",Table1[[#This Row],[VZ2_AREA_DESC]]))</f>
        <v>East</v>
      </c>
      <c r="I720" s="2">
        <v>43586</v>
      </c>
      <c r="J720" s="3" t="s">
        <v>19</v>
      </c>
      <c r="K720" s="3" t="s">
        <v>14</v>
      </c>
      <c r="L720" s="3" t="s">
        <v>11</v>
      </c>
      <c r="M720" s="3">
        <v>10</v>
      </c>
      <c r="N720" s="3">
        <v>138</v>
      </c>
      <c r="O720" s="3">
        <v>22867</v>
      </c>
    </row>
    <row r="721" spans="1:15" x14ac:dyDescent="0.25">
      <c r="A721" s="6" t="str">
        <f>IF(Table1[[#This Row],[Area]]="","",CONCATENATE(YEAR(I721)," ","Q",ROUNDUP(MONTH(I721)/3,0)))</f>
        <v>2019 Q3</v>
      </c>
      <c r="B721" s="6" t="str">
        <f>IF(Table1[[#This Row],[Area]]="","",CONCATENATE(TEXT(Table1[[#This Row],[rpt_mth]],"yyyy"), " ",TEXT(Table1[[#This Row],[rpt_mth]],"mmmm")))</f>
        <v>2019 August</v>
      </c>
      <c r="C721" s="9">
        <f>IF(Table1[[#This Row],[Area]]="","",Table1[[#This Row],[cleu_gross_adds]]/1000)</f>
        <v>55.786999999999999</v>
      </c>
      <c r="D721" s="9">
        <f>IF(Table1[[#This Row],[Area]]="","",Table1[[#This Row],[cleu_deacts]]/1000)</f>
        <v>34.625</v>
      </c>
      <c r="E721" s="10">
        <f>IF(Table1[[#This Row],[Area]]="","",Table1[[#This Row],[cleu_subs]]/1000)</f>
        <v>3233.81</v>
      </c>
      <c r="F721" s="10">
        <f>IF(Table1[[#This Row],[Area]]="","",Table1[[#This Row],[Adds]]-Table1[[#This Row],[Deacts]])</f>
        <v>21.161999999999999</v>
      </c>
      <c r="G721" s="10" t="str">
        <f>IF(Table1[[#This Row],[Area]]="","",IF(Table1[[#This Row],[VZ2_SEGMT_DESC]]="Small &amp; Medium Unassigned", "Small &amp; Medium",Table1[[#This Row],[VZ2_SEGMT_DESC]]))</f>
        <v>Small &amp; Medium</v>
      </c>
      <c r="H721" s="10" t="str">
        <f>IF(Table1[[#This Row],[VZ2_AREA_DESC]]="undefined","",IF(Table1[[#This Row],[VZ2_AREA_DESC]]="Headquarte","HQ",Table1[[#This Row],[VZ2_AREA_DESC]]))</f>
        <v>East</v>
      </c>
      <c r="I721" s="2">
        <v>43678</v>
      </c>
      <c r="J721" s="3" t="s">
        <v>18</v>
      </c>
      <c r="K721" s="3" t="s">
        <v>12</v>
      </c>
      <c r="L721" s="3" t="s">
        <v>11</v>
      </c>
      <c r="M721" s="3">
        <v>55787</v>
      </c>
      <c r="N721" s="3">
        <v>34625</v>
      </c>
      <c r="O721" s="3">
        <v>3233810</v>
      </c>
    </row>
    <row r="722" spans="1:15" x14ac:dyDescent="0.25">
      <c r="A722" s="6" t="str">
        <f>IF(Table1[[#This Row],[Area]]="","",CONCATENATE(YEAR(I722)," ","Q",ROUNDUP(MONTH(I722)/3,0)))</f>
        <v>2019 Q1</v>
      </c>
      <c r="B722" s="6" t="str">
        <f>IF(Table1[[#This Row],[Area]]="","",CONCATENATE(TEXT(Table1[[#This Row],[rpt_mth]],"yyyy"), " ",TEXT(Table1[[#This Row],[rpt_mth]],"mmmm")))</f>
        <v>2019 March</v>
      </c>
      <c r="C722" s="9">
        <f>IF(Table1[[#This Row],[Area]]="","",Table1[[#This Row],[cleu_gross_adds]]/1000)</f>
        <v>2.17</v>
      </c>
      <c r="D722" s="9">
        <f>IF(Table1[[#This Row],[Area]]="","",Table1[[#This Row],[cleu_deacts]]/1000)</f>
        <v>3.0529999999999999</v>
      </c>
      <c r="E722" s="10">
        <f>IF(Table1[[#This Row],[Area]]="","",Table1[[#This Row],[cleu_subs]]/1000)</f>
        <v>203.21600000000001</v>
      </c>
      <c r="F722" s="10">
        <f>IF(Table1[[#This Row],[Area]]="","",Table1[[#This Row],[Adds]]-Table1[[#This Row],[Deacts]])</f>
        <v>-0.88300000000000001</v>
      </c>
      <c r="G722" s="10" t="str">
        <f>IF(Table1[[#This Row],[Area]]="","",IF(Table1[[#This Row],[VZ2_SEGMT_DESC]]="Small &amp; Medium Unassigned", "Small &amp; Medium",Table1[[#This Row],[VZ2_SEGMT_DESC]]))</f>
        <v>Public Sector Fed</v>
      </c>
      <c r="H722" s="10" t="str">
        <f>IF(Table1[[#This Row],[VZ2_AREA_DESC]]="undefined","",IF(Table1[[#This Row],[VZ2_AREA_DESC]]="Headquarte","HQ",Table1[[#This Row],[VZ2_AREA_DESC]]))</f>
        <v>South</v>
      </c>
      <c r="I722" s="2">
        <v>43525</v>
      </c>
      <c r="J722" s="3" t="s">
        <v>16</v>
      </c>
      <c r="K722" s="3" t="s">
        <v>12</v>
      </c>
      <c r="L722" s="3" t="s">
        <v>8</v>
      </c>
      <c r="M722" s="3">
        <v>2170</v>
      </c>
      <c r="N722" s="3">
        <v>3053</v>
      </c>
      <c r="O722" s="3">
        <v>203216</v>
      </c>
    </row>
    <row r="723" spans="1:15" x14ac:dyDescent="0.25">
      <c r="A723" s="6" t="str">
        <f>IF(Table1[[#This Row],[Area]]="","",CONCATENATE(YEAR(I723)," ","Q",ROUNDUP(MONTH(I723)/3,0)))</f>
        <v>2019 Q4</v>
      </c>
      <c r="B723" s="6" t="str">
        <f>IF(Table1[[#This Row],[Area]]="","",CONCATENATE(TEXT(Table1[[#This Row],[rpt_mth]],"yyyy"), " ",TEXT(Table1[[#This Row],[rpt_mth]],"mmmm")))</f>
        <v>2019 November</v>
      </c>
      <c r="C723" s="9">
        <f>IF(Table1[[#This Row],[Area]]="","",Table1[[#This Row],[cleu_gross_adds]]/1000)</f>
        <v>1E-3</v>
      </c>
      <c r="D723" s="9">
        <f>IF(Table1[[#This Row],[Area]]="","",Table1[[#This Row],[cleu_deacts]]/1000)</f>
        <v>2.1000000000000001E-2</v>
      </c>
      <c r="E723" s="10">
        <f>IF(Table1[[#This Row],[Area]]="","",Table1[[#This Row],[cleu_subs]]/1000)</f>
        <v>1.7769999999999999</v>
      </c>
      <c r="F723" s="10">
        <f>IF(Table1[[#This Row],[Area]]="","",Table1[[#This Row],[Adds]]-Table1[[#This Row],[Deacts]])</f>
        <v>-0.02</v>
      </c>
      <c r="G723" s="10" t="str">
        <f>IF(Table1[[#This Row],[Area]]="","",IF(Table1[[#This Row],[VZ2_SEGMT_DESC]]="Small &amp; Medium Unassigned", "Small &amp; Medium",Table1[[#This Row],[VZ2_SEGMT_DESC]]))</f>
        <v>Public Sector Fed</v>
      </c>
      <c r="H723" s="10" t="str">
        <f>IF(Table1[[#This Row],[VZ2_AREA_DESC]]="undefined","",IF(Table1[[#This Row],[VZ2_AREA_DESC]]="Headquarte","HQ",Table1[[#This Row],[VZ2_AREA_DESC]]))</f>
        <v>West</v>
      </c>
      <c r="I723" s="2">
        <v>43770</v>
      </c>
      <c r="J723" s="3" t="s">
        <v>16</v>
      </c>
      <c r="K723" s="3" t="s">
        <v>7</v>
      </c>
      <c r="L723" s="3" t="s">
        <v>15</v>
      </c>
      <c r="M723" s="3">
        <v>1</v>
      </c>
      <c r="N723" s="3">
        <v>21</v>
      </c>
      <c r="O723" s="3">
        <v>1777</v>
      </c>
    </row>
    <row r="724" spans="1:15" x14ac:dyDescent="0.25">
      <c r="A724" s="6" t="str">
        <f>IF(Table1[[#This Row],[Area]]="","",CONCATENATE(YEAR(I724)," ","Q",ROUNDUP(MONTH(I724)/3,0)))</f>
        <v>2019 Q3</v>
      </c>
      <c r="B724" s="6" t="str">
        <f>IF(Table1[[#This Row],[Area]]="","",CONCATENATE(TEXT(Table1[[#This Row],[rpt_mth]],"yyyy"), " ",TEXT(Table1[[#This Row],[rpt_mth]],"mmmm")))</f>
        <v>2019 August</v>
      </c>
      <c r="C724" s="9">
        <f>IF(Table1[[#This Row],[Area]]="","",Table1[[#This Row],[cleu_gross_adds]]/1000)</f>
        <v>0.32500000000000001</v>
      </c>
      <c r="D724" s="9">
        <f>IF(Table1[[#This Row],[Area]]="","",Table1[[#This Row],[cleu_deacts]]/1000)</f>
        <v>0.68400000000000005</v>
      </c>
      <c r="E724" s="10">
        <f>IF(Table1[[#This Row],[Area]]="","",Table1[[#This Row],[cleu_subs]]/1000)</f>
        <v>56.981999999999999</v>
      </c>
      <c r="F724" s="10">
        <f>IF(Table1[[#This Row],[Area]]="","",Table1[[#This Row],[Adds]]-Table1[[#This Row],[Deacts]])</f>
        <v>-0.35900000000000004</v>
      </c>
      <c r="G724" s="10" t="str">
        <f>IF(Table1[[#This Row],[Area]]="","",IF(Table1[[#This Row],[VZ2_SEGMT_DESC]]="Small &amp; Medium Unassigned", "Small &amp; Medium",Table1[[#This Row],[VZ2_SEGMT_DESC]]))</f>
        <v>Large Enterprise Segment</v>
      </c>
      <c r="H724" s="10" t="str">
        <f>IF(Table1[[#This Row],[VZ2_AREA_DESC]]="undefined","",IF(Table1[[#This Row],[VZ2_AREA_DESC]]="Headquarte","HQ",Table1[[#This Row],[VZ2_AREA_DESC]]))</f>
        <v>East</v>
      </c>
      <c r="I724" s="2">
        <v>43678</v>
      </c>
      <c r="J724" s="3" t="s">
        <v>6</v>
      </c>
      <c r="K724" s="3" t="s">
        <v>10</v>
      </c>
      <c r="L724" s="3" t="s">
        <v>11</v>
      </c>
      <c r="M724" s="3">
        <v>325</v>
      </c>
      <c r="N724" s="3">
        <v>684</v>
      </c>
      <c r="O724" s="3">
        <v>56982</v>
      </c>
    </row>
    <row r="725" spans="1:15" x14ac:dyDescent="0.25">
      <c r="A725" s="6" t="str">
        <f>IF(Table1[[#This Row],[Area]]="","",CONCATENATE(YEAR(I725)," ","Q",ROUNDUP(MONTH(I725)/3,0)))</f>
        <v>2019 Q4</v>
      </c>
      <c r="B725" s="6" t="str">
        <f>IF(Table1[[#This Row],[Area]]="","",CONCATENATE(TEXT(Table1[[#This Row],[rpt_mth]],"yyyy"), " ",TEXT(Table1[[#This Row],[rpt_mth]],"mmmm")))</f>
        <v>2019 November</v>
      </c>
      <c r="C725" s="9">
        <f>IF(Table1[[#This Row],[Area]]="","",Table1[[#This Row],[cleu_gross_adds]]/1000)</f>
        <v>0</v>
      </c>
      <c r="D725" s="9">
        <f>IF(Table1[[#This Row],[Area]]="","",Table1[[#This Row],[cleu_deacts]]/1000)</f>
        <v>0</v>
      </c>
      <c r="E725" s="10">
        <f>IF(Table1[[#This Row],[Area]]="","",Table1[[#This Row],[cleu_subs]]/1000)</f>
        <v>0</v>
      </c>
      <c r="F725" s="10">
        <f>IF(Table1[[#This Row],[Area]]="","",Table1[[#This Row],[Adds]]-Table1[[#This Row],[Deacts]])</f>
        <v>0</v>
      </c>
      <c r="G725" s="10" t="str">
        <f>IF(Table1[[#This Row],[Area]]="","",IF(Table1[[#This Row],[VZ2_SEGMT_DESC]]="Small &amp; Medium Unassigned", "Small &amp; Medium",Table1[[#This Row],[VZ2_SEGMT_DESC]]))</f>
        <v>Small &amp; Medium</v>
      </c>
      <c r="H725" s="10" t="str">
        <f>IF(Table1[[#This Row],[VZ2_AREA_DESC]]="undefined","",IF(Table1[[#This Row],[VZ2_AREA_DESC]]="Headquarte","HQ",Table1[[#This Row],[VZ2_AREA_DESC]]))</f>
        <v>HQ</v>
      </c>
      <c r="I725" s="2">
        <v>43770</v>
      </c>
      <c r="J725" s="3" t="s">
        <v>18</v>
      </c>
      <c r="K725" s="3" t="s">
        <v>10</v>
      </c>
      <c r="L725" s="3" t="s">
        <v>17</v>
      </c>
      <c r="M725" s="3">
        <v>0</v>
      </c>
      <c r="N725" s="3">
        <v>0</v>
      </c>
      <c r="O725" s="3">
        <v>0</v>
      </c>
    </row>
    <row r="726" spans="1:15" x14ac:dyDescent="0.25">
      <c r="A726" s="6" t="str">
        <f>IF(Table1[[#This Row],[Area]]="","",CONCATENATE(YEAR(I726)," ","Q",ROUNDUP(MONTH(I726)/3,0)))</f>
        <v>2019 Q3</v>
      </c>
      <c r="B726" s="6" t="str">
        <f>IF(Table1[[#This Row],[Area]]="","",CONCATENATE(TEXT(Table1[[#This Row],[rpt_mth]],"yyyy"), " ",TEXT(Table1[[#This Row],[rpt_mth]],"mmmm")))</f>
        <v>2019 September</v>
      </c>
      <c r="C726" s="9">
        <f>IF(Table1[[#This Row],[Area]]="","",Table1[[#This Row],[cleu_gross_adds]]/1000)</f>
        <v>2.5999999999999999E-2</v>
      </c>
      <c r="D726" s="9">
        <f>IF(Table1[[#This Row],[Area]]="","",Table1[[#This Row],[cleu_deacts]]/1000)</f>
        <v>0</v>
      </c>
      <c r="E726" s="10">
        <f>IF(Table1[[#This Row],[Area]]="","",Table1[[#This Row],[cleu_subs]]/1000)</f>
        <v>4.3999999999999997E-2</v>
      </c>
      <c r="F726" s="10">
        <f>IF(Table1[[#This Row],[Area]]="","",Table1[[#This Row],[Adds]]-Table1[[#This Row],[Deacts]])</f>
        <v>2.5999999999999999E-2</v>
      </c>
      <c r="G726" s="10" t="str">
        <f>IF(Table1[[#This Row],[Area]]="","",IF(Table1[[#This Row],[VZ2_SEGMT_DESC]]="Small &amp; Medium Unassigned", "Small &amp; Medium",Table1[[#This Row],[VZ2_SEGMT_DESC]]))</f>
        <v>Small &amp; Medium</v>
      </c>
      <c r="H726" s="10" t="str">
        <f>IF(Table1[[#This Row],[VZ2_AREA_DESC]]="undefined","",IF(Table1[[#This Row],[VZ2_AREA_DESC]]="Headquarte","HQ",Table1[[#This Row],[VZ2_AREA_DESC]]))</f>
        <v>West</v>
      </c>
      <c r="I726" s="2">
        <v>43709</v>
      </c>
      <c r="J726" s="3" t="s">
        <v>9</v>
      </c>
      <c r="K726" s="3" t="s">
        <v>10</v>
      </c>
      <c r="L726" s="3" t="s">
        <v>15</v>
      </c>
      <c r="M726" s="3">
        <v>26</v>
      </c>
      <c r="N726" s="3">
        <v>0</v>
      </c>
      <c r="O726" s="3">
        <v>44</v>
      </c>
    </row>
    <row r="727" spans="1:15" x14ac:dyDescent="0.25">
      <c r="A727" s="6" t="str">
        <f>IF(Table1[[#This Row],[Area]]="","",CONCATENATE(YEAR(I727)," ","Q",ROUNDUP(MONTH(I727)/3,0)))</f>
        <v>2020 Q2</v>
      </c>
      <c r="B727" s="6" t="str">
        <f>IF(Table1[[#This Row],[Area]]="","",CONCATENATE(TEXT(Table1[[#This Row],[rpt_mth]],"yyyy"), " ",TEXT(Table1[[#This Row],[rpt_mth]],"mmmm")))</f>
        <v>2020 April</v>
      </c>
      <c r="C727" s="9">
        <f>IF(Table1[[#This Row],[Area]]="","",Table1[[#This Row],[cleu_gross_adds]]/1000)</f>
        <v>0.17</v>
      </c>
      <c r="D727" s="9">
        <f>IF(Table1[[#This Row],[Area]]="","",Table1[[#This Row],[cleu_deacts]]/1000)</f>
        <v>0.49199999999999999</v>
      </c>
      <c r="E727" s="10">
        <f>IF(Table1[[#This Row],[Area]]="","",Table1[[#This Row],[cleu_subs]]/1000)</f>
        <v>45.215000000000003</v>
      </c>
      <c r="F727" s="10">
        <f>IF(Table1[[#This Row],[Area]]="","",Table1[[#This Row],[Adds]]-Table1[[#This Row],[Deacts]])</f>
        <v>-0.32199999999999995</v>
      </c>
      <c r="G727" s="10" t="str">
        <f>IF(Table1[[#This Row],[Area]]="","",IF(Table1[[#This Row],[VZ2_SEGMT_DESC]]="Small &amp; Medium Unassigned", "Small &amp; Medium",Table1[[#This Row],[VZ2_SEGMT_DESC]]))</f>
        <v>Large Enterprise Segment</v>
      </c>
      <c r="H727" s="10" t="str">
        <f>IF(Table1[[#This Row],[VZ2_AREA_DESC]]="undefined","",IF(Table1[[#This Row],[VZ2_AREA_DESC]]="Headquarte","HQ",Table1[[#This Row],[VZ2_AREA_DESC]]))</f>
        <v>East</v>
      </c>
      <c r="I727" s="2">
        <v>43922</v>
      </c>
      <c r="J727" s="3" t="s">
        <v>6</v>
      </c>
      <c r="K727" s="3" t="s">
        <v>7</v>
      </c>
      <c r="L727" s="3" t="s">
        <v>11</v>
      </c>
      <c r="M727" s="3">
        <v>170</v>
      </c>
      <c r="N727" s="3">
        <v>492</v>
      </c>
      <c r="O727" s="3">
        <v>45215</v>
      </c>
    </row>
    <row r="728" spans="1:15" x14ac:dyDescent="0.25">
      <c r="A728" s="6" t="str">
        <f>IF(Table1[[#This Row],[Area]]="","",CONCATENATE(YEAR(I728)," ","Q",ROUNDUP(MONTH(I728)/3,0)))</f>
        <v>2019 Q2</v>
      </c>
      <c r="B728" s="6" t="str">
        <f>IF(Table1[[#This Row],[Area]]="","",CONCATENATE(TEXT(Table1[[#This Row],[rpt_mth]],"yyyy"), " ",TEXT(Table1[[#This Row],[rpt_mth]],"mmmm")))</f>
        <v>2019 June</v>
      </c>
      <c r="C728" s="9">
        <f>IF(Table1[[#This Row],[Area]]="","",Table1[[#This Row],[cleu_gross_adds]]/1000)</f>
        <v>0</v>
      </c>
      <c r="D728" s="9">
        <f>IF(Table1[[#This Row],[Area]]="","",Table1[[#This Row],[cleu_deacts]]/1000)</f>
        <v>0</v>
      </c>
      <c r="E728" s="10">
        <f>IF(Table1[[#This Row],[Area]]="","",Table1[[#This Row],[cleu_subs]]/1000)</f>
        <v>0</v>
      </c>
      <c r="F728" s="10">
        <f>IF(Table1[[#This Row],[Area]]="","",Table1[[#This Row],[Adds]]-Table1[[#This Row],[Deacts]])</f>
        <v>0</v>
      </c>
      <c r="G728" s="10" t="str">
        <f>IF(Table1[[#This Row],[Area]]="","",IF(Table1[[#This Row],[VZ2_SEGMT_DESC]]="Small &amp; Medium Unassigned", "Small &amp; Medium",Table1[[#This Row],[VZ2_SEGMT_DESC]]))</f>
        <v>Large Enterprise Segment</v>
      </c>
      <c r="H728" s="10" t="str">
        <f>IF(Table1[[#This Row],[VZ2_AREA_DESC]]="undefined","",IF(Table1[[#This Row],[VZ2_AREA_DESC]]="Headquarte","HQ",Table1[[#This Row],[VZ2_AREA_DESC]]))</f>
        <v>HQ</v>
      </c>
      <c r="I728" s="2">
        <v>43617</v>
      </c>
      <c r="J728" s="3" t="s">
        <v>6</v>
      </c>
      <c r="K728" s="3" t="s">
        <v>7</v>
      </c>
      <c r="L728" s="3" t="s">
        <v>17</v>
      </c>
      <c r="M728" s="3">
        <v>0</v>
      </c>
      <c r="N728" s="3">
        <v>0</v>
      </c>
      <c r="O728" s="3">
        <v>0</v>
      </c>
    </row>
    <row r="729" spans="1:15" x14ac:dyDescent="0.25">
      <c r="A729" s="6" t="str">
        <f>IF(Table1[[#This Row],[Area]]="","",CONCATENATE(YEAR(I729)," ","Q",ROUNDUP(MONTH(I729)/3,0)))</f>
        <v>2020 Q1</v>
      </c>
      <c r="B729" s="6" t="str">
        <f>IF(Table1[[#This Row],[Area]]="","",CONCATENATE(TEXT(Table1[[#This Row],[rpt_mth]],"yyyy"), " ",TEXT(Table1[[#This Row],[rpt_mth]],"mmmm")))</f>
        <v>2020 March</v>
      </c>
      <c r="C729" s="9">
        <f>IF(Table1[[#This Row],[Area]]="","",Table1[[#This Row],[cleu_gross_adds]]/1000)</f>
        <v>0.08</v>
      </c>
      <c r="D729" s="9">
        <f>IF(Table1[[#This Row],[Area]]="","",Table1[[#This Row],[cleu_deacts]]/1000)</f>
        <v>9.0999999999999998E-2</v>
      </c>
      <c r="E729" s="10">
        <f>IF(Table1[[#This Row],[Area]]="","",Table1[[#This Row],[cleu_subs]]/1000)</f>
        <v>9.4060000000000006</v>
      </c>
      <c r="F729" s="10">
        <f>IF(Table1[[#This Row],[Area]]="","",Table1[[#This Row],[Adds]]-Table1[[#This Row],[Deacts]])</f>
        <v>-1.0999999999999996E-2</v>
      </c>
      <c r="G729" s="10" t="str">
        <f>IF(Table1[[#This Row],[Area]]="","",IF(Table1[[#This Row],[VZ2_SEGMT_DESC]]="Small &amp; Medium Unassigned", "Small &amp; Medium",Table1[[#This Row],[VZ2_SEGMT_DESC]]))</f>
        <v>Public Sector SLED</v>
      </c>
      <c r="H729" s="10" t="str">
        <f>IF(Table1[[#This Row],[VZ2_AREA_DESC]]="undefined","",IF(Table1[[#This Row],[VZ2_AREA_DESC]]="Headquarte","HQ",Table1[[#This Row],[VZ2_AREA_DESC]]))</f>
        <v>West</v>
      </c>
      <c r="I729" s="2">
        <v>43891</v>
      </c>
      <c r="J729" s="3" t="s">
        <v>19</v>
      </c>
      <c r="K729" s="3" t="s">
        <v>10</v>
      </c>
      <c r="L729" s="3" t="s">
        <v>15</v>
      </c>
      <c r="M729" s="3">
        <v>80</v>
      </c>
      <c r="N729" s="3">
        <v>91</v>
      </c>
      <c r="O729" s="3">
        <v>9406</v>
      </c>
    </row>
    <row r="730" spans="1:15" x14ac:dyDescent="0.25">
      <c r="A730" s="6" t="str">
        <f>IF(Table1[[#This Row],[Area]]="","",CONCATENATE(YEAR(I730)," ","Q",ROUNDUP(MONTH(I730)/3,0)))</f>
        <v>2020 Q1</v>
      </c>
      <c r="B730" s="6" t="str">
        <f>IF(Table1[[#This Row],[Area]]="","",CONCATENATE(TEXT(Table1[[#This Row],[rpt_mth]],"yyyy"), " ",TEXT(Table1[[#This Row],[rpt_mth]],"mmmm")))</f>
        <v>2020 February</v>
      </c>
      <c r="C730" s="9">
        <f>IF(Table1[[#This Row],[Area]]="","",Table1[[#This Row],[cleu_gross_adds]]/1000)</f>
        <v>2.5529999999999999</v>
      </c>
      <c r="D730" s="9">
        <f>IF(Table1[[#This Row],[Area]]="","",Table1[[#This Row],[cleu_deacts]]/1000)</f>
        <v>4.0010000000000003</v>
      </c>
      <c r="E730" s="10">
        <f>IF(Table1[[#This Row],[Area]]="","",Table1[[#This Row],[cleu_subs]]/1000)</f>
        <v>462.99099999999999</v>
      </c>
      <c r="F730" s="10">
        <f>IF(Table1[[#This Row],[Area]]="","",Table1[[#This Row],[Adds]]-Table1[[#This Row],[Deacts]])</f>
        <v>-1.4480000000000004</v>
      </c>
      <c r="G730" s="10" t="str">
        <f>IF(Table1[[#This Row],[Area]]="","",IF(Table1[[#This Row],[VZ2_SEGMT_DESC]]="Small &amp; Medium Unassigned", "Small &amp; Medium",Table1[[#This Row],[VZ2_SEGMT_DESC]]))</f>
        <v>Small &amp; Medium</v>
      </c>
      <c r="H730" s="10" t="str">
        <f>IF(Table1[[#This Row],[VZ2_AREA_DESC]]="undefined","",IF(Table1[[#This Row],[VZ2_AREA_DESC]]="Headquarte","HQ",Table1[[#This Row],[VZ2_AREA_DESC]]))</f>
        <v>East</v>
      </c>
      <c r="I730" s="2">
        <v>43862</v>
      </c>
      <c r="J730" s="3" t="s">
        <v>18</v>
      </c>
      <c r="K730" s="3" t="s">
        <v>7</v>
      </c>
      <c r="L730" s="3" t="s">
        <v>11</v>
      </c>
      <c r="M730" s="3">
        <v>2553</v>
      </c>
      <c r="N730" s="3">
        <v>4001</v>
      </c>
      <c r="O730" s="3">
        <v>462991</v>
      </c>
    </row>
    <row r="731" spans="1:15" x14ac:dyDescent="0.25">
      <c r="A731" s="6" t="str">
        <f>IF(Table1[[#This Row],[Area]]="","",CONCATENATE(YEAR(I731)," ","Q",ROUNDUP(MONTH(I731)/3,0)))</f>
        <v>2019 Q4</v>
      </c>
      <c r="B731" s="6" t="str">
        <f>IF(Table1[[#This Row],[Area]]="","",CONCATENATE(TEXT(Table1[[#This Row],[rpt_mth]],"yyyy"), " ",TEXT(Table1[[#This Row],[rpt_mth]],"mmmm")))</f>
        <v>2019 October</v>
      </c>
      <c r="C731" s="9">
        <f>IF(Table1[[#This Row],[Area]]="","",Table1[[#This Row],[cleu_gross_adds]]/1000)</f>
        <v>0.33400000000000002</v>
      </c>
      <c r="D731" s="9">
        <f>IF(Table1[[#This Row],[Area]]="","",Table1[[#This Row],[cleu_deacts]]/1000)</f>
        <v>0.55700000000000005</v>
      </c>
      <c r="E731" s="10">
        <f>IF(Table1[[#This Row],[Area]]="","",Table1[[#This Row],[cleu_subs]]/1000)</f>
        <v>23.934000000000001</v>
      </c>
      <c r="F731" s="10">
        <f>IF(Table1[[#This Row],[Area]]="","",Table1[[#This Row],[Adds]]-Table1[[#This Row],[Deacts]])</f>
        <v>-0.22300000000000003</v>
      </c>
      <c r="G731" s="10" t="str">
        <f>IF(Table1[[#This Row],[Area]]="","",IF(Table1[[#This Row],[VZ2_SEGMT_DESC]]="Small &amp; Medium Unassigned", "Small &amp; Medium",Table1[[#This Row],[VZ2_SEGMT_DESC]]))</f>
        <v>Large Enterprise Segment</v>
      </c>
      <c r="H731" s="10" t="str">
        <f>IF(Table1[[#This Row],[VZ2_AREA_DESC]]="undefined","",IF(Table1[[#This Row],[VZ2_AREA_DESC]]="Headquarte","HQ",Table1[[#This Row],[VZ2_AREA_DESC]]))</f>
        <v>West</v>
      </c>
      <c r="I731" s="2">
        <v>43739</v>
      </c>
      <c r="J731" s="3" t="s">
        <v>6</v>
      </c>
      <c r="K731" s="3" t="s">
        <v>10</v>
      </c>
      <c r="L731" s="3" t="s">
        <v>15</v>
      </c>
      <c r="M731" s="3">
        <v>334</v>
      </c>
      <c r="N731" s="3">
        <v>557</v>
      </c>
      <c r="O731" s="3">
        <v>23934</v>
      </c>
    </row>
    <row r="732" spans="1:15" x14ac:dyDescent="0.25">
      <c r="A732" s="6" t="str">
        <f>IF(Table1[[#This Row],[Area]]="","",CONCATENATE(YEAR(I732)," ","Q",ROUNDUP(MONTH(I732)/3,0)))</f>
        <v>2019 Q1</v>
      </c>
      <c r="B732" s="6" t="str">
        <f>IF(Table1[[#This Row],[Area]]="","",CONCATENATE(TEXT(Table1[[#This Row],[rpt_mth]],"yyyy"), " ",TEXT(Table1[[#This Row],[rpt_mth]],"mmmm")))</f>
        <v>2019 January</v>
      </c>
      <c r="C732" s="9">
        <f>IF(Table1[[#This Row],[Area]]="","",Table1[[#This Row],[cleu_gross_adds]]/1000)</f>
        <v>6.0430000000000001</v>
      </c>
      <c r="D732" s="9">
        <f>IF(Table1[[#This Row],[Area]]="","",Table1[[#This Row],[cleu_deacts]]/1000)</f>
        <v>3.6579999999999999</v>
      </c>
      <c r="E732" s="10">
        <f>IF(Table1[[#This Row],[Area]]="","",Table1[[#This Row],[cleu_subs]]/1000)</f>
        <v>331.298</v>
      </c>
      <c r="F732" s="10">
        <f>IF(Table1[[#This Row],[Area]]="","",Table1[[#This Row],[Adds]]-Table1[[#This Row],[Deacts]])</f>
        <v>2.3850000000000002</v>
      </c>
      <c r="G732" s="10" t="str">
        <f>IF(Table1[[#This Row],[Area]]="","",IF(Table1[[#This Row],[VZ2_SEGMT_DESC]]="Small &amp; Medium Unassigned", "Small &amp; Medium",Table1[[#This Row],[VZ2_SEGMT_DESC]]))</f>
        <v>Small &amp; Medium</v>
      </c>
      <c r="H732" s="10" t="str">
        <f>IF(Table1[[#This Row],[VZ2_AREA_DESC]]="undefined","",IF(Table1[[#This Row],[VZ2_AREA_DESC]]="Headquarte","HQ",Table1[[#This Row],[VZ2_AREA_DESC]]))</f>
        <v>West</v>
      </c>
      <c r="I732" s="2">
        <v>43466</v>
      </c>
      <c r="J732" s="3" t="s">
        <v>18</v>
      </c>
      <c r="K732" s="3" t="s">
        <v>14</v>
      </c>
      <c r="L732" s="3" t="s">
        <v>15</v>
      </c>
      <c r="M732" s="3">
        <v>6043</v>
      </c>
      <c r="N732" s="3">
        <v>3658</v>
      </c>
      <c r="O732" s="3">
        <v>331298</v>
      </c>
    </row>
    <row r="733" spans="1:15" x14ac:dyDescent="0.25">
      <c r="A733" s="6" t="str">
        <f>IF(Table1[[#This Row],[Area]]="","",CONCATENATE(YEAR(I733)," ","Q",ROUNDUP(MONTH(I733)/3,0)))</f>
        <v>2019 Q4</v>
      </c>
      <c r="B733" s="6" t="str">
        <f>IF(Table1[[#This Row],[Area]]="","",CONCATENATE(TEXT(Table1[[#This Row],[rpt_mth]],"yyyy"), " ",TEXT(Table1[[#This Row],[rpt_mth]],"mmmm")))</f>
        <v>2019 November</v>
      </c>
      <c r="C733" s="9">
        <f>IF(Table1[[#This Row],[Area]]="","",Table1[[#This Row],[cleu_gross_adds]]/1000)</f>
        <v>6.3220000000000001</v>
      </c>
      <c r="D733" s="9">
        <f>IF(Table1[[#This Row],[Area]]="","",Table1[[#This Row],[cleu_deacts]]/1000)</f>
        <v>4.6050000000000004</v>
      </c>
      <c r="E733" s="10">
        <f>IF(Table1[[#This Row],[Area]]="","",Table1[[#This Row],[cleu_subs]]/1000)</f>
        <v>513.73699999999997</v>
      </c>
      <c r="F733" s="10">
        <f>IF(Table1[[#This Row],[Area]]="","",Table1[[#This Row],[Adds]]-Table1[[#This Row],[Deacts]])</f>
        <v>1.7169999999999996</v>
      </c>
      <c r="G733" s="10" t="str">
        <f>IF(Table1[[#This Row],[Area]]="","",IF(Table1[[#This Row],[VZ2_SEGMT_DESC]]="Small &amp; Medium Unassigned", "Small &amp; Medium",Table1[[#This Row],[VZ2_SEGMT_DESC]]))</f>
        <v>Public Sector Fed</v>
      </c>
      <c r="H733" s="10" t="str">
        <f>IF(Table1[[#This Row],[VZ2_AREA_DESC]]="undefined","",IF(Table1[[#This Row],[VZ2_AREA_DESC]]="Headquarte","HQ",Table1[[#This Row],[VZ2_AREA_DESC]]))</f>
        <v>East</v>
      </c>
      <c r="I733" s="2">
        <v>43770</v>
      </c>
      <c r="J733" s="3" t="s">
        <v>16</v>
      </c>
      <c r="K733" s="3" t="s">
        <v>12</v>
      </c>
      <c r="L733" s="3" t="s">
        <v>11</v>
      </c>
      <c r="M733" s="3">
        <v>6322</v>
      </c>
      <c r="N733" s="3">
        <v>4605</v>
      </c>
      <c r="O733" s="3">
        <v>513737</v>
      </c>
    </row>
    <row r="734" spans="1:15" x14ac:dyDescent="0.25">
      <c r="A734" s="6" t="str">
        <f>IF(Table1[[#This Row],[Area]]="","",CONCATENATE(YEAR(I734)," ","Q",ROUNDUP(MONTH(I734)/3,0)))</f>
        <v>2020 Q2</v>
      </c>
      <c r="B734" s="6" t="str">
        <f>IF(Table1[[#This Row],[Area]]="","",CONCATENATE(TEXT(Table1[[#This Row],[rpt_mth]],"yyyy"), " ",TEXT(Table1[[#This Row],[rpt_mth]],"mmmm")))</f>
        <v>2020 April</v>
      </c>
      <c r="C734" s="9">
        <f>IF(Table1[[#This Row],[Area]]="","",Table1[[#This Row],[cleu_gross_adds]]/1000)</f>
        <v>1E-3</v>
      </c>
      <c r="D734" s="9">
        <f>IF(Table1[[#This Row],[Area]]="","",Table1[[#This Row],[cleu_deacts]]/1000)</f>
        <v>1E-3</v>
      </c>
      <c r="E734" s="10">
        <f>IF(Table1[[#This Row],[Area]]="","",Table1[[#This Row],[cleu_subs]]/1000)</f>
        <v>0.61</v>
      </c>
      <c r="F734" s="10">
        <f>IF(Table1[[#This Row],[Area]]="","",Table1[[#This Row],[Adds]]-Table1[[#This Row],[Deacts]])</f>
        <v>0</v>
      </c>
      <c r="G734" s="10" t="str">
        <f>IF(Table1[[#This Row],[Area]]="","",IF(Table1[[#This Row],[VZ2_SEGMT_DESC]]="Small &amp; Medium Unassigned", "Small &amp; Medium",Table1[[#This Row],[VZ2_SEGMT_DESC]]))</f>
        <v>Public Sector Fed</v>
      </c>
      <c r="H734" s="10" t="str">
        <f>IF(Table1[[#This Row],[VZ2_AREA_DESC]]="undefined","",IF(Table1[[#This Row],[VZ2_AREA_DESC]]="Headquarte","HQ",Table1[[#This Row],[VZ2_AREA_DESC]]))</f>
        <v>South</v>
      </c>
      <c r="I734" s="2">
        <v>43922</v>
      </c>
      <c r="J734" s="3" t="s">
        <v>16</v>
      </c>
      <c r="K734" s="3" t="s">
        <v>10</v>
      </c>
      <c r="L734" s="3" t="s">
        <v>8</v>
      </c>
      <c r="M734" s="3">
        <v>1</v>
      </c>
      <c r="N734" s="3">
        <v>1</v>
      </c>
      <c r="O734" s="3">
        <v>610</v>
      </c>
    </row>
    <row r="735" spans="1:15" x14ac:dyDescent="0.25">
      <c r="A735" s="6" t="str">
        <f>IF(Table1[[#This Row],[Area]]="","",CONCATENATE(YEAR(I735)," ","Q",ROUNDUP(MONTH(I735)/3,0)))</f>
        <v>2020 Q1</v>
      </c>
      <c r="B735" s="6" t="str">
        <f>IF(Table1[[#This Row],[Area]]="","",CONCATENATE(TEXT(Table1[[#This Row],[rpt_mth]],"yyyy"), " ",TEXT(Table1[[#This Row],[rpt_mth]],"mmmm")))</f>
        <v>2020 March</v>
      </c>
      <c r="C735" s="9">
        <f>IF(Table1[[#This Row],[Area]]="","",Table1[[#This Row],[cleu_gross_adds]]/1000)</f>
        <v>3.673</v>
      </c>
      <c r="D735" s="9">
        <f>IF(Table1[[#This Row],[Area]]="","",Table1[[#This Row],[cleu_deacts]]/1000)</f>
        <v>3.79</v>
      </c>
      <c r="E735" s="10">
        <f>IF(Table1[[#This Row],[Area]]="","",Table1[[#This Row],[cleu_subs]]/1000)</f>
        <v>464.1</v>
      </c>
      <c r="F735" s="10">
        <f>IF(Table1[[#This Row],[Area]]="","",Table1[[#This Row],[Adds]]-Table1[[#This Row],[Deacts]])</f>
        <v>-0.11699999999999999</v>
      </c>
      <c r="G735" s="10" t="str">
        <f>IF(Table1[[#This Row],[Area]]="","",IF(Table1[[#This Row],[VZ2_SEGMT_DESC]]="Small &amp; Medium Unassigned", "Small &amp; Medium",Table1[[#This Row],[VZ2_SEGMT_DESC]]))</f>
        <v>Small &amp; Medium</v>
      </c>
      <c r="H735" s="10" t="str">
        <f>IF(Table1[[#This Row],[VZ2_AREA_DESC]]="undefined","",IF(Table1[[#This Row],[VZ2_AREA_DESC]]="Headquarte","HQ",Table1[[#This Row],[VZ2_AREA_DESC]]))</f>
        <v>East</v>
      </c>
      <c r="I735" s="2">
        <v>43891</v>
      </c>
      <c r="J735" s="3" t="s">
        <v>18</v>
      </c>
      <c r="K735" s="3" t="s">
        <v>7</v>
      </c>
      <c r="L735" s="3" t="s">
        <v>11</v>
      </c>
      <c r="M735" s="3">
        <v>3673</v>
      </c>
      <c r="N735" s="3">
        <v>3790</v>
      </c>
      <c r="O735" s="3">
        <v>464100</v>
      </c>
    </row>
    <row r="736" spans="1:15" x14ac:dyDescent="0.25">
      <c r="A736" s="6" t="str">
        <f>IF(Table1[[#This Row],[Area]]="","",CONCATENATE(YEAR(I736)," ","Q",ROUNDUP(MONTH(I736)/3,0)))</f>
        <v>2019 Q2</v>
      </c>
      <c r="B736" s="6" t="str">
        <f>IF(Table1[[#This Row],[Area]]="","",CONCATENATE(TEXT(Table1[[#This Row],[rpt_mth]],"yyyy"), " ",TEXT(Table1[[#This Row],[rpt_mth]],"mmmm")))</f>
        <v>2019 April</v>
      </c>
      <c r="C736" s="9">
        <f>IF(Table1[[#This Row],[Area]]="","",Table1[[#This Row],[cleu_gross_adds]]/1000)</f>
        <v>0.222</v>
      </c>
      <c r="D736" s="9">
        <f>IF(Table1[[#This Row],[Area]]="","",Table1[[#This Row],[cleu_deacts]]/1000)</f>
        <v>0.44600000000000001</v>
      </c>
      <c r="E736" s="10">
        <f>IF(Table1[[#This Row],[Area]]="","",Table1[[#This Row],[cleu_subs]]/1000)</f>
        <v>33.649000000000001</v>
      </c>
      <c r="F736" s="10">
        <f>IF(Table1[[#This Row],[Area]]="","",Table1[[#This Row],[Adds]]-Table1[[#This Row],[Deacts]])</f>
        <v>-0.224</v>
      </c>
      <c r="G736" s="10" t="str">
        <f>IF(Table1[[#This Row],[Area]]="","",IF(Table1[[#This Row],[VZ2_SEGMT_DESC]]="Small &amp; Medium Unassigned", "Small &amp; Medium",Table1[[#This Row],[VZ2_SEGMT_DESC]]))</f>
        <v>Large Enterprise Segment</v>
      </c>
      <c r="H736" s="10" t="str">
        <f>IF(Table1[[#This Row],[VZ2_AREA_DESC]]="undefined","",IF(Table1[[#This Row],[VZ2_AREA_DESC]]="Headquarte","HQ",Table1[[#This Row],[VZ2_AREA_DESC]]))</f>
        <v>South</v>
      </c>
      <c r="I736" s="2">
        <v>43556</v>
      </c>
      <c r="J736" s="3" t="s">
        <v>6</v>
      </c>
      <c r="K736" s="3" t="s">
        <v>10</v>
      </c>
      <c r="L736" s="3" t="s">
        <v>8</v>
      </c>
      <c r="M736" s="3">
        <v>222</v>
      </c>
      <c r="N736" s="3">
        <v>446</v>
      </c>
      <c r="O736" s="3">
        <v>33649</v>
      </c>
    </row>
    <row r="737" spans="1:15" x14ac:dyDescent="0.25">
      <c r="A737" s="6" t="str">
        <f>IF(Table1[[#This Row],[Area]]="","",CONCATENATE(YEAR(I737)," ","Q",ROUNDUP(MONTH(I737)/3,0)))</f>
        <v>2020 Q2</v>
      </c>
      <c r="B737" s="6" t="str">
        <f>IF(Table1[[#This Row],[Area]]="","",CONCATENATE(TEXT(Table1[[#This Row],[rpt_mth]],"yyyy"), " ",TEXT(Table1[[#This Row],[rpt_mth]],"mmmm")))</f>
        <v>2020 April</v>
      </c>
      <c r="C737" s="9">
        <f>IF(Table1[[#This Row],[Area]]="","",Table1[[#This Row],[cleu_gross_adds]]/1000)</f>
        <v>0</v>
      </c>
      <c r="D737" s="9">
        <f>IF(Table1[[#This Row],[Area]]="","",Table1[[#This Row],[cleu_deacts]]/1000)</f>
        <v>0</v>
      </c>
      <c r="E737" s="10">
        <f>IF(Table1[[#This Row],[Area]]="","",Table1[[#This Row],[cleu_subs]]/1000)</f>
        <v>0</v>
      </c>
      <c r="F737" s="10">
        <f>IF(Table1[[#This Row],[Area]]="","",Table1[[#This Row],[Adds]]-Table1[[#This Row],[Deacts]])</f>
        <v>0</v>
      </c>
      <c r="G737" s="10" t="str">
        <f>IF(Table1[[#This Row],[Area]]="","",IF(Table1[[#This Row],[VZ2_SEGMT_DESC]]="Small &amp; Medium Unassigned", "Small &amp; Medium",Table1[[#This Row],[VZ2_SEGMT_DESC]]))</f>
        <v>Public Sector Fed</v>
      </c>
      <c r="H737" s="10" t="str">
        <f>IF(Table1[[#This Row],[VZ2_AREA_DESC]]="undefined","",IF(Table1[[#This Row],[VZ2_AREA_DESC]]="Headquarte","HQ",Table1[[#This Row],[VZ2_AREA_DESC]]))</f>
        <v>HQ</v>
      </c>
      <c r="I737" s="2">
        <v>43922</v>
      </c>
      <c r="J737" s="3" t="s">
        <v>16</v>
      </c>
      <c r="K737" s="3" t="s">
        <v>12</v>
      </c>
      <c r="L737" s="3" t="s">
        <v>17</v>
      </c>
      <c r="M737" s="3">
        <v>0</v>
      </c>
      <c r="N737" s="3">
        <v>0</v>
      </c>
      <c r="O737" s="3">
        <v>0</v>
      </c>
    </row>
    <row r="738" spans="1:15" x14ac:dyDescent="0.25">
      <c r="A738" s="6" t="str">
        <f>IF(Table1[[#This Row],[Area]]="","",CONCATENATE(YEAR(I738)," ","Q",ROUNDUP(MONTH(I738)/3,0)))</f>
        <v>2019 Q3</v>
      </c>
      <c r="B738" s="6" t="str">
        <f>IF(Table1[[#This Row],[Area]]="","",CONCATENATE(TEXT(Table1[[#This Row],[rpt_mth]],"yyyy"), " ",TEXT(Table1[[#This Row],[rpt_mth]],"mmmm")))</f>
        <v>2019 July</v>
      </c>
      <c r="C738" s="9">
        <f>IF(Table1[[#This Row],[Area]]="","",Table1[[#This Row],[cleu_gross_adds]]/1000)</f>
        <v>7.0000000000000007E-2</v>
      </c>
      <c r="D738" s="9">
        <f>IF(Table1[[#This Row],[Area]]="","",Table1[[#This Row],[cleu_deacts]]/1000)</f>
        <v>0.30099999999999999</v>
      </c>
      <c r="E738" s="10">
        <f>IF(Table1[[#This Row],[Area]]="","",Table1[[#This Row],[cleu_subs]]/1000)</f>
        <v>22.024000000000001</v>
      </c>
      <c r="F738" s="10">
        <f>IF(Table1[[#This Row],[Area]]="","",Table1[[#This Row],[Adds]]-Table1[[#This Row],[Deacts]])</f>
        <v>-0.23099999999999998</v>
      </c>
      <c r="G738" s="10" t="str">
        <f>IF(Table1[[#This Row],[Area]]="","",IF(Table1[[#This Row],[VZ2_SEGMT_DESC]]="Small &amp; Medium Unassigned", "Small &amp; Medium",Table1[[#This Row],[VZ2_SEGMT_DESC]]))</f>
        <v>Large Enterprise Segment</v>
      </c>
      <c r="H738" s="10" t="str">
        <f>IF(Table1[[#This Row],[VZ2_AREA_DESC]]="undefined","",IF(Table1[[#This Row],[VZ2_AREA_DESC]]="Headquarte","HQ",Table1[[#This Row],[VZ2_AREA_DESC]]))</f>
        <v>West</v>
      </c>
      <c r="I738" s="2">
        <v>43647</v>
      </c>
      <c r="J738" s="3" t="s">
        <v>6</v>
      </c>
      <c r="K738" s="3" t="s">
        <v>7</v>
      </c>
      <c r="L738" s="3" t="s">
        <v>15</v>
      </c>
      <c r="M738" s="3">
        <v>70</v>
      </c>
      <c r="N738" s="3">
        <v>301</v>
      </c>
      <c r="O738" s="3">
        <v>22024</v>
      </c>
    </row>
    <row r="739" spans="1:15" x14ac:dyDescent="0.25">
      <c r="A739" s="6" t="str">
        <f>IF(Table1[[#This Row],[Area]]="","",CONCATENATE(YEAR(I739)," ","Q",ROUNDUP(MONTH(I739)/3,0)))</f>
        <v>2019 Q1</v>
      </c>
      <c r="B739" s="6" t="str">
        <f>IF(Table1[[#This Row],[Area]]="","",CONCATENATE(TEXT(Table1[[#This Row],[rpt_mth]],"yyyy"), " ",TEXT(Table1[[#This Row],[rpt_mth]],"mmmm")))</f>
        <v>2019 March</v>
      </c>
      <c r="C739" s="9">
        <f>IF(Table1[[#This Row],[Area]]="","",Table1[[#This Row],[cleu_gross_adds]]/1000)</f>
        <v>0</v>
      </c>
      <c r="D739" s="9">
        <f>IF(Table1[[#This Row],[Area]]="","",Table1[[#This Row],[cleu_deacts]]/1000)</f>
        <v>0</v>
      </c>
      <c r="E739" s="10">
        <f>IF(Table1[[#This Row],[Area]]="","",Table1[[#This Row],[cleu_subs]]/1000)</f>
        <v>0</v>
      </c>
      <c r="F739" s="10">
        <f>IF(Table1[[#This Row],[Area]]="","",Table1[[#This Row],[Adds]]-Table1[[#This Row],[Deacts]])</f>
        <v>0</v>
      </c>
      <c r="G739" s="10" t="str">
        <f>IF(Table1[[#This Row],[Area]]="","",IF(Table1[[#This Row],[VZ2_SEGMT_DESC]]="Small &amp; Medium Unassigned", "Small &amp; Medium",Table1[[#This Row],[VZ2_SEGMT_DESC]]))</f>
        <v>Large Enterprise Segment</v>
      </c>
      <c r="H739" s="10" t="str">
        <f>IF(Table1[[#This Row],[VZ2_AREA_DESC]]="undefined","",IF(Table1[[#This Row],[VZ2_AREA_DESC]]="Headquarte","HQ",Table1[[#This Row],[VZ2_AREA_DESC]]))</f>
        <v>HQ</v>
      </c>
      <c r="I739" s="2">
        <v>43525</v>
      </c>
      <c r="J739" s="3" t="s">
        <v>6</v>
      </c>
      <c r="K739" s="3" t="s">
        <v>14</v>
      </c>
      <c r="L739" s="3" t="s">
        <v>17</v>
      </c>
      <c r="M739" s="3">
        <v>0</v>
      </c>
      <c r="N739" s="3">
        <v>0</v>
      </c>
      <c r="O739" s="3">
        <v>0</v>
      </c>
    </row>
    <row r="740" spans="1:15" x14ac:dyDescent="0.25">
      <c r="A740" s="6" t="str">
        <f>IF(Table1[[#This Row],[Area]]="","",CONCATENATE(YEAR(I740)," ","Q",ROUNDUP(MONTH(I740)/3,0)))</f>
        <v>2019 Q2</v>
      </c>
      <c r="B740" s="6" t="str">
        <f>IF(Table1[[#This Row],[Area]]="","",CONCATENATE(TEXT(Table1[[#This Row],[rpt_mth]],"yyyy"), " ",TEXT(Table1[[#This Row],[rpt_mth]],"mmmm")))</f>
        <v>2019 May</v>
      </c>
      <c r="C740" s="9">
        <f>IF(Table1[[#This Row],[Area]]="","",Table1[[#This Row],[cleu_gross_adds]]/1000)</f>
        <v>0</v>
      </c>
      <c r="D740" s="9">
        <f>IF(Table1[[#This Row],[Area]]="","",Table1[[#This Row],[cleu_deacts]]/1000)</f>
        <v>2E-3</v>
      </c>
      <c r="E740" s="10">
        <f>IF(Table1[[#This Row],[Area]]="","",Table1[[#This Row],[cleu_subs]]/1000)</f>
        <v>0.69299999999999995</v>
      </c>
      <c r="F740" s="10">
        <f>IF(Table1[[#This Row],[Area]]="","",Table1[[#This Row],[Adds]]-Table1[[#This Row],[Deacts]])</f>
        <v>-2E-3</v>
      </c>
      <c r="G740" s="10" t="str">
        <f>IF(Table1[[#This Row],[Area]]="","",IF(Table1[[#This Row],[VZ2_SEGMT_DESC]]="Small &amp; Medium Unassigned", "Small &amp; Medium",Table1[[#This Row],[VZ2_SEGMT_DESC]]))</f>
        <v>Public Sector Fed</v>
      </c>
      <c r="H740" s="10" t="str">
        <f>IF(Table1[[#This Row],[VZ2_AREA_DESC]]="undefined","",IF(Table1[[#This Row],[VZ2_AREA_DESC]]="Headquarte","HQ",Table1[[#This Row],[VZ2_AREA_DESC]]))</f>
        <v>South</v>
      </c>
      <c r="I740" s="2">
        <v>43586</v>
      </c>
      <c r="J740" s="3" t="s">
        <v>16</v>
      </c>
      <c r="K740" s="3" t="s">
        <v>10</v>
      </c>
      <c r="L740" s="3" t="s">
        <v>8</v>
      </c>
      <c r="M740" s="3">
        <v>0</v>
      </c>
      <c r="N740" s="3">
        <v>2</v>
      </c>
      <c r="O740" s="3">
        <v>693</v>
      </c>
    </row>
    <row r="741" spans="1:15" x14ac:dyDescent="0.25">
      <c r="A741" s="6" t="str">
        <f>IF(Table1[[#This Row],[Area]]="","",CONCATENATE(YEAR(I741)," ","Q",ROUNDUP(MONTH(I741)/3,0)))</f>
        <v>2019 Q1</v>
      </c>
      <c r="B741" s="6" t="str">
        <f>IF(Table1[[#This Row],[Area]]="","",CONCATENATE(TEXT(Table1[[#This Row],[rpt_mth]],"yyyy"), " ",TEXT(Table1[[#This Row],[rpt_mth]],"mmmm")))</f>
        <v>2019 January</v>
      </c>
      <c r="C741" s="9">
        <f>IF(Table1[[#This Row],[Area]]="","",Table1[[#This Row],[cleu_gross_adds]]/1000)</f>
        <v>0</v>
      </c>
      <c r="D741" s="9">
        <f>IF(Table1[[#This Row],[Area]]="","",Table1[[#This Row],[cleu_deacts]]/1000)</f>
        <v>5.0000000000000001E-3</v>
      </c>
      <c r="E741" s="10">
        <f>IF(Table1[[#This Row],[Area]]="","",Table1[[#This Row],[cleu_subs]]/1000)</f>
        <v>1.1819999999999999</v>
      </c>
      <c r="F741" s="10">
        <f>IF(Table1[[#This Row],[Area]]="","",Table1[[#This Row],[Adds]]-Table1[[#This Row],[Deacts]])</f>
        <v>-5.0000000000000001E-3</v>
      </c>
      <c r="G741" s="10" t="str">
        <f>IF(Table1[[#This Row],[Area]]="","",IF(Table1[[#This Row],[VZ2_SEGMT_DESC]]="Small &amp; Medium Unassigned", "Small &amp; Medium",Table1[[#This Row],[VZ2_SEGMT_DESC]]))</f>
        <v>Public Sector Fed</v>
      </c>
      <c r="H741" s="10" t="str">
        <f>IF(Table1[[#This Row],[VZ2_AREA_DESC]]="undefined","",IF(Table1[[#This Row],[VZ2_AREA_DESC]]="Headquarte","HQ",Table1[[#This Row],[VZ2_AREA_DESC]]))</f>
        <v>East</v>
      </c>
      <c r="I741" s="2">
        <v>43466</v>
      </c>
      <c r="J741" s="3" t="s">
        <v>16</v>
      </c>
      <c r="K741" s="3" t="s">
        <v>10</v>
      </c>
      <c r="L741" s="3" t="s">
        <v>11</v>
      </c>
      <c r="M741" s="3">
        <v>0</v>
      </c>
      <c r="N741" s="3">
        <v>5</v>
      </c>
      <c r="O741" s="3">
        <v>1182</v>
      </c>
    </row>
    <row r="742" spans="1:15" x14ac:dyDescent="0.25">
      <c r="A742" s="6" t="str">
        <f>IF(Table1[[#This Row],[Area]]="","",CONCATENATE(YEAR(I742)," ","Q",ROUNDUP(MONTH(I742)/3,0)))</f>
        <v>2019 Q3</v>
      </c>
      <c r="B742" s="6" t="str">
        <f>IF(Table1[[#This Row],[Area]]="","",CONCATENATE(TEXT(Table1[[#This Row],[rpt_mth]],"yyyy"), " ",TEXT(Table1[[#This Row],[rpt_mth]],"mmmm")))</f>
        <v>2019 August</v>
      </c>
      <c r="C742" s="9">
        <f>IF(Table1[[#This Row],[Area]]="","",Table1[[#This Row],[cleu_gross_adds]]/1000)</f>
        <v>0</v>
      </c>
      <c r="D742" s="9">
        <f>IF(Table1[[#This Row],[Area]]="","",Table1[[#This Row],[cleu_deacts]]/1000)</f>
        <v>0</v>
      </c>
      <c r="E742" s="10">
        <f>IF(Table1[[#This Row],[Area]]="","",Table1[[#This Row],[cleu_subs]]/1000)</f>
        <v>0</v>
      </c>
      <c r="F742" s="10">
        <f>IF(Table1[[#This Row],[Area]]="","",Table1[[#This Row],[Adds]]-Table1[[#This Row],[Deacts]])</f>
        <v>0</v>
      </c>
      <c r="G742" s="10" t="str">
        <f>IF(Table1[[#This Row],[Area]]="","",IF(Table1[[#This Row],[VZ2_SEGMT_DESC]]="Small &amp; Medium Unassigned", "Small &amp; Medium",Table1[[#This Row],[VZ2_SEGMT_DESC]]))</f>
        <v>Large Enterprise Segment</v>
      </c>
      <c r="H742" s="10" t="str">
        <f>IF(Table1[[#This Row],[VZ2_AREA_DESC]]="undefined","",IF(Table1[[#This Row],[VZ2_AREA_DESC]]="Headquarte","HQ",Table1[[#This Row],[VZ2_AREA_DESC]]))</f>
        <v>HQ</v>
      </c>
      <c r="I742" s="2">
        <v>43678</v>
      </c>
      <c r="J742" s="3" t="s">
        <v>6</v>
      </c>
      <c r="K742" s="3" t="s">
        <v>7</v>
      </c>
      <c r="L742" s="3" t="s">
        <v>17</v>
      </c>
      <c r="M742" s="3">
        <v>0</v>
      </c>
      <c r="N742" s="3">
        <v>0</v>
      </c>
      <c r="O742" s="3">
        <v>0</v>
      </c>
    </row>
    <row r="743" spans="1:15" x14ac:dyDescent="0.25">
      <c r="A743" s="6" t="str">
        <f>IF(Table1[[#This Row],[Area]]="","",CONCATENATE(YEAR(I743)," ","Q",ROUNDUP(MONTH(I743)/3,0)))</f>
        <v>2019 Q3</v>
      </c>
      <c r="B743" s="6" t="str">
        <f>IF(Table1[[#This Row],[Area]]="","",CONCATENATE(TEXT(Table1[[#This Row],[rpt_mth]],"yyyy"), " ",TEXT(Table1[[#This Row],[rpt_mth]],"mmmm")))</f>
        <v>2019 August</v>
      </c>
      <c r="C743" s="9">
        <f>IF(Table1[[#This Row],[Area]]="","",Table1[[#This Row],[cleu_gross_adds]]/1000)</f>
        <v>1.101</v>
      </c>
      <c r="D743" s="9">
        <f>IF(Table1[[#This Row],[Area]]="","",Table1[[#This Row],[cleu_deacts]]/1000)</f>
        <v>0.47099999999999997</v>
      </c>
      <c r="E743" s="10">
        <f>IF(Table1[[#This Row],[Area]]="","",Table1[[#This Row],[cleu_subs]]/1000)</f>
        <v>40.875999999999998</v>
      </c>
      <c r="F743" s="10">
        <f>IF(Table1[[#This Row],[Area]]="","",Table1[[#This Row],[Adds]]-Table1[[#This Row],[Deacts]])</f>
        <v>0.63</v>
      </c>
      <c r="G743" s="10" t="str">
        <f>IF(Table1[[#This Row],[Area]]="","",IF(Table1[[#This Row],[VZ2_SEGMT_DESC]]="Small &amp; Medium Unassigned", "Small &amp; Medium",Table1[[#This Row],[VZ2_SEGMT_DESC]]))</f>
        <v>Large Enterprise Segment</v>
      </c>
      <c r="H743" s="10" t="str">
        <f>IF(Table1[[#This Row],[VZ2_AREA_DESC]]="undefined","",IF(Table1[[#This Row],[VZ2_AREA_DESC]]="Headquarte","HQ",Table1[[#This Row],[VZ2_AREA_DESC]]))</f>
        <v>West</v>
      </c>
      <c r="I743" s="2">
        <v>43678</v>
      </c>
      <c r="J743" s="3" t="s">
        <v>6</v>
      </c>
      <c r="K743" s="3" t="s">
        <v>14</v>
      </c>
      <c r="L743" s="3" t="s">
        <v>15</v>
      </c>
      <c r="M743" s="3">
        <v>1101</v>
      </c>
      <c r="N743" s="3">
        <v>471</v>
      </c>
      <c r="O743" s="3">
        <v>40876</v>
      </c>
    </row>
    <row r="744" spans="1:15" x14ac:dyDescent="0.25">
      <c r="A744" s="6" t="str">
        <f>IF(Table1[[#This Row],[Area]]="","",CONCATENATE(YEAR(I744)," ","Q",ROUNDUP(MONTH(I744)/3,0)))</f>
        <v>2019 Q3</v>
      </c>
      <c r="B744" s="6" t="str">
        <f>IF(Table1[[#This Row],[Area]]="","",CONCATENATE(TEXT(Table1[[#This Row],[rpt_mth]],"yyyy"), " ",TEXT(Table1[[#This Row],[rpt_mth]],"mmmm")))</f>
        <v>2019 August</v>
      </c>
      <c r="C744" s="9">
        <f>IF(Table1[[#This Row],[Area]]="","",Table1[[#This Row],[cleu_gross_adds]]/1000)</f>
        <v>0.222</v>
      </c>
      <c r="D744" s="9">
        <f>IF(Table1[[#This Row],[Area]]="","",Table1[[#This Row],[cleu_deacts]]/1000)</f>
        <v>0.32100000000000001</v>
      </c>
      <c r="E744" s="10">
        <f>IF(Table1[[#This Row],[Area]]="","",Table1[[#This Row],[cleu_subs]]/1000)</f>
        <v>24.501000000000001</v>
      </c>
      <c r="F744" s="10">
        <f>IF(Table1[[#This Row],[Area]]="","",Table1[[#This Row],[Adds]]-Table1[[#This Row],[Deacts]])</f>
        <v>-9.9000000000000005E-2</v>
      </c>
      <c r="G744" s="10" t="str">
        <f>IF(Table1[[#This Row],[Area]]="","",IF(Table1[[#This Row],[VZ2_SEGMT_DESC]]="Small &amp; Medium Unassigned", "Small &amp; Medium",Table1[[#This Row],[VZ2_SEGMT_DESC]]))</f>
        <v>Large Enterprise Segment</v>
      </c>
      <c r="H744" s="10" t="str">
        <f>IF(Table1[[#This Row],[VZ2_AREA_DESC]]="undefined","",IF(Table1[[#This Row],[VZ2_AREA_DESC]]="Headquarte","HQ",Table1[[#This Row],[VZ2_AREA_DESC]]))</f>
        <v>West</v>
      </c>
      <c r="I744" s="2">
        <v>43678</v>
      </c>
      <c r="J744" s="3" t="s">
        <v>6</v>
      </c>
      <c r="K744" s="3" t="s">
        <v>10</v>
      </c>
      <c r="L744" s="3" t="s">
        <v>15</v>
      </c>
      <c r="M744" s="3">
        <v>222</v>
      </c>
      <c r="N744" s="3">
        <v>321</v>
      </c>
      <c r="O744" s="3">
        <v>24501</v>
      </c>
    </row>
    <row r="745" spans="1:15" x14ac:dyDescent="0.25">
      <c r="A745" s="6" t="str">
        <f>IF(Table1[[#This Row],[Area]]="","",CONCATENATE(YEAR(I745)," ","Q",ROUNDUP(MONTH(I745)/3,0)))</f>
        <v>2019 Q4</v>
      </c>
      <c r="B745" s="6" t="str">
        <f>IF(Table1[[#This Row],[Area]]="","",CONCATENATE(TEXT(Table1[[#This Row],[rpt_mth]],"yyyy"), " ",TEXT(Table1[[#This Row],[rpt_mth]],"mmmm")))</f>
        <v>2019 December</v>
      </c>
      <c r="C745" s="9">
        <f>IF(Table1[[#This Row],[Area]]="","",Table1[[#This Row],[cleu_gross_adds]]/1000)</f>
        <v>1.7999999999999999E-2</v>
      </c>
      <c r="D745" s="9">
        <f>IF(Table1[[#This Row],[Area]]="","",Table1[[#This Row],[cleu_deacts]]/1000)</f>
        <v>6.0999999999999999E-2</v>
      </c>
      <c r="E745" s="10">
        <f>IF(Table1[[#This Row],[Area]]="","",Table1[[#This Row],[cleu_subs]]/1000)</f>
        <v>9.2789999999999999</v>
      </c>
      <c r="F745" s="10">
        <f>IF(Table1[[#This Row],[Area]]="","",Table1[[#This Row],[Adds]]-Table1[[#This Row],[Deacts]])</f>
        <v>-4.2999999999999997E-2</v>
      </c>
      <c r="G745" s="10" t="str">
        <f>IF(Table1[[#This Row],[Area]]="","",IF(Table1[[#This Row],[VZ2_SEGMT_DESC]]="Small &amp; Medium Unassigned", "Small &amp; Medium",Table1[[#This Row],[VZ2_SEGMT_DESC]]))</f>
        <v>Public Sector SLED</v>
      </c>
      <c r="H745" s="10" t="str">
        <f>IF(Table1[[#This Row],[VZ2_AREA_DESC]]="undefined","",IF(Table1[[#This Row],[VZ2_AREA_DESC]]="Headquarte","HQ",Table1[[#This Row],[VZ2_AREA_DESC]]))</f>
        <v>South</v>
      </c>
      <c r="I745" s="2">
        <v>43800</v>
      </c>
      <c r="J745" s="3" t="s">
        <v>19</v>
      </c>
      <c r="K745" s="3" t="s">
        <v>7</v>
      </c>
      <c r="L745" s="3" t="s">
        <v>8</v>
      </c>
      <c r="M745" s="3">
        <v>18</v>
      </c>
      <c r="N745" s="3">
        <v>61</v>
      </c>
      <c r="O745" s="3">
        <v>9279</v>
      </c>
    </row>
    <row r="746" spans="1:15" x14ac:dyDescent="0.25">
      <c r="A746" s="6" t="str">
        <f>IF(Table1[[#This Row],[Area]]="","",CONCATENATE(YEAR(I746)," ","Q",ROUNDUP(MONTH(I746)/3,0)))</f>
        <v>2019 Q3</v>
      </c>
      <c r="B746" s="6" t="str">
        <f>IF(Table1[[#This Row],[Area]]="","",CONCATENATE(TEXT(Table1[[#This Row],[rpt_mth]],"yyyy"), " ",TEXT(Table1[[#This Row],[rpt_mth]],"mmmm")))</f>
        <v>2019 September</v>
      </c>
      <c r="C746" s="9">
        <f>IF(Table1[[#This Row],[Area]]="","",Table1[[#This Row],[cleu_gross_adds]]/1000)</f>
        <v>4.0000000000000001E-3</v>
      </c>
      <c r="D746" s="9">
        <f>IF(Table1[[#This Row],[Area]]="","",Table1[[#This Row],[cleu_deacts]]/1000)</f>
        <v>1E-3</v>
      </c>
      <c r="E746" s="10">
        <f>IF(Table1[[#This Row],[Area]]="","",Table1[[#This Row],[cleu_subs]]/1000)</f>
        <v>0.65700000000000003</v>
      </c>
      <c r="F746" s="10">
        <f>IF(Table1[[#This Row],[Area]]="","",Table1[[#This Row],[Adds]]-Table1[[#This Row],[Deacts]])</f>
        <v>3.0000000000000001E-3</v>
      </c>
      <c r="G746" s="10" t="str">
        <f>IF(Table1[[#This Row],[Area]]="","",IF(Table1[[#This Row],[VZ2_SEGMT_DESC]]="Small &amp; Medium Unassigned", "Small &amp; Medium",Table1[[#This Row],[VZ2_SEGMT_DESC]]))</f>
        <v>Public Sector Fed</v>
      </c>
      <c r="H746" s="10" t="str">
        <f>IF(Table1[[#This Row],[VZ2_AREA_DESC]]="undefined","",IF(Table1[[#This Row],[VZ2_AREA_DESC]]="Headquarte","HQ",Table1[[#This Row],[VZ2_AREA_DESC]]))</f>
        <v>South</v>
      </c>
      <c r="I746" s="2">
        <v>43709</v>
      </c>
      <c r="J746" s="3" t="s">
        <v>16</v>
      </c>
      <c r="K746" s="3" t="s">
        <v>10</v>
      </c>
      <c r="L746" s="3" t="s">
        <v>8</v>
      </c>
      <c r="M746" s="3">
        <v>4</v>
      </c>
      <c r="N746" s="3">
        <v>1</v>
      </c>
      <c r="O746" s="3">
        <v>657</v>
      </c>
    </row>
    <row r="747" spans="1:15" x14ac:dyDescent="0.25">
      <c r="A747" s="6" t="str">
        <f>IF(Table1[[#This Row],[Area]]="","",CONCATENATE(YEAR(I747)," ","Q",ROUNDUP(MONTH(I747)/3,0)))</f>
        <v>2019 Q4</v>
      </c>
      <c r="B747" s="6" t="str">
        <f>IF(Table1[[#This Row],[Area]]="","",CONCATENATE(TEXT(Table1[[#This Row],[rpt_mth]],"yyyy"), " ",TEXT(Table1[[#This Row],[rpt_mth]],"mmmm")))</f>
        <v>2019 November</v>
      </c>
      <c r="C747" s="9">
        <f>IF(Table1[[#This Row],[Area]]="","",Table1[[#This Row],[cleu_gross_adds]]/1000)</f>
        <v>27.832000000000001</v>
      </c>
      <c r="D747" s="9">
        <f>IF(Table1[[#This Row],[Area]]="","",Table1[[#This Row],[cleu_deacts]]/1000)</f>
        <v>23.776</v>
      </c>
      <c r="E747" s="10">
        <f>IF(Table1[[#This Row],[Area]]="","",Table1[[#This Row],[cleu_subs]]/1000)</f>
        <v>1578.904</v>
      </c>
      <c r="F747" s="10">
        <f>IF(Table1[[#This Row],[Area]]="","",Table1[[#This Row],[Adds]]-Table1[[#This Row],[Deacts]])</f>
        <v>4.0560000000000009</v>
      </c>
      <c r="G747" s="10" t="str">
        <f>IF(Table1[[#This Row],[Area]]="","",IF(Table1[[#This Row],[VZ2_SEGMT_DESC]]="Small &amp; Medium Unassigned", "Small &amp; Medium",Table1[[#This Row],[VZ2_SEGMT_DESC]]))</f>
        <v>Large Enterprise Segment</v>
      </c>
      <c r="H747" s="10" t="str">
        <f>IF(Table1[[#This Row],[VZ2_AREA_DESC]]="undefined","",IF(Table1[[#This Row],[VZ2_AREA_DESC]]="Headquarte","HQ",Table1[[#This Row],[VZ2_AREA_DESC]]))</f>
        <v>South</v>
      </c>
      <c r="I747" s="2">
        <v>43770</v>
      </c>
      <c r="J747" s="3" t="s">
        <v>6</v>
      </c>
      <c r="K747" s="3" t="s">
        <v>12</v>
      </c>
      <c r="L747" s="3" t="s">
        <v>8</v>
      </c>
      <c r="M747" s="3">
        <v>27832</v>
      </c>
      <c r="N747" s="3">
        <v>23776</v>
      </c>
      <c r="O747" s="3">
        <v>1578904</v>
      </c>
    </row>
    <row r="748" spans="1:15" x14ac:dyDescent="0.25">
      <c r="A748" s="6" t="str">
        <f>IF(Table1[[#This Row],[Area]]="","",CONCATENATE(YEAR(I748)," ","Q",ROUNDUP(MONTH(I748)/3,0)))</f>
        <v>2019 Q2</v>
      </c>
      <c r="B748" s="6" t="str">
        <f>IF(Table1[[#This Row],[Area]]="","",CONCATENATE(TEXT(Table1[[#This Row],[rpt_mth]],"yyyy"), " ",TEXT(Table1[[#This Row],[rpt_mth]],"mmmm")))</f>
        <v>2019 June</v>
      </c>
      <c r="C748" s="9">
        <f>IF(Table1[[#This Row],[Area]]="","",Table1[[#This Row],[cleu_gross_adds]]/1000)</f>
        <v>6.1429999999999998</v>
      </c>
      <c r="D748" s="9">
        <f>IF(Table1[[#This Row],[Area]]="","",Table1[[#This Row],[cleu_deacts]]/1000)</f>
        <v>5.3620000000000001</v>
      </c>
      <c r="E748" s="10">
        <f>IF(Table1[[#This Row],[Area]]="","",Table1[[#This Row],[cleu_subs]]/1000)</f>
        <v>509.01600000000002</v>
      </c>
      <c r="F748" s="10">
        <f>IF(Table1[[#This Row],[Area]]="","",Table1[[#This Row],[Adds]]-Table1[[#This Row],[Deacts]])</f>
        <v>0.78099999999999969</v>
      </c>
      <c r="G748" s="10" t="str">
        <f>IF(Table1[[#This Row],[Area]]="","",IF(Table1[[#This Row],[VZ2_SEGMT_DESC]]="Small &amp; Medium Unassigned", "Small &amp; Medium",Table1[[#This Row],[VZ2_SEGMT_DESC]]))</f>
        <v>Public Sector Fed</v>
      </c>
      <c r="H748" s="10" t="str">
        <f>IF(Table1[[#This Row],[VZ2_AREA_DESC]]="undefined","",IF(Table1[[#This Row],[VZ2_AREA_DESC]]="Headquarte","HQ",Table1[[#This Row],[VZ2_AREA_DESC]]))</f>
        <v>East</v>
      </c>
      <c r="I748" s="2">
        <v>43617</v>
      </c>
      <c r="J748" s="3" t="s">
        <v>16</v>
      </c>
      <c r="K748" s="3" t="s">
        <v>12</v>
      </c>
      <c r="L748" s="3" t="s">
        <v>11</v>
      </c>
      <c r="M748" s="3">
        <v>6143</v>
      </c>
      <c r="N748" s="3">
        <v>5362</v>
      </c>
      <c r="O748" s="3">
        <v>509016</v>
      </c>
    </row>
    <row r="749" spans="1:15" x14ac:dyDescent="0.25">
      <c r="A749" s="6" t="str">
        <f>IF(Table1[[#This Row],[Area]]="","",CONCATENATE(YEAR(I749)," ","Q",ROUNDUP(MONTH(I749)/3,0)))</f>
        <v>2019 Q1</v>
      </c>
      <c r="B749" s="6" t="str">
        <f>IF(Table1[[#This Row],[Area]]="","",CONCATENATE(TEXT(Table1[[#This Row],[rpt_mth]],"yyyy"), " ",TEXT(Table1[[#This Row],[rpt_mth]],"mmmm")))</f>
        <v>2019 February</v>
      </c>
      <c r="C749" s="9">
        <f>IF(Table1[[#This Row],[Area]]="","",Table1[[#This Row],[cleu_gross_adds]]/1000)</f>
        <v>1E-3</v>
      </c>
      <c r="D749" s="9">
        <f>IF(Table1[[#This Row],[Area]]="","",Table1[[#This Row],[cleu_deacts]]/1000)</f>
        <v>0.20200000000000001</v>
      </c>
      <c r="E749" s="10">
        <f>IF(Table1[[#This Row],[Area]]="","",Table1[[#This Row],[cleu_subs]]/1000)</f>
        <v>23.46</v>
      </c>
      <c r="F749" s="10">
        <f>IF(Table1[[#This Row],[Area]]="","",Table1[[#This Row],[Adds]]-Table1[[#This Row],[Deacts]])</f>
        <v>-0.20100000000000001</v>
      </c>
      <c r="G749" s="10" t="str">
        <f>IF(Table1[[#This Row],[Area]]="","",IF(Table1[[#This Row],[VZ2_SEGMT_DESC]]="Small &amp; Medium Unassigned", "Small &amp; Medium",Table1[[#This Row],[VZ2_SEGMT_DESC]]))</f>
        <v>Public Sector SLED</v>
      </c>
      <c r="H749" s="10" t="str">
        <f>IF(Table1[[#This Row],[VZ2_AREA_DESC]]="undefined","",IF(Table1[[#This Row],[VZ2_AREA_DESC]]="Headquarte","HQ",Table1[[#This Row],[VZ2_AREA_DESC]]))</f>
        <v>East</v>
      </c>
      <c r="I749" s="2">
        <v>43497</v>
      </c>
      <c r="J749" s="3" t="s">
        <v>19</v>
      </c>
      <c r="K749" s="3" t="s">
        <v>14</v>
      </c>
      <c r="L749" s="3" t="s">
        <v>11</v>
      </c>
      <c r="M749" s="3">
        <v>1</v>
      </c>
      <c r="N749" s="3">
        <v>202</v>
      </c>
      <c r="O749" s="3">
        <v>23460</v>
      </c>
    </row>
    <row r="750" spans="1:15" x14ac:dyDescent="0.25">
      <c r="A750" s="6" t="str">
        <f>IF(Table1[[#This Row],[Area]]="","",CONCATENATE(YEAR(I750)," ","Q",ROUNDUP(MONTH(I750)/3,0)))</f>
        <v>2019 Q3</v>
      </c>
      <c r="B750" s="6" t="str">
        <f>IF(Table1[[#This Row],[Area]]="","",CONCATENATE(TEXT(Table1[[#This Row],[rpt_mth]],"yyyy"), " ",TEXT(Table1[[#This Row],[rpt_mth]],"mmmm")))</f>
        <v>2019 July</v>
      </c>
      <c r="C750" s="9">
        <f>IF(Table1[[#This Row],[Area]]="","",Table1[[#This Row],[cleu_gross_adds]]/1000)</f>
        <v>0</v>
      </c>
      <c r="D750" s="9">
        <f>IF(Table1[[#This Row],[Area]]="","",Table1[[#This Row],[cleu_deacts]]/1000)</f>
        <v>4.0000000000000001E-3</v>
      </c>
      <c r="E750" s="10">
        <f>IF(Table1[[#This Row],[Area]]="","",Table1[[#This Row],[cleu_subs]]/1000)</f>
        <v>1.089</v>
      </c>
      <c r="F750" s="10">
        <f>IF(Table1[[#This Row],[Area]]="","",Table1[[#This Row],[Adds]]-Table1[[#This Row],[Deacts]])</f>
        <v>-4.0000000000000001E-3</v>
      </c>
      <c r="G750" s="10" t="str">
        <f>IF(Table1[[#This Row],[Area]]="","",IF(Table1[[#This Row],[VZ2_SEGMT_DESC]]="Small &amp; Medium Unassigned", "Small &amp; Medium",Table1[[#This Row],[VZ2_SEGMT_DESC]]))</f>
        <v>Public Sector Fed</v>
      </c>
      <c r="H750" s="10" t="str">
        <f>IF(Table1[[#This Row],[VZ2_AREA_DESC]]="undefined","",IF(Table1[[#This Row],[VZ2_AREA_DESC]]="Headquarte","HQ",Table1[[#This Row],[VZ2_AREA_DESC]]))</f>
        <v>East</v>
      </c>
      <c r="I750" s="2">
        <v>43647</v>
      </c>
      <c r="J750" s="3" t="s">
        <v>16</v>
      </c>
      <c r="K750" s="3" t="s">
        <v>10</v>
      </c>
      <c r="L750" s="3" t="s">
        <v>11</v>
      </c>
      <c r="M750" s="3">
        <v>0</v>
      </c>
      <c r="N750" s="3">
        <v>4</v>
      </c>
      <c r="O750" s="3">
        <v>1089</v>
      </c>
    </row>
    <row r="751" spans="1:15" x14ac:dyDescent="0.25">
      <c r="A751" s="6" t="str">
        <f>IF(Table1[[#This Row],[Area]]="","",CONCATENATE(YEAR(I751)," ","Q",ROUNDUP(MONTH(I751)/3,0)))</f>
        <v>2019 Q4</v>
      </c>
      <c r="B751" s="6" t="str">
        <f>IF(Table1[[#This Row],[Area]]="","",CONCATENATE(TEXT(Table1[[#This Row],[rpt_mth]],"yyyy"), " ",TEXT(Table1[[#This Row],[rpt_mth]],"mmmm")))</f>
        <v>2019 November</v>
      </c>
      <c r="C751" s="9">
        <f>IF(Table1[[#This Row],[Area]]="","",Table1[[#This Row],[cleu_gross_adds]]/1000)</f>
        <v>17.593</v>
      </c>
      <c r="D751" s="9">
        <f>IF(Table1[[#This Row],[Area]]="","",Table1[[#This Row],[cleu_deacts]]/1000)</f>
        <v>13.874000000000001</v>
      </c>
      <c r="E751" s="10">
        <f>IF(Table1[[#This Row],[Area]]="","",Table1[[#This Row],[cleu_subs]]/1000)</f>
        <v>1181.769</v>
      </c>
      <c r="F751" s="10">
        <f>IF(Table1[[#This Row],[Area]]="","",Table1[[#This Row],[Adds]]-Table1[[#This Row],[Deacts]])</f>
        <v>3.7189999999999994</v>
      </c>
      <c r="G751" s="10" t="str">
        <f>IF(Table1[[#This Row],[Area]]="","",IF(Table1[[#This Row],[VZ2_SEGMT_DESC]]="Small &amp; Medium Unassigned", "Small &amp; Medium",Table1[[#This Row],[VZ2_SEGMT_DESC]]))</f>
        <v>Public Sector SLED</v>
      </c>
      <c r="H751" s="10" t="str">
        <f>IF(Table1[[#This Row],[VZ2_AREA_DESC]]="undefined","",IF(Table1[[#This Row],[VZ2_AREA_DESC]]="Headquarte","HQ",Table1[[#This Row],[VZ2_AREA_DESC]]))</f>
        <v>South</v>
      </c>
      <c r="I751" s="2">
        <v>43770</v>
      </c>
      <c r="J751" s="3" t="s">
        <v>19</v>
      </c>
      <c r="K751" s="3" t="s">
        <v>12</v>
      </c>
      <c r="L751" s="3" t="s">
        <v>8</v>
      </c>
      <c r="M751" s="3">
        <v>17593</v>
      </c>
      <c r="N751" s="3">
        <v>13874</v>
      </c>
      <c r="O751" s="3">
        <v>1181769</v>
      </c>
    </row>
    <row r="752" spans="1:15" x14ac:dyDescent="0.25">
      <c r="A752" s="6" t="str">
        <f>IF(Table1[[#This Row],[Area]]="","",CONCATENATE(YEAR(I752)," ","Q",ROUNDUP(MONTH(I752)/3,0)))</f>
        <v>2019 Q1</v>
      </c>
      <c r="B752" s="6" t="str">
        <f>IF(Table1[[#This Row],[Area]]="","",CONCATENATE(TEXT(Table1[[#This Row],[rpt_mth]],"yyyy"), " ",TEXT(Table1[[#This Row],[rpt_mth]],"mmmm")))</f>
        <v>2019 January</v>
      </c>
      <c r="C752" s="9">
        <f>IF(Table1[[#This Row],[Area]]="","",Table1[[#This Row],[cleu_gross_adds]]/1000)</f>
        <v>4.0000000000000001E-3</v>
      </c>
      <c r="D752" s="9">
        <f>IF(Table1[[#This Row],[Area]]="","",Table1[[#This Row],[cleu_deacts]]/1000)</f>
        <v>7.3999999999999996E-2</v>
      </c>
      <c r="E752" s="10">
        <f>IF(Table1[[#This Row],[Area]]="","",Table1[[#This Row],[cleu_subs]]/1000)</f>
        <v>5.9089999999999998</v>
      </c>
      <c r="F752" s="10">
        <f>IF(Table1[[#This Row],[Area]]="","",Table1[[#This Row],[Adds]]-Table1[[#This Row],[Deacts]])</f>
        <v>-6.9999999999999993E-2</v>
      </c>
      <c r="G752" s="10" t="str">
        <f>IF(Table1[[#This Row],[Area]]="","",IF(Table1[[#This Row],[VZ2_SEGMT_DESC]]="Small &amp; Medium Unassigned", "Small &amp; Medium",Table1[[#This Row],[VZ2_SEGMT_DESC]]))</f>
        <v>Public Sector SLED</v>
      </c>
      <c r="H752" s="10" t="str">
        <f>IF(Table1[[#This Row],[VZ2_AREA_DESC]]="undefined","",IF(Table1[[#This Row],[VZ2_AREA_DESC]]="Headquarte","HQ",Table1[[#This Row],[VZ2_AREA_DESC]]))</f>
        <v>South</v>
      </c>
      <c r="I752" s="2">
        <v>43466</v>
      </c>
      <c r="J752" s="3" t="s">
        <v>19</v>
      </c>
      <c r="K752" s="3" t="s">
        <v>14</v>
      </c>
      <c r="L752" s="3" t="s">
        <v>8</v>
      </c>
      <c r="M752" s="3">
        <v>4</v>
      </c>
      <c r="N752" s="3">
        <v>74</v>
      </c>
      <c r="O752" s="3">
        <v>5909</v>
      </c>
    </row>
    <row r="753" spans="1:15" x14ac:dyDescent="0.25">
      <c r="A753" s="6" t="str">
        <f>IF(Table1[[#This Row],[Area]]="","",CONCATENATE(YEAR(I753)," ","Q",ROUNDUP(MONTH(I753)/3,0)))</f>
        <v>2020 Q2</v>
      </c>
      <c r="B753" s="6" t="str">
        <f>IF(Table1[[#This Row],[Area]]="","",CONCATENATE(TEXT(Table1[[#This Row],[rpt_mth]],"yyyy"), " ",TEXT(Table1[[#This Row],[rpt_mth]],"mmmm")))</f>
        <v>2020 April</v>
      </c>
      <c r="C753" s="9">
        <f>IF(Table1[[#This Row],[Area]]="","",Table1[[#This Row],[cleu_gross_adds]]/1000)</f>
        <v>1.7999999999999999E-2</v>
      </c>
      <c r="D753" s="9">
        <f>IF(Table1[[#This Row],[Area]]="","",Table1[[#This Row],[cleu_deacts]]/1000)</f>
        <v>1.6E-2</v>
      </c>
      <c r="E753" s="10">
        <f>IF(Table1[[#This Row],[Area]]="","",Table1[[#This Row],[cleu_subs]]/1000)</f>
        <v>5.44</v>
      </c>
      <c r="F753" s="10">
        <f>IF(Table1[[#This Row],[Area]]="","",Table1[[#This Row],[Adds]]-Table1[[#This Row],[Deacts]])</f>
        <v>1.9999999999999983E-3</v>
      </c>
      <c r="G753" s="10" t="str">
        <f>IF(Table1[[#This Row],[Area]]="","",IF(Table1[[#This Row],[VZ2_SEGMT_DESC]]="Small &amp; Medium Unassigned", "Small &amp; Medium",Table1[[#This Row],[VZ2_SEGMT_DESC]]))</f>
        <v>Public Sector SLED</v>
      </c>
      <c r="H753" s="10" t="str">
        <f>IF(Table1[[#This Row],[VZ2_AREA_DESC]]="undefined","",IF(Table1[[#This Row],[VZ2_AREA_DESC]]="Headquarte","HQ",Table1[[#This Row],[VZ2_AREA_DESC]]))</f>
        <v>South</v>
      </c>
      <c r="I753" s="2">
        <v>43922</v>
      </c>
      <c r="J753" s="3" t="s">
        <v>19</v>
      </c>
      <c r="K753" s="3" t="s">
        <v>14</v>
      </c>
      <c r="L753" s="3" t="s">
        <v>8</v>
      </c>
      <c r="M753" s="3">
        <v>18</v>
      </c>
      <c r="N753" s="3">
        <v>16</v>
      </c>
      <c r="O753" s="3">
        <v>5440</v>
      </c>
    </row>
    <row r="754" spans="1:15" x14ac:dyDescent="0.25">
      <c r="A754" s="6" t="str">
        <f>IF(Table1[[#This Row],[Area]]="","",CONCATENATE(YEAR(I754)," ","Q",ROUNDUP(MONTH(I754)/3,0)))</f>
        <v>2020 Q2</v>
      </c>
      <c r="B754" s="6" t="str">
        <f>IF(Table1[[#This Row],[Area]]="","",CONCATENATE(TEXT(Table1[[#This Row],[rpt_mth]],"yyyy"), " ",TEXT(Table1[[#This Row],[rpt_mth]],"mmmm")))</f>
        <v>2020 May</v>
      </c>
      <c r="C754" s="9">
        <f>IF(Table1[[#This Row],[Area]]="","",Table1[[#This Row],[cleu_gross_adds]]/1000)</f>
        <v>3.7999999999999999E-2</v>
      </c>
      <c r="D754" s="9">
        <f>IF(Table1[[#This Row],[Area]]="","",Table1[[#This Row],[cleu_deacts]]/1000)</f>
        <v>0.11899999999999999</v>
      </c>
      <c r="E754" s="10">
        <f>IF(Table1[[#This Row],[Area]]="","",Table1[[#This Row],[cleu_subs]]/1000)</f>
        <v>21.54</v>
      </c>
      <c r="F754" s="10">
        <f>IF(Table1[[#This Row],[Area]]="","",Table1[[#This Row],[Adds]]-Table1[[#This Row],[Deacts]])</f>
        <v>-8.0999999999999989E-2</v>
      </c>
      <c r="G754" s="10" t="str">
        <f>IF(Table1[[#This Row],[Area]]="","",IF(Table1[[#This Row],[VZ2_SEGMT_DESC]]="Small &amp; Medium Unassigned", "Small &amp; Medium",Table1[[#This Row],[VZ2_SEGMT_DESC]]))</f>
        <v>Public Sector SLED</v>
      </c>
      <c r="H754" s="10" t="str">
        <f>IF(Table1[[#This Row],[VZ2_AREA_DESC]]="undefined","",IF(Table1[[#This Row],[VZ2_AREA_DESC]]="Headquarte","HQ",Table1[[#This Row],[VZ2_AREA_DESC]]))</f>
        <v>East</v>
      </c>
      <c r="I754" s="2">
        <v>43952</v>
      </c>
      <c r="J754" s="3" t="s">
        <v>19</v>
      </c>
      <c r="K754" s="3" t="s">
        <v>14</v>
      </c>
      <c r="L754" s="3" t="s">
        <v>11</v>
      </c>
      <c r="M754" s="3">
        <v>38</v>
      </c>
      <c r="N754" s="3">
        <v>119</v>
      </c>
      <c r="O754" s="3">
        <v>21540</v>
      </c>
    </row>
    <row r="755" spans="1:15" x14ac:dyDescent="0.25">
      <c r="A755" s="6" t="str">
        <f>IF(Table1[[#This Row],[Area]]="","",CONCATENATE(YEAR(I755)," ","Q",ROUNDUP(MONTH(I755)/3,0)))</f>
        <v>2020 Q1</v>
      </c>
      <c r="B755" s="6" t="str">
        <f>IF(Table1[[#This Row],[Area]]="","",CONCATENATE(TEXT(Table1[[#This Row],[rpt_mth]],"yyyy"), " ",TEXT(Table1[[#This Row],[rpt_mth]],"mmmm")))</f>
        <v>2020 January</v>
      </c>
      <c r="C755" s="9">
        <f>IF(Table1[[#This Row],[Area]]="","",Table1[[#This Row],[cleu_gross_adds]]/1000)</f>
        <v>31.501000000000001</v>
      </c>
      <c r="D755" s="9">
        <f>IF(Table1[[#This Row],[Area]]="","",Table1[[#This Row],[cleu_deacts]]/1000)</f>
        <v>30.399000000000001</v>
      </c>
      <c r="E755" s="10">
        <f>IF(Table1[[#This Row],[Area]]="","",Table1[[#This Row],[cleu_subs]]/1000)</f>
        <v>2084.7089999999998</v>
      </c>
      <c r="F755" s="10">
        <f>IF(Table1[[#This Row],[Area]]="","",Table1[[#This Row],[Adds]]-Table1[[#This Row],[Deacts]])</f>
        <v>1.1020000000000003</v>
      </c>
      <c r="G755" s="10" t="str">
        <f>IF(Table1[[#This Row],[Area]]="","",IF(Table1[[#This Row],[VZ2_SEGMT_DESC]]="Small &amp; Medium Unassigned", "Small &amp; Medium",Table1[[#This Row],[VZ2_SEGMT_DESC]]))</f>
        <v>Small &amp; Medium</v>
      </c>
      <c r="H755" s="10" t="str">
        <f>IF(Table1[[#This Row],[VZ2_AREA_DESC]]="undefined","",IF(Table1[[#This Row],[VZ2_AREA_DESC]]="Headquarte","HQ",Table1[[#This Row],[VZ2_AREA_DESC]]))</f>
        <v>East</v>
      </c>
      <c r="I755" s="2">
        <v>43831</v>
      </c>
      <c r="J755" s="3" t="s">
        <v>18</v>
      </c>
      <c r="K755" s="3" t="s">
        <v>10</v>
      </c>
      <c r="L755" s="3" t="s">
        <v>11</v>
      </c>
      <c r="M755" s="3">
        <v>31501</v>
      </c>
      <c r="N755" s="3">
        <v>30399</v>
      </c>
      <c r="O755" s="3">
        <v>2084709</v>
      </c>
    </row>
    <row r="756" spans="1:15" x14ac:dyDescent="0.25">
      <c r="A756" s="6" t="str">
        <f>IF(Table1[[#This Row],[Area]]="","",CONCATENATE(YEAR(I756)," ","Q",ROUNDUP(MONTH(I756)/3,0)))</f>
        <v>2019 Q4</v>
      </c>
      <c r="B756" s="6" t="str">
        <f>IF(Table1[[#This Row],[Area]]="","",CONCATENATE(TEXT(Table1[[#This Row],[rpt_mth]],"yyyy"), " ",TEXT(Table1[[#This Row],[rpt_mth]],"mmmm")))</f>
        <v>2019 December</v>
      </c>
      <c r="C756" s="9">
        <f>IF(Table1[[#This Row],[Area]]="","",Table1[[#This Row],[cleu_gross_adds]]/1000)</f>
        <v>0</v>
      </c>
      <c r="D756" s="9">
        <f>IF(Table1[[#This Row],[Area]]="","",Table1[[#This Row],[cleu_deacts]]/1000)</f>
        <v>0</v>
      </c>
      <c r="E756" s="10">
        <f>IF(Table1[[#This Row],[Area]]="","",Table1[[#This Row],[cleu_subs]]/1000)</f>
        <v>0</v>
      </c>
      <c r="F756" s="10">
        <f>IF(Table1[[#This Row],[Area]]="","",Table1[[#This Row],[Adds]]-Table1[[#This Row],[Deacts]])</f>
        <v>0</v>
      </c>
      <c r="G756" s="10" t="str">
        <f>IF(Table1[[#This Row],[Area]]="","",IF(Table1[[#This Row],[VZ2_SEGMT_DESC]]="Small &amp; Medium Unassigned", "Small &amp; Medium",Table1[[#This Row],[VZ2_SEGMT_DESC]]))</f>
        <v>Small &amp; Medium</v>
      </c>
      <c r="H756" s="10" t="str">
        <f>IF(Table1[[#This Row],[VZ2_AREA_DESC]]="undefined","",IF(Table1[[#This Row],[VZ2_AREA_DESC]]="Headquarte","HQ",Table1[[#This Row],[VZ2_AREA_DESC]]))</f>
        <v>East</v>
      </c>
      <c r="I756" s="2">
        <v>43800</v>
      </c>
      <c r="J756" s="3" t="s">
        <v>9</v>
      </c>
      <c r="K756" s="3" t="s">
        <v>7</v>
      </c>
      <c r="L756" s="3" t="s">
        <v>11</v>
      </c>
      <c r="M756" s="3">
        <v>0</v>
      </c>
      <c r="N756" s="3">
        <v>0</v>
      </c>
      <c r="O756" s="3">
        <v>0</v>
      </c>
    </row>
    <row r="757" spans="1:15" x14ac:dyDescent="0.25">
      <c r="A757" s="6" t="str">
        <f>IF(Table1[[#This Row],[Area]]="","",CONCATENATE(YEAR(I757)," ","Q",ROUNDUP(MONTH(I757)/3,0)))</f>
        <v>2019 Q3</v>
      </c>
      <c r="B757" s="6" t="str">
        <f>IF(Table1[[#This Row],[Area]]="","",CONCATENATE(TEXT(Table1[[#This Row],[rpt_mth]],"yyyy"), " ",TEXT(Table1[[#This Row],[rpt_mth]],"mmmm")))</f>
        <v>2019 August</v>
      </c>
      <c r="C757" s="9">
        <f>IF(Table1[[#This Row],[Area]]="","",Table1[[#This Row],[cleu_gross_adds]]/1000)</f>
        <v>3.7999999999999999E-2</v>
      </c>
      <c r="D757" s="9">
        <f>IF(Table1[[#This Row],[Area]]="","",Table1[[#This Row],[cleu_deacts]]/1000)</f>
        <v>0.40200000000000002</v>
      </c>
      <c r="E757" s="10">
        <f>IF(Table1[[#This Row],[Area]]="","",Table1[[#This Row],[cleu_subs]]/1000)</f>
        <v>31.937000000000001</v>
      </c>
      <c r="F757" s="10">
        <f>IF(Table1[[#This Row],[Area]]="","",Table1[[#This Row],[Adds]]-Table1[[#This Row],[Deacts]])</f>
        <v>-0.36400000000000005</v>
      </c>
      <c r="G757" s="10" t="str">
        <f>IF(Table1[[#This Row],[Area]]="","",IF(Table1[[#This Row],[VZ2_SEGMT_DESC]]="Small &amp; Medium Unassigned", "Small &amp; Medium",Table1[[#This Row],[VZ2_SEGMT_DESC]]))</f>
        <v>Public Sector SLED</v>
      </c>
      <c r="H757" s="10" t="str">
        <f>IF(Table1[[#This Row],[VZ2_AREA_DESC]]="undefined","",IF(Table1[[#This Row],[VZ2_AREA_DESC]]="Headquarte","HQ",Table1[[#This Row],[VZ2_AREA_DESC]]))</f>
        <v>East</v>
      </c>
      <c r="I757" s="2">
        <v>43678</v>
      </c>
      <c r="J757" s="3" t="s">
        <v>19</v>
      </c>
      <c r="K757" s="3" t="s">
        <v>7</v>
      </c>
      <c r="L757" s="3" t="s">
        <v>11</v>
      </c>
      <c r="M757" s="3">
        <v>38</v>
      </c>
      <c r="N757" s="3">
        <v>402</v>
      </c>
      <c r="O757" s="3">
        <v>31937</v>
      </c>
    </row>
    <row r="758" spans="1:15" x14ac:dyDescent="0.25">
      <c r="A758" s="6" t="str">
        <f>IF(Table1[[#This Row],[Area]]="","",CONCATENATE(YEAR(I758)," ","Q",ROUNDUP(MONTH(I758)/3,0)))</f>
        <v>2020 Q2</v>
      </c>
      <c r="B758" s="6" t="str">
        <f>IF(Table1[[#This Row],[Area]]="","",CONCATENATE(TEXT(Table1[[#This Row],[rpt_mth]],"yyyy"), " ",TEXT(Table1[[#This Row],[rpt_mth]],"mmmm")))</f>
        <v>2020 June</v>
      </c>
      <c r="C758" s="9">
        <f>IF(Table1[[#This Row],[Area]]="","",Table1[[#This Row],[cleu_gross_adds]]/1000)</f>
        <v>6.0250000000000004</v>
      </c>
      <c r="D758" s="9">
        <f>IF(Table1[[#This Row],[Area]]="","",Table1[[#This Row],[cleu_deacts]]/1000)</f>
        <v>5.4009999999999998</v>
      </c>
      <c r="E758" s="10">
        <f>IF(Table1[[#This Row],[Area]]="","",Table1[[#This Row],[cleu_subs]]/1000)</f>
        <v>1914.8820000000001</v>
      </c>
      <c r="F758" s="10">
        <f>IF(Table1[[#This Row],[Area]]="","",Table1[[#This Row],[Adds]]-Table1[[#This Row],[Deacts]])</f>
        <v>0.62400000000000055</v>
      </c>
      <c r="G758" s="10" t="str">
        <f>IF(Table1[[#This Row],[Area]]="","",IF(Table1[[#This Row],[VZ2_SEGMT_DESC]]="Small &amp; Medium Unassigned", "Small &amp; Medium",Table1[[#This Row],[VZ2_SEGMT_DESC]]))</f>
        <v>Small &amp; Medium</v>
      </c>
      <c r="H758" s="10" t="str">
        <f>IF(Table1[[#This Row],[VZ2_AREA_DESC]]="undefined","",IF(Table1[[#This Row],[VZ2_AREA_DESC]]="Headquarte","HQ",Table1[[#This Row],[VZ2_AREA_DESC]]))</f>
        <v>South</v>
      </c>
      <c r="I758" s="2">
        <v>43983</v>
      </c>
      <c r="J758" s="3" t="s">
        <v>18</v>
      </c>
      <c r="K758" s="3" t="s">
        <v>12</v>
      </c>
      <c r="L758" s="3" t="s">
        <v>8</v>
      </c>
      <c r="M758" s="3">
        <v>6025</v>
      </c>
      <c r="N758" s="3">
        <v>5401</v>
      </c>
      <c r="O758" s="3">
        <v>1914882</v>
      </c>
    </row>
    <row r="759" spans="1:15" x14ac:dyDescent="0.25">
      <c r="A759" s="6" t="str">
        <f>IF(Table1[[#This Row],[Area]]="","",CONCATENATE(YEAR(I759)," ","Q",ROUNDUP(MONTH(I759)/3,0)))</f>
        <v>2020 Q2</v>
      </c>
      <c r="B759" s="6" t="str">
        <f>IF(Table1[[#This Row],[Area]]="","",CONCATENATE(TEXT(Table1[[#This Row],[rpt_mth]],"yyyy"), " ",TEXT(Table1[[#This Row],[rpt_mth]],"mmmm")))</f>
        <v>2020 May</v>
      </c>
      <c r="C759" s="9">
        <f>IF(Table1[[#This Row],[Area]]="","",Table1[[#This Row],[cleu_gross_adds]]/1000)</f>
        <v>0</v>
      </c>
      <c r="D759" s="9">
        <f>IF(Table1[[#This Row],[Area]]="","",Table1[[#This Row],[cleu_deacts]]/1000)</f>
        <v>7.0000000000000001E-3</v>
      </c>
      <c r="E759" s="10">
        <f>IF(Table1[[#This Row],[Area]]="","",Table1[[#This Row],[cleu_subs]]/1000)</f>
        <v>0.89400000000000002</v>
      </c>
      <c r="F759" s="10">
        <f>IF(Table1[[#This Row],[Area]]="","",Table1[[#This Row],[Adds]]-Table1[[#This Row],[Deacts]])</f>
        <v>-7.0000000000000001E-3</v>
      </c>
      <c r="G759" s="10" t="str">
        <f>IF(Table1[[#This Row],[Area]]="","",IF(Table1[[#This Row],[VZ2_SEGMT_DESC]]="Small &amp; Medium Unassigned", "Small &amp; Medium",Table1[[#This Row],[VZ2_SEGMT_DESC]]))</f>
        <v>Public Sector Fed</v>
      </c>
      <c r="H759" s="10" t="str">
        <f>IF(Table1[[#This Row],[VZ2_AREA_DESC]]="undefined","",IF(Table1[[#This Row],[VZ2_AREA_DESC]]="Headquarte","HQ",Table1[[#This Row],[VZ2_AREA_DESC]]))</f>
        <v>East</v>
      </c>
      <c r="I759" s="2">
        <v>43952</v>
      </c>
      <c r="J759" s="3" t="s">
        <v>16</v>
      </c>
      <c r="K759" s="3" t="s">
        <v>10</v>
      </c>
      <c r="L759" s="3" t="s">
        <v>11</v>
      </c>
      <c r="M759" s="3">
        <v>0</v>
      </c>
      <c r="N759" s="3">
        <v>7</v>
      </c>
      <c r="O759" s="3">
        <v>894</v>
      </c>
    </row>
    <row r="760" spans="1:15" x14ac:dyDescent="0.25">
      <c r="A760" s="6" t="str">
        <f>IF(Table1[[#This Row],[Area]]="","",CONCATENATE(YEAR(I760)," ","Q",ROUNDUP(MONTH(I760)/3,0)))</f>
        <v>2020 Q1</v>
      </c>
      <c r="B760" s="6" t="str">
        <f>IF(Table1[[#This Row],[Area]]="","",CONCATENATE(TEXT(Table1[[#This Row],[rpt_mth]],"yyyy"), " ",TEXT(Table1[[#This Row],[rpt_mth]],"mmmm")))</f>
        <v>2020 March</v>
      </c>
      <c r="C760" s="9">
        <f>IF(Table1[[#This Row],[Area]]="","",Table1[[#This Row],[cleu_gross_adds]]/1000)</f>
        <v>7.298</v>
      </c>
      <c r="D760" s="9">
        <f>IF(Table1[[#This Row],[Area]]="","",Table1[[#This Row],[cleu_deacts]]/1000)</f>
        <v>3.9889999999999999</v>
      </c>
      <c r="E760" s="10">
        <f>IF(Table1[[#This Row],[Area]]="","",Table1[[#This Row],[cleu_subs]]/1000)</f>
        <v>395.55099999999999</v>
      </c>
      <c r="F760" s="10">
        <f>IF(Table1[[#This Row],[Area]]="","",Table1[[#This Row],[Adds]]-Table1[[#This Row],[Deacts]])</f>
        <v>3.3090000000000002</v>
      </c>
      <c r="G760" s="10" t="str">
        <f>IF(Table1[[#This Row],[Area]]="","",IF(Table1[[#This Row],[VZ2_SEGMT_DESC]]="Small &amp; Medium Unassigned", "Small &amp; Medium",Table1[[#This Row],[VZ2_SEGMT_DESC]]))</f>
        <v>Small &amp; Medium</v>
      </c>
      <c r="H760" s="10" t="str">
        <f>IF(Table1[[#This Row],[VZ2_AREA_DESC]]="undefined","",IF(Table1[[#This Row],[VZ2_AREA_DESC]]="Headquarte","HQ",Table1[[#This Row],[VZ2_AREA_DESC]]))</f>
        <v>West</v>
      </c>
      <c r="I760" s="2">
        <v>43891</v>
      </c>
      <c r="J760" s="3" t="s">
        <v>18</v>
      </c>
      <c r="K760" s="3" t="s">
        <v>14</v>
      </c>
      <c r="L760" s="3" t="s">
        <v>15</v>
      </c>
      <c r="M760" s="3">
        <v>7298</v>
      </c>
      <c r="N760" s="3">
        <v>3989</v>
      </c>
      <c r="O760" s="3">
        <v>395551</v>
      </c>
    </row>
    <row r="761" spans="1:15" x14ac:dyDescent="0.25">
      <c r="A761" s="6" t="str">
        <f>IF(Table1[[#This Row],[Area]]="","",CONCATENATE(YEAR(I761)," ","Q",ROUNDUP(MONTH(I761)/3,0)))</f>
        <v>2019 Q3</v>
      </c>
      <c r="B761" s="6" t="str">
        <f>IF(Table1[[#This Row],[Area]]="","",CONCATENATE(TEXT(Table1[[#This Row],[rpt_mth]],"yyyy"), " ",TEXT(Table1[[#This Row],[rpt_mth]],"mmmm")))</f>
        <v>2019 August</v>
      </c>
      <c r="C761" s="9">
        <f>IF(Table1[[#This Row],[Area]]="","",Table1[[#This Row],[cleu_gross_adds]]/1000)</f>
        <v>2.1999999999999999E-2</v>
      </c>
      <c r="D761" s="9">
        <f>IF(Table1[[#This Row],[Area]]="","",Table1[[#This Row],[cleu_deacts]]/1000)</f>
        <v>0.13400000000000001</v>
      </c>
      <c r="E761" s="10">
        <f>IF(Table1[[#This Row],[Area]]="","",Table1[[#This Row],[cleu_subs]]/1000)</f>
        <v>7.992</v>
      </c>
      <c r="F761" s="10">
        <f>IF(Table1[[#This Row],[Area]]="","",Table1[[#This Row],[Adds]]-Table1[[#This Row],[Deacts]])</f>
        <v>-0.11200000000000002</v>
      </c>
      <c r="G761" s="10" t="str">
        <f>IF(Table1[[#This Row],[Area]]="","",IF(Table1[[#This Row],[VZ2_SEGMT_DESC]]="Small &amp; Medium Unassigned", "Small &amp; Medium",Table1[[#This Row],[VZ2_SEGMT_DESC]]))</f>
        <v>Public Sector SLED</v>
      </c>
      <c r="H761" s="10" t="str">
        <f>IF(Table1[[#This Row],[VZ2_AREA_DESC]]="undefined","",IF(Table1[[#This Row],[VZ2_AREA_DESC]]="Headquarte","HQ",Table1[[#This Row],[VZ2_AREA_DESC]]))</f>
        <v>West</v>
      </c>
      <c r="I761" s="2">
        <v>43678</v>
      </c>
      <c r="J761" s="3" t="s">
        <v>19</v>
      </c>
      <c r="K761" s="3" t="s">
        <v>14</v>
      </c>
      <c r="L761" s="3" t="s">
        <v>15</v>
      </c>
      <c r="M761" s="3">
        <v>22</v>
      </c>
      <c r="N761" s="3">
        <v>134</v>
      </c>
      <c r="O761" s="3">
        <v>7992</v>
      </c>
    </row>
    <row r="762" spans="1:15" x14ac:dyDescent="0.25">
      <c r="A762" s="6" t="str">
        <f>IF(Table1[[#This Row],[Area]]="","",CONCATENATE(YEAR(I762)," ","Q",ROUNDUP(MONTH(I762)/3,0)))</f>
        <v>2020 Q2</v>
      </c>
      <c r="B762" s="6" t="str">
        <f>IF(Table1[[#This Row],[Area]]="","",CONCATENATE(TEXT(Table1[[#This Row],[rpt_mth]],"yyyy"), " ",TEXT(Table1[[#This Row],[rpt_mth]],"mmmm")))</f>
        <v>2020 June</v>
      </c>
      <c r="C762" s="9">
        <f>IF(Table1[[#This Row],[Area]]="","",Table1[[#This Row],[cleu_gross_adds]]/1000)</f>
        <v>0</v>
      </c>
      <c r="D762" s="9">
        <f>IF(Table1[[#This Row],[Area]]="","",Table1[[#This Row],[cleu_deacts]]/1000)</f>
        <v>0</v>
      </c>
      <c r="E762" s="10">
        <f>IF(Table1[[#This Row],[Area]]="","",Table1[[#This Row],[cleu_subs]]/1000)</f>
        <v>1E-3</v>
      </c>
      <c r="F762" s="10">
        <f>IF(Table1[[#This Row],[Area]]="","",Table1[[#This Row],[Adds]]-Table1[[#This Row],[Deacts]])</f>
        <v>0</v>
      </c>
      <c r="G762" s="10" t="str">
        <f>IF(Table1[[#This Row],[Area]]="","",IF(Table1[[#This Row],[VZ2_SEGMT_DESC]]="Small &amp; Medium Unassigned", "Small &amp; Medium",Table1[[#This Row],[VZ2_SEGMT_DESC]]))</f>
        <v>Large Enterprise Segment</v>
      </c>
      <c r="H762" s="10" t="str">
        <f>IF(Table1[[#This Row],[VZ2_AREA_DESC]]="undefined","",IF(Table1[[#This Row],[VZ2_AREA_DESC]]="Headquarte","HQ",Table1[[#This Row],[VZ2_AREA_DESC]]))</f>
        <v>HQ</v>
      </c>
      <c r="I762" s="2">
        <v>43983</v>
      </c>
      <c r="J762" s="3" t="s">
        <v>6</v>
      </c>
      <c r="K762" s="3" t="s">
        <v>12</v>
      </c>
      <c r="L762" s="3" t="s">
        <v>17</v>
      </c>
      <c r="M762" s="3">
        <v>0</v>
      </c>
      <c r="N762" s="3">
        <v>0</v>
      </c>
      <c r="O762" s="3">
        <v>1</v>
      </c>
    </row>
    <row r="763" spans="1:15" x14ac:dyDescent="0.25">
      <c r="A763" s="6" t="str">
        <f>IF(Table1[[#This Row],[Area]]="","",CONCATENATE(YEAR(I763)," ","Q",ROUNDUP(MONTH(I763)/3,0)))</f>
        <v>2019 Q4</v>
      </c>
      <c r="B763" s="6" t="str">
        <f>IF(Table1[[#This Row],[Area]]="","",CONCATENATE(TEXT(Table1[[#This Row],[rpt_mth]],"yyyy"), " ",TEXT(Table1[[#This Row],[rpt_mth]],"mmmm")))</f>
        <v>2019 October</v>
      </c>
      <c r="C763" s="9">
        <f>IF(Table1[[#This Row],[Area]]="","",Table1[[#This Row],[cleu_gross_adds]]/1000)</f>
        <v>0.113</v>
      </c>
      <c r="D763" s="9">
        <f>IF(Table1[[#This Row],[Area]]="","",Table1[[#This Row],[cleu_deacts]]/1000)</f>
        <v>0</v>
      </c>
      <c r="E763" s="10">
        <f>IF(Table1[[#This Row],[Area]]="","",Table1[[#This Row],[cleu_subs]]/1000)</f>
        <v>0.217</v>
      </c>
      <c r="F763" s="10">
        <f>IF(Table1[[#This Row],[Area]]="","",Table1[[#This Row],[Adds]]-Table1[[#This Row],[Deacts]])</f>
        <v>0.113</v>
      </c>
      <c r="G763" s="10" t="str">
        <f>IF(Table1[[#This Row],[Area]]="","",IF(Table1[[#This Row],[VZ2_SEGMT_DESC]]="Small &amp; Medium Unassigned", "Small &amp; Medium",Table1[[#This Row],[VZ2_SEGMT_DESC]]))</f>
        <v>Small &amp; Medium</v>
      </c>
      <c r="H763" s="10" t="str">
        <f>IF(Table1[[#This Row],[VZ2_AREA_DESC]]="undefined","",IF(Table1[[#This Row],[VZ2_AREA_DESC]]="Headquarte","HQ",Table1[[#This Row],[VZ2_AREA_DESC]]))</f>
        <v>East</v>
      </c>
      <c r="I763" s="2">
        <v>43739</v>
      </c>
      <c r="J763" s="3" t="s">
        <v>9</v>
      </c>
      <c r="K763" s="3" t="s">
        <v>14</v>
      </c>
      <c r="L763" s="3" t="s">
        <v>11</v>
      </c>
      <c r="M763" s="3">
        <v>113</v>
      </c>
      <c r="N763" s="3">
        <v>0</v>
      </c>
      <c r="O763" s="3">
        <v>217</v>
      </c>
    </row>
    <row r="764" spans="1:15" x14ac:dyDescent="0.25">
      <c r="A764" s="6" t="str">
        <f>IF(Table1[[#This Row],[Area]]="","",CONCATENATE(YEAR(I764)," ","Q",ROUNDUP(MONTH(I764)/3,0)))</f>
        <v>2020 Q1</v>
      </c>
      <c r="B764" s="6" t="str">
        <f>IF(Table1[[#This Row],[Area]]="","",CONCATENATE(TEXT(Table1[[#This Row],[rpt_mth]],"yyyy"), " ",TEXT(Table1[[#This Row],[rpt_mth]],"mmmm")))</f>
        <v>2020 March</v>
      </c>
      <c r="C764" s="9">
        <f>IF(Table1[[#This Row],[Area]]="","",Table1[[#This Row],[cleu_gross_adds]]/1000)</f>
        <v>0</v>
      </c>
      <c r="D764" s="9">
        <f>IF(Table1[[#This Row],[Area]]="","",Table1[[#This Row],[cleu_deacts]]/1000)</f>
        <v>0</v>
      </c>
      <c r="E764" s="10">
        <f>IF(Table1[[#This Row],[Area]]="","",Table1[[#This Row],[cleu_subs]]/1000)</f>
        <v>0</v>
      </c>
      <c r="F764" s="10">
        <f>IF(Table1[[#This Row],[Area]]="","",Table1[[#This Row],[Adds]]-Table1[[#This Row],[Deacts]])</f>
        <v>0</v>
      </c>
      <c r="G764" s="10" t="str">
        <f>IF(Table1[[#This Row],[Area]]="","",IF(Table1[[#This Row],[VZ2_SEGMT_DESC]]="Small &amp; Medium Unassigned", "Small &amp; Medium",Table1[[#This Row],[VZ2_SEGMT_DESC]]))</f>
        <v>Small &amp; Medium</v>
      </c>
      <c r="H764" s="10" t="str">
        <f>IF(Table1[[#This Row],[VZ2_AREA_DESC]]="undefined","",IF(Table1[[#This Row],[VZ2_AREA_DESC]]="Headquarte","HQ",Table1[[#This Row],[VZ2_AREA_DESC]]))</f>
        <v>West</v>
      </c>
      <c r="I764" s="2">
        <v>43891</v>
      </c>
      <c r="J764" s="3" t="s">
        <v>9</v>
      </c>
      <c r="K764" s="3" t="s">
        <v>14</v>
      </c>
      <c r="L764" s="3" t="s">
        <v>15</v>
      </c>
      <c r="M764" s="3">
        <v>0</v>
      </c>
      <c r="N764" s="3">
        <v>0</v>
      </c>
      <c r="O764" s="3">
        <v>0</v>
      </c>
    </row>
    <row r="765" spans="1:15" x14ac:dyDescent="0.25">
      <c r="A765" s="6" t="str">
        <f>IF(Table1[[#This Row],[Area]]="","",CONCATENATE(YEAR(I765)," ","Q",ROUNDUP(MONTH(I765)/3,0)))</f>
        <v>2019 Q3</v>
      </c>
      <c r="B765" s="6" t="str">
        <f>IF(Table1[[#This Row],[Area]]="","",CONCATENATE(TEXT(Table1[[#This Row],[rpt_mth]],"yyyy"), " ",TEXT(Table1[[#This Row],[rpt_mth]],"mmmm")))</f>
        <v>2019 September</v>
      </c>
      <c r="C765" s="9">
        <f>IF(Table1[[#This Row],[Area]]="","",Table1[[#This Row],[cleu_gross_adds]]/1000)</f>
        <v>7.0000000000000001E-3</v>
      </c>
      <c r="D765" s="9">
        <f>IF(Table1[[#This Row],[Area]]="","",Table1[[#This Row],[cleu_deacts]]/1000)</f>
        <v>3.5999999999999997E-2</v>
      </c>
      <c r="E765" s="10">
        <f>IF(Table1[[#This Row],[Area]]="","",Table1[[#This Row],[cleu_subs]]/1000)</f>
        <v>5.6230000000000002</v>
      </c>
      <c r="F765" s="10">
        <f>IF(Table1[[#This Row],[Area]]="","",Table1[[#This Row],[Adds]]-Table1[[#This Row],[Deacts]])</f>
        <v>-2.8999999999999998E-2</v>
      </c>
      <c r="G765" s="10" t="str">
        <f>IF(Table1[[#This Row],[Area]]="","",IF(Table1[[#This Row],[VZ2_SEGMT_DESC]]="Small &amp; Medium Unassigned", "Small &amp; Medium",Table1[[#This Row],[VZ2_SEGMT_DESC]]))</f>
        <v>Public Sector SLED</v>
      </c>
      <c r="H765" s="10" t="str">
        <f>IF(Table1[[#This Row],[VZ2_AREA_DESC]]="undefined","",IF(Table1[[#This Row],[VZ2_AREA_DESC]]="Headquarte","HQ",Table1[[#This Row],[VZ2_AREA_DESC]]))</f>
        <v>South</v>
      </c>
      <c r="I765" s="2">
        <v>43709</v>
      </c>
      <c r="J765" s="3" t="s">
        <v>19</v>
      </c>
      <c r="K765" s="3" t="s">
        <v>14</v>
      </c>
      <c r="L765" s="3" t="s">
        <v>8</v>
      </c>
      <c r="M765" s="3">
        <v>7</v>
      </c>
      <c r="N765" s="3">
        <v>36</v>
      </c>
      <c r="O765" s="3">
        <v>5623</v>
      </c>
    </row>
    <row r="766" spans="1:15" x14ac:dyDescent="0.25">
      <c r="A766" s="6" t="str">
        <f>IF(Table1[[#This Row],[Area]]="","",CONCATENATE(YEAR(I766)," ","Q",ROUNDUP(MONTH(I766)/3,0)))</f>
        <v>2020 Q1</v>
      </c>
      <c r="B766" s="6" t="str">
        <f>IF(Table1[[#This Row],[Area]]="","",CONCATENATE(TEXT(Table1[[#This Row],[rpt_mth]],"yyyy"), " ",TEXT(Table1[[#This Row],[rpt_mth]],"mmmm")))</f>
        <v>2020 February</v>
      </c>
      <c r="C766" s="9">
        <f>IF(Table1[[#This Row],[Area]]="","",Table1[[#This Row],[cleu_gross_adds]]/1000)</f>
        <v>1E-3</v>
      </c>
      <c r="D766" s="9">
        <f>IF(Table1[[#This Row],[Area]]="","",Table1[[#This Row],[cleu_deacts]]/1000)</f>
        <v>2E-3</v>
      </c>
      <c r="E766" s="10">
        <f>IF(Table1[[#This Row],[Area]]="","",Table1[[#This Row],[cleu_subs]]/1000)</f>
        <v>0.627</v>
      </c>
      <c r="F766" s="10">
        <f>IF(Table1[[#This Row],[Area]]="","",Table1[[#This Row],[Adds]]-Table1[[#This Row],[Deacts]])</f>
        <v>-1E-3</v>
      </c>
      <c r="G766" s="10" t="str">
        <f>IF(Table1[[#This Row],[Area]]="","",IF(Table1[[#This Row],[VZ2_SEGMT_DESC]]="Small &amp; Medium Unassigned", "Small &amp; Medium",Table1[[#This Row],[VZ2_SEGMT_DESC]]))</f>
        <v>Public Sector Fed</v>
      </c>
      <c r="H766" s="10" t="str">
        <f>IF(Table1[[#This Row],[VZ2_AREA_DESC]]="undefined","",IF(Table1[[#This Row],[VZ2_AREA_DESC]]="Headquarte","HQ",Table1[[#This Row],[VZ2_AREA_DESC]]))</f>
        <v>South</v>
      </c>
      <c r="I766" s="2">
        <v>43862</v>
      </c>
      <c r="J766" s="3" t="s">
        <v>16</v>
      </c>
      <c r="K766" s="3" t="s">
        <v>10</v>
      </c>
      <c r="L766" s="3" t="s">
        <v>8</v>
      </c>
      <c r="M766" s="3">
        <v>1</v>
      </c>
      <c r="N766" s="3">
        <v>2</v>
      </c>
      <c r="O766" s="3">
        <v>627</v>
      </c>
    </row>
    <row r="767" spans="1:15" x14ac:dyDescent="0.25">
      <c r="A767" s="6" t="str">
        <f>IF(Table1[[#This Row],[Area]]="","",CONCATENATE(YEAR(I767)," ","Q",ROUNDUP(MONTH(I767)/3,0)))</f>
        <v>2020 Q1</v>
      </c>
      <c r="B767" s="6" t="str">
        <f>IF(Table1[[#This Row],[Area]]="","",CONCATENATE(TEXT(Table1[[#This Row],[rpt_mth]],"yyyy"), " ",TEXT(Table1[[#This Row],[rpt_mth]],"mmmm")))</f>
        <v>2020 January</v>
      </c>
      <c r="C767" s="9">
        <f>IF(Table1[[#This Row],[Area]]="","",Table1[[#This Row],[cleu_gross_adds]]/1000)</f>
        <v>2.2280000000000002</v>
      </c>
      <c r="D767" s="9">
        <f>IF(Table1[[#This Row],[Area]]="","",Table1[[#This Row],[cleu_deacts]]/1000)</f>
        <v>2.9449999999999998</v>
      </c>
      <c r="E767" s="10">
        <f>IF(Table1[[#This Row],[Area]]="","",Table1[[#This Row],[cleu_subs]]/1000)</f>
        <v>278.78199999999998</v>
      </c>
      <c r="F767" s="10">
        <f>IF(Table1[[#This Row],[Area]]="","",Table1[[#This Row],[Adds]]-Table1[[#This Row],[Deacts]])</f>
        <v>-0.71699999999999964</v>
      </c>
      <c r="G767" s="10" t="str">
        <f>IF(Table1[[#This Row],[Area]]="","",IF(Table1[[#This Row],[VZ2_SEGMT_DESC]]="Small &amp; Medium Unassigned", "Small &amp; Medium",Table1[[#This Row],[VZ2_SEGMT_DESC]]))</f>
        <v>Small &amp; Medium</v>
      </c>
      <c r="H767" s="10" t="str">
        <f>IF(Table1[[#This Row],[VZ2_AREA_DESC]]="undefined","",IF(Table1[[#This Row],[VZ2_AREA_DESC]]="Headquarte","HQ",Table1[[#This Row],[VZ2_AREA_DESC]]))</f>
        <v>West</v>
      </c>
      <c r="I767" s="2">
        <v>43831</v>
      </c>
      <c r="J767" s="3" t="s">
        <v>18</v>
      </c>
      <c r="K767" s="3" t="s">
        <v>7</v>
      </c>
      <c r="L767" s="3" t="s">
        <v>15</v>
      </c>
      <c r="M767" s="3">
        <v>2228</v>
      </c>
      <c r="N767" s="3">
        <v>2945</v>
      </c>
      <c r="O767" s="3">
        <v>278782</v>
      </c>
    </row>
    <row r="768" spans="1:15" x14ac:dyDescent="0.25">
      <c r="A768" s="6" t="str">
        <f>IF(Table1[[#This Row],[Area]]="","",CONCATENATE(YEAR(I768)," ","Q",ROUNDUP(MONTH(I768)/3,0)))</f>
        <v>2019 Q4</v>
      </c>
      <c r="B768" s="6" t="str">
        <f>IF(Table1[[#This Row],[Area]]="","",CONCATENATE(TEXT(Table1[[#This Row],[rpt_mth]],"yyyy"), " ",TEXT(Table1[[#This Row],[rpt_mth]],"mmmm")))</f>
        <v>2019 December</v>
      </c>
      <c r="C768" s="9">
        <f>IF(Table1[[#This Row],[Area]]="","",Table1[[#This Row],[cleu_gross_adds]]/1000)</f>
        <v>4.62</v>
      </c>
      <c r="D768" s="9">
        <f>IF(Table1[[#This Row],[Area]]="","",Table1[[#This Row],[cleu_deacts]]/1000)</f>
        <v>3.9009999999999998</v>
      </c>
      <c r="E768" s="10">
        <f>IF(Table1[[#This Row],[Area]]="","",Table1[[#This Row],[cleu_subs]]/1000)</f>
        <v>514.16</v>
      </c>
      <c r="F768" s="10">
        <f>IF(Table1[[#This Row],[Area]]="","",Table1[[#This Row],[Adds]]-Table1[[#This Row],[Deacts]])</f>
        <v>0.71900000000000031</v>
      </c>
      <c r="G768" s="10" t="str">
        <f>IF(Table1[[#This Row],[Area]]="","",IF(Table1[[#This Row],[VZ2_SEGMT_DESC]]="Small &amp; Medium Unassigned", "Small &amp; Medium",Table1[[#This Row],[VZ2_SEGMT_DESC]]))</f>
        <v>Public Sector Fed</v>
      </c>
      <c r="H768" s="10" t="str">
        <f>IF(Table1[[#This Row],[VZ2_AREA_DESC]]="undefined","",IF(Table1[[#This Row],[VZ2_AREA_DESC]]="Headquarte","HQ",Table1[[#This Row],[VZ2_AREA_DESC]]))</f>
        <v>East</v>
      </c>
      <c r="I768" s="2">
        <v>43800</v>
      </c>
      <c r="J768" s="3" t="s">
        <v>16</v>
      </c>
      <c r="K768" s="3" t="s">
        <v>12</v>
      </c>
      <c r="L768" s="3" t="s">
        <v>11</v>
      </c>
      <c r="M768" s="3">
        <v>4620</v>
      </c>
      <c r="N768" s="3">
        <v>3901</v>
      </c>
      <c r="O768" s="3">
        <v>514160</v>
      </c>
    </row>
    <row r="769" spans="1:15" x14ac:dyDescent="0.25">
      <c r="A769" s="6" t="str">
        <f>IF(Table1[[#This Row],[Area]]="","",CONCATENATE(YEAR(I769)," ","Q",ROUNDUP(MONTH(I769)/3,0)))</f>
        <v>2019 Q1</v>
      </c>
      <c r="B769" s="6" t="str">
        <f>IF(Table1[[#This Row],[Area]]="","",CONCATENATE(TEXT(Table1[[#This Row],[rpt_mth]],"yyyy"), " ",TEXT(Table1[[#This Row],[rpt_mth]],"mmmm")))</f>
        <v>2019 March</v>
      </c>
      <c r="C769" s="9">
        <f>IF(Table1[[#This Row],[Area]]="","",Table1[[#This Row],[cleu_gross_adds]]/1000)</f>
        <v>1.121</v>
      </c>
      <c r="D769" s="9">
        <f>IF(Table1[[#This Row],[Area]]="","",Table1[[#This Row],[cleu_deacts]]/1000)</f>
        <v>1.5229999999999999</v>
      </c>
      <c r="E769" s="10">
        <f>IF(Table1[[#This Row],[Area]]="","",Table1[[#This Row],[cleu_subs]]/1000)</f>
        <v>40.939</v>
      </c>
      <c r="F769" s="10">
        <f>IF(Table1[[#This Row],[Area]]="","",Table1[[#This Row],[Adds]]-Table1[[#This Row],[Deacts]])</f>
        <v>-0.40199999999999991</v>
      </c>
      <c r="G769" s="10" t="str">
        <f>IF(Table1[[#This Row],[Area]]="","",IF(Table1[[#This Row],[VZ2_SEGMT_DESC]]="Small &amp; Medium Unassigned", "Small &amp; Medium",Table1[[#This Row],[VZ2_SEGMT_DESC]]))</f>
        <v>Large Enterprise Segment</v>
      </c>
      <c r="H769" s="10" t="str">
        <f>IF(Table1[[#This Row],[VZ2_AREA_DESC]]="undefined","",IF(Table1[[#This Row],[VZ2_AREA_DESC]]="Headquarte","HQ",Table1[[#This Row],[VZ2_AREA_DESC]]))</f>
        <v>West</v>
      </c>
      <c r="I769" s="2">
        <v>43525</v>
      </c>
      <c r="J769" s="3" t="s">
        <v>6</v>
      </c>
      <c r="K769" s="3" t="s">
        <v>14</v>
      </c>
      <c r="L769" s="3" t="s">
        <v>15</v>
      </c>
      <c r="M769" s="3">
        <v>1121</v>
      </c>
      <c r="N769" s="3">
        <v>1523</v>
      </c>
      <c r="O769" s="3">
        <v>40939</v>
      </c>
    </row>
    <row r="770" spans="1:15" x14ac:dyDescent="0.25">
      <c r="A770" s="6" t="str">
        <f>IF(Table1[[#This Row],[Area]]="","",CONCATENATE(YEAR(I770)," ","Q",ROUNDUP(MONTH(I770)/3,0)))</f>
        <v>2020 Q2</v>
      </c>
      <c r="B770" s="6" t="str">
        <f>IF(Table1[[#This Row],[Area]]="","",CONCATENATE(TEXT(Table1[[#This Row],[rpt_mth]],"yyyy"), " ",TEXT(Table1[[#This Row],[rpt_mth]],"mmmm")))</f>
        <v>2020 April</v>
      </c>
      <c r="C770" s="9">
        <f>IF(Table1[[#This Row],[Area]]="","",Table1[[#This Row],[cleu_gross_adds]]/1000)</f>
        <v>36.773000000000003</v>
      </c>
      <c r="D770" s="9">
        <f>IF(Table1[[#This Row],[Area]]="","",Table1[[#This Row],[cleu_deacts]]/1000)</f>
        <v>35.435000000000002</v>
      </c>
      <c r="E770" s="10">
        <f>IF(Table1[[#This Row],[Area]]="","",Table1[[#This Row],[cleu_subs]]/1000)</f>
        <v>3355.17</v>
      </c>
      <c r="F770" s="10">
        <f>IF(Table1[[#This Row],[Area]]="","",Table1[[#This Row],[Adds]]-Table1[[#This Row],[Deacts]])</f>
        <v>1.338000000000001</v>
      </c>
      <c r="G770" s="10" t="str">
        <f>IF(Table1[[#This Row],[Area]]="","",IF(Table1[[#This Row],[VZ2_SEGMT_DESC]]="Small &amp; Medium Unassigned", "Small &amp; Medium",Table1[[#This Row],[VZ2_SEGMT_DESC]]))</f>
        <v>Small &amp; Medium</v>
      </c>
      <c r="H770" s="10" t="str">
        <f>IF(Table1[[#This Row],[VZ2_AREA_DESC]]="undefined","",IF(Table1[[#This Row],[VZ2_AREA_DESC]]="Headquarte","HQ",Table1[[#This Row],[VZ2_AREA_DESC]]))</f>
        <v>East</v>
      </c>
      <c r="I770" s="2">
        <v>43922</v>
      </c>
      <c r="J770" s="3" t="s">
        <v>18</v>
      </c>
      <c r="K770" s="3" t="s">
        <v>12</v>
      </c>
      <c r="L770" s="3" t="s">
        <v>11</v>
      </c>
      <c r="M770" s="3">
        <v>36773</v>
      </c>
      <c r="N770" s="3">
        <v>35435</v>
      </c>
      <c r="O770" s="3">
        <v>3355170</v>
      </c>
    </row>
    <row r="771" spans="1:15" x14ac:dyDescent="0.25">
      <c r="A771" s="6" t="str">
        <f>IF(Table1[[#This Row],[Area]]="","",CONCATENATE(YEAR(I771)," ","Q",ROUNDUP(MONTH(I771)/3,0)))</f>
        <v>2020 Q2</v>
      </c>
      <c r="B771" s="6" t="str">
        <f>IF(Table1[[#This Row],[Area]]="","",CONCATENATE(TEXT(Table1[[#This Row],[rpt_mth]],"yyyy"), " ",TEXT(Table1[[#This Row],[rpt_mth]],"mmmm")))</f>
        <v>2020 April</v>
      </c>
      <c r="C771" s="9">
        <f>IF(Table1[[#This Row],[Area]]="","",Table1[[#This Row],[cleu_gross_adds]]/1000)</f>
        <v>2.3479999999999999</v>
      </c>
      <c r="D771" s="9">
        <f>IF(Table1[[#This Row],[Area]]="","",Table1[[#This Row],[cleu_deacts]]/1000)</f>
        <v>2.2280000000000002</v>
      </c>
      <c r="E771" s="10">
        <f>IF(Table1[[#This Row],[Area]]="","",Table1[[#This Row],[cleu_subs]]/1000)</f>
        <v>221.953</v>
      </c>
      <c r="F771" s="10">
        <f>IF(Table1[[#This Row],[Area]]="","",Table1[[#This Row],[Adds]]-Table1[[#This Row],[Deacts]])</f>
        <v>0.11999999999999966</v>
      </c>
      <c r="G771" s="10" t="str">
        <f>IF(Table1[[#This Row],[Area]]="","",IF(Table1[[#This Row],[VZ2_SEGMT_DESC]]="Small &amp; Medium Unassigned", "Small &amp; Medium",Table1[[#This Row],[VZ2_SEGMT_DESC]]))</f>
        <v>Small &amp; Medium</v>
      </c>
      <c r="H771" s="10" t="str">
        <f>IF(Table1[[#This Row],[VZ2_AREA_DESC]]="undefined","",IF(Table1[[#This Row],[VZ2_AREA_DESC]]="Headquarte","HQ",Table1[[#This Row],[VZ2_AREA_DESC]]))</f>
        <v>South</v>
      </c>
      <c r="I771" s="2">
        <v>43922</v>
      </c>
      <c r="J771" s="3" t="s">
        <v>18</v>
      </c>
      <c r="K771" s="3" t="s">
        <v>7</v>
      </c>
      <c r="L771" s="3" t="s">
        <v>8</v>
      </c>
      <c r="M771" s="3">
        <v>2348</v>
      </c>
      <c r="N771" s="3">
        <v>2228</v>
      </c>
      <c r="O771" s="3">
        <v>221953</v>
      </c>
    </row>
    <row r="772" spans="1:15" x14ac:dyDescent="0.25">
      <c r="A772" s="6" t="str">
        <f>IF(Table1[[#This Row],[Area]]="","",CONCATENATE(YEAR(I772)," ","Q",ROUNDUP(MONTH(I772)/3,0)))</f>
        <v>2020 Q1</v>
      </c>
      <c r="B772" s="6" t="str">
        <f>IF(Table1[[#This Row],[Area]]="","",CONCATENATE(TEXT(Table1[[#This Row],[rpt_mth]],"yyyy"), " ",TEXT(Table1[[#This Row],[rpt_mth]],"mmmm")))</f>
        <v>2020 March</v>
      </c>
      <c r="C772" s="9">
        <f>IF(Table1[[#This Row],[Area]]="","",Table1[[#This Row],[cleu_gross_adds]]/1000)</f>
        <v>0.14599999999999999</v>
      </c>
      <c r="D772" s="9">
        <f>IF(Table1[[#This Row],[Area]]="","",Table1[[#This Row],[cleu_deacts]]/1000)</f>
        <v>0.58699999999999997</v>
      </c>
      <c r="E772" s="10">
        <f>IF(Table1[[#This Row],[Area]]="","",Table1[[#This Row],[cleu_subs]]/1000)</f>
        <v>23.992999999999999</v>
      </c>
      <c r="F772" s="10">
        <f>IF(Table1[[#This Row],[Area]]="","",Table1[[#This Row],[Adds]]-Table1[[#This Row],[Deacts]])</f>
        <v>-0.44099999999999995</v>
      </c>
      <c r="G772" s="10" t="str">
        <f>IF(Table1[[#This Row],[Area]]="","",IF(Table1[[#This Row],[VZ2_SEGMT_DESC]]="Small &amp; Medium Unassigned", "Small &amp; Medium",Table1[[#This Row],[VZ2_SEGMT_DESC]]))</f>
        <v>Large Enterprise Segment</v>
      </c>
      <c r="H772" s="10" t="str">
        <f>IF(Table1[[#This Row],[VZ2_AREA_DESC]]="undefined","",IF(Table1[[#This Row],[VZ2_AREA_DESC]]="Headquarte","HQ",Table1[[#This Row],[VZ2_AREA_DESC]]))</f>
        <v>South</v>
      </c>
      <c r="I772" s="2">
        <v>43891</v>
      </c>
      <c r="J772" s="3" t="s">
        <v>6</v>
      </c>
      <c r="K772" s="3" t="s">
        <v>7</v>
      </c>
      <c r="L772" s="3" t="s">
        <v>8</v>
      </c>
      <c r="M772" s="3">
        <v>146</v>
      </c>
      <c r="N772" s="3">
        <v>587</v>
      </c>
      <c r="O772" s="3">
        <v>23993</v>
      </c>
    </row>
    <row r="773" spans="1:15" x14ac:dyDescent="0.25">
      <c r="A773" s="6" t="str">
        <f>IF(Table1[[#This Row],[Area]]="","",CONCATENATE(YEAR(I773)," ","Q",ROUNDUP(MONTH(I773)/3,0)))</f>
        <v>2019 Q4</v>
      </c>
      <c r="B773" s="6" t="str">
        <f>IF(Table1[[#This Row],[Area]]="","",CONCATENATE(TEXT(Table1[[#This Row],[rpt_mth]],"yyyy"), " ",TEXT(Table1[[#This Row],[rpt_mth]],"mmmm")))</f>
        <v>2019 November</v>
      </c>
      <c r="C773" s="9">
        <f>IF(Table1[[#This Row],[Area]]="","",Table1[[#This Row],[cleu_gross_adds]]/1000)</f>
        <v>0</v>
      </c>
      <c r="D773" s="9">
        <f>IF(Table1[[#This Row],[Area]]="","",Table1[[#This Row],[cleu_deacts]]/1000)</f>
        <v>0</v>
      </c>
      <c r="E773" s="10">
        <f>IF(Table1[[#This Row],[Area]]="","",Table1[[#This Row],[cleu_subs]]/1000)</f>
        <v>1E-3</v>
      </c>
      <c r="F773" s="10">
        <f>IF(Table1[[#This Row],[Area]]="","",Table1[[#This Row],[Adds]]-Table1[[#This Row],[Deacts]])</f>
        <v>0</v>
      </c>
      <c r="G773" s="10" t="str">
        <f>IF(Table1[[#This Row],[Area]]="","",IF(Table1[[#This Row],[VZ2_SEGMT_DESC]]="Small &amp; Medium Unassigned", "Small &amp; Medium",Table1[[#This Row],[VZ2_SEGMT_DESC]]))</f>
        <v>Small &amp; Medium</v>
      </c>
      <c r="H773" s="10" t="str">
        <f>IF(Table1[[#This Row],[VZ2_AREA_DESC]]="undefined","",IF(Table1[[#This Row],[VZ2_AREA_DESC]]="Headquarte","HQ",Table1[[#This Row],[VZ2_AREA_DESC]]))</f>
        <v>East</v>
      </c>
      <c r="I773" s="2">
        <v>43770</v>
      </c>
      <c r="J773" s="3" t="s">
        <v>9</v>
      </c>
      <c r="K773" s="3" t="s">
        <v>7</v>
      </c>
      <c r="L773" s="3" t="s">
        <v>11</v>
      </c>
      <c r="M773" s="3">
        <v>0</v>
      </c>
      <c r="N773" s="3">
        <v>0</v>
      </c>
      <c r="O773" s="3">
        <v>1</v>
      </c>
    </row>
    <row r="774" spans="1:15" x14ac:dyDescent="0.25">
      <c r="A774" s="6" t="str">
        <f>IF(Table1[[#This Row],[Area]]="","",CONCATENATE(YEAR(I774)," ","Q",ROUNDUP(MONTH(I774)/3,0)))</f>
        <v>2019 Q4</v>
      </c>
      <c r="B774" s="6" t="str">
        <f>IF(Table1[[#This Row],[Area]]="","",CONCATENATE(TEXT(Table1[[#This Row],[rpt_mth]],"yyyy"), " ",TEXT(Table1[[#This Row],[rpt_mth]],"mmmm")))</f>
        <v>2019 October</v>
      </c>
      <c r="C774" s="9">
        <f>IF(Table1[[#This Row],[Area]]="","",Table1[[#This Row],[cleu_gross_adds]]/1000)</f>
        <v>1.2E-2</v>
      </c>
      <c r="D774" s="9">
        <f>IF(Table1[[#This Row],[Area]]="","",Table1[[#This Row],[cleu_deacts]]/1000)</f>
        <v>8.1000000000000003E-2</v>
      </c>
      <c r="E774" s="10">
        <f>IF(Table1[[#This Row],[Area]]="","",Table1[[#This Row],[cleu_subs]]/1000)</f>
        <v>5.5389999999999997</v>
      </c>
      <c r="F774" s="10">
        <f>IF(Table1[[#This Row],[Area]]="","",Table1[[#This Row],[Adds]]-Table1[[#This Row],[Deacts]])</f>
        <v>-6.9000000000000006E-2</v>
      </c>
      <c r="G774" s="10" t="str">
        <f>IF(Table1[[#This Row],[Area]]="","",IF(Table1[[#This Row],[VZ2_SEGMT_DESC]]="Small &amp; Medium Unassigned", "Small &amp; Medium",Table1[[#This Row],[VZ2_SEGMT_DESC]]))</f>
        <v>Public Sector SLED</v>
      </c>
      <c r="H774" s="10" t="str">
        <f>IF(Table1[[#This Row],[VZ2_AREA_DESC]]="undefined","",IF(Table1[[#This Row],[VZ2_AREA_DESC]]="Headquarte","HQ",Table1[[#This Row],[VZ2_AREA_DESC]]))</f>
        <v>South</v>
      </c>
      <c r="I774" s="2">
        <v>43739</v>
      </c>
      <c r="J774" s="3" t="s">
        <v>19</v>
      </c>
      <c r="K774" s="3" t="s">
        <v>14</v>
      </c>
      <c r="L774" s="3" t="s">
        <v>8</v>
      </c>
      <c r="M774" s="3">
        <v>12</v>
      </c>
      <c r="N774" s="3">
        <v>81</v>
      </c>
      <c r="O774" s="3">
        <v>5539</v>
      </c>
    </row>
    <row r="775" spans="1:15" x14ac:dyDescent="0.25">
      <c r="A775" s="6" t="str">
        <f>IF(Table1[[#This Row],[Area]]="","",CONCATENATE(YEAR(I775)," ","Q",ROUNDUP(MONTH(I775)/3,0)))</f>
        <v>2020 Q1</v>
      </c>
      <c r="B775" s="6" t="str">
        <f>IF(Table1[[#This Row],[Area]]="","",CONCATENATE(TEXT(Table1[[#This Row],[rpt_mth]],"yyyy"), " ",TEXT(Table1[[#This Row],[rpt_mth]],"mmmm")))</f>
        <v>2020 January</v>
      </c>
      <c r="C775" s="9">
        <f>IF(Table1[[#This Row],[Area]]="","",Table1[[#This Row],[cleu_gross_adds]]/1000)</f>
        <v>0</v>
      </c>
      <c r="D775" s="9">
        <f>IF(Table1[[#This Row],[Area]]="","",Table1[[#This Row],[cleu_deacts]]/1000)</f>
        <v>7.0000000000000001E-3</v>
      </c>
      <c r="E775" s="10">
        <f>IF(Table1[[#This Row],[Area]]="","",Table1[[#This Row],[cleu_subs]]/1000)</f>
        <v>0.628</v>
      </c>
      <c r="F775" s="10">
        <f>IF(Table1[[#This Row],[Area]]="","",Table1[[#This Row],[Adds]]-Table1[[#This Row],[Deacts]])</f>
        <v>-7.0000000000000001E-3</v>
      </c>
      <c r="G775" s="10" t="str">
        <f>IF(Table1[[#This Row],[Area]]="","",IF(Table1[[#This Row],[VZ2_SEGMT_DESC]]="Small &amp; Medium Unassigned", "Small &amp; Medium",Table1[[#This Row],[VZ2_SEGMT_DESC]]))</f>
        <v>Public Sector Fed</v>
      </c>
      <c r="H775" s="10" t="str">
        <f>IF(Table1[[#This Row],[VZ2_AREA_DESC]]="undefined","",IF(Table1[[#This Row],[VZ2_AREA_DESC]]="Headquarte","HQ",Table1[[#This Row],[VZ2_AREA_DESC]]))</f>
        <v>South</v>
      </c>
      <c r="I775" s="2">
        <v>43831</v>
      </c>
      <c r="J775" s="3" t="s">
        <v>16</v>
      </c>
      <c r="K775" s="3" t="s">
        <v>7</v>
      </c>
      <c r="L775" s="3" t="s">
        <v>8</v>
      </c>
      <c r="M775" s="3">
        <v>0</v>
      </c>
      <c r="N775" s="3">
        <v>7</v>
      </c>
      <c r="O775" s="3">
        <v>628</v>
      </c>
    </row>
    <row r="776" spans="1:15" x14ac:dyDescent="0.25">
      <c r="A776" s="6" t="str">
        <f>IF(Table1[[#This Row],[Area]]="","",CONCATENATE(YEAR(I776)," ","Q",ROUNDUP(MONTH(I776)/3,0)))</f>
        <v>2019 Q3</v>
      </c>
      <c r="B776" s="6" t="str">
        <f>IF(Table1[[#This Row],[Area]]="","",CONCATENATE(TEXT(Table1[[#This Row],[rpt_mth]],"yyyy"), " ",TEXT(Table1[[#This Row],[rpt_mth]],"mmmm")))</f>
        <v>2019 September</v>
      </c>
      <c r="C776" s="9">
        <f>IF(Table1[[#This Row],[Area]]="","",Table1[[#This Row],[cleu_gross_adds]]/1000)</f>
        <v>49.250999999999998</v>
      </c>
      <c r="D776" s="9">
        <f>IF(Table1[[#This Row],[Area]]="","",Table1[[#This Row],[cleu_deacts]]/1000)</f>
        <v>42.103999999999999</v>
      </c>
      <c r="E776" s="10">
        <f>IF(Table1[[#This Row],[Area]]="","",Table1[[#This Row],[cleu_subs]]/1000)</f>
        <v>2854.1689999999999</v>
      </c>
      <c r="F776" s="10">
        <f>IF(Table1[[#This Row],[Area]]="","",Table1[[#This Row],[Adds]]-Table1[[#This Row],[Deacts]])</f>
        <v>7.1469999999999985</v>
      </c>
      <c r="G776" s="10" t="str">
        <f>IF(Table1[[#This Row],[Area]]="","",IF(Table1[[#This Row],[VZ2_SEGMT_DESC]]="Small &amp; Medium Unassigned", "Small &amp; Medium",Table1[[#This Row],[VZ2_SEGMT_DESC]]))</f>
        <v>Large Enterprise Segment</v>
      </c>
      <c r="H776" s="10" t="str">
        <f>IF(Table1[[#This Row],[VZ2_AREA_DESC]]="undefined","",IF(Table1[[#This Row],[VZ2_AREA_DESC]]="Headquarte","HQ",Table1[[#This Row],[VZ2_AREA_DESC]]))</f>
        <v>East</v>
      </c>
      <c r="I776" s="2">
        <v>43709</v>
      </c>
      <c r="J776" s="3" t="s">
        <v>6</v>
      </c>
      <c r="K776" s="3" t="s">
        <v>12</v>
      </c>
      <c r="L776" s="3" t="s">
        <v>11</v>
      </c>
      <c r="M776" s="3">
        <v>49251</v>
      </c>
      <c r="N776" s="3">
        <v>42104</v>
      </c>
      <c r="O776" s="3">
        <v>2854169</v>
      </c>
    </row>
    <row r="777" spans="1:15" x14ac:dyDescent="0.25">
      <c r="A777" s="6" t="str">
        <f>IF(Table1[[#This Row],[Area]]="","",CONCATENATE(YEAR(I777)," ","Q",ROUNDUP(MONTH(I777)/3,0)))</f>
        <v>2019 Q4</v>
      </c>
      <c r="B777" s="6" t="str">
        <f>IF(Table1[[#This Row],[Area]]="","",CONCATENATE(TEXT(Table1[[#This Row],[rpt_mth]],"yyyy"), " ",TEXT(Table1[[#This Row],[rpt_mth]],"mmmm")))</f>
        <v>2019 October</v>
      </c>
      <c r="C777" s="9">
        <f>IF(Table1[[#This Row],[Area]]="","",Table1[[#This Row],[cleu_gross_adds]]/1000)</f>
        <v>0</v>
      </c>
      <c r="D777" s="9">
        <f>IF(Table1[[#This Row],[Area]]="","",Table1[[#This Row],[cleu_deacts]]/1000)</f>
        <v>4.0000000000000001E-3</v>
      </c>
      <c r="E777" s="10">
        <f>IF(Table1[[#This Row],[Area]]="","",Table1[[#This Row],[cleu_subs]]/1000)</f>
        <v>0.65</v>
      </c>
      <c r="F777" s="10">
        <f>IF(Table1[[#This Row],[Area]]="","",Table1[[#This Row],[Adds]]-Table1[[#This Row],[Deacts]])</f>
        <v>-4.0000000000000001E-3</v>
      </c>
      <c r="G777" s="10" t="str">
        <f>IF(Table1[[#This Row],[Area]]="","",IF(Table1[[#This Row],[VZ2_SEGMT_DESC]]="Small &amp; Medium Unassigned", "Small &amp; Medium",Table1[[#This Row],[VZ2_SEGMT_DESC]]))</f>
        <v>Public Sector Fed</v>
      </c>
      <c r="H777" s="10" t="str">
        <f>IF(Table1[[#This Row],[VZ2_AREA_DESC]]="undefined","",IF(Table1[[#This Row],[VZ2_AREA_DESC]]="Headquarte","HQ",Table1[[#This Row],[VZ2_AREA_DESC]]))</f>
        <v>South</v>
      </c>
      <c r="I777" s="2">
        <v>43739</v>
      </c>
      <c r="J777" s="3" t="s">
        <v>16</v>
      </c>
      <c r="K777" s="3" t="s">
        <v>10</v>
      </c>
      <c r="L777" s="3" t="s">
        <v>8</v>
      </c>
      <c r="M777" s="3">
        <v>0</v>
      </c>
      <c r="N777" s="3">
        <v>4</v>
      </c>
      <c r="O777" s="3">
        <v>650</v>
      </c>
    </row>
    <row r="778" spans="1:15" x14ac:dyDescent="0.25">
      <c r="A778" s="6" t="str">
        <f>IF(Table1[[#This Row],[Area]]="","",CONCATENATE(YEAR(I778)," ","Q",ROUNDUP(MONTH(I778)/3,0)))</f>
        <v>2020 Q1</v>
      </c>
      <c r="B778" s="6" t="str">
        <f>IF(Table1[[#This Row],[Area]]="","",CONCATENATE(TEXT(Table1[[#This Row],[rpt_mth]],"yyyy"), " ",TEXT(Table1[[#This Row],[rpt_mth]],"mmmm")))</f>
        <v>2020 January</v>
      </c>
      <c r="C778" s="9">
        <f>IF(Table1[[#This Row],[Area]]="","",Table1[[#This Row],[cleu_gross_adds]]/1000)</f>
        <v>8.4000000000000005E-2</v>
      </c>
      <c r="D778" s="9">
        <f>IF(Table1[[#This Row],[Area]]="","",Table1[[#This Row],[cleu_deacts]]/1000)</f>
        <v>6.0999999999999999E-2</v>
      </c>
      <c r="E778" s="10">
        <f>IF(Table1[[#This Row],[Area]]="","",Table1[[#This Row],[cleu_subs]]/1000)</f>
        <v>9.35</v>
      </c>
      <c r="F778" s="10">
        <f>IF(Table1[[#This Row],[Area]]="","",Table1[[#This Row],[Adds]]-Table1[[#This Row],[Deacts]])</f>
        <v>2.3000000000000007E-2</v>
      </c>
      <c r="G778" s="10" t="str">
        <f>IF(Table1[[#This Row],[Area]]="","",IF(Table1[[#This Row],[VZ2_SEGMT_DESC]]="Small &amp; Medium Unassigned", "Small &amp; Medium",Table1[[#This Row],[VZ2_SEGMT_DESC]]))</f>
        <v>Public Sector SLED</v>
      </c>
      <c r="H778" s="10" t="str">
        <f>IF(Table1[[#This Row],[VZ2_AREA_DESC]]="undefined","",IF(Table1[[#This Row],[VZ2_AREA_DESC]]="Headquarte","HQ",Table1[[#This Row],[VZ2_AREA_DESC]]))</f>
        <v>West</v>
      </c>
      <c r="I778" s="2">
        <v>43831</v>
      </c>
      <c r="J778" s="3" t="s">
        <v>19</v>
      </c>
      <c r="K778" s="3" t="s">
        <v>10</v>
      </c>
      <c r="L778" s="3" t="s">
        <v>15</v>
      </c>
      <c r="M778" s="3">
        <v>84</v>
      </c>
      <c r="N778" s="3">
        <v>61</v>
      </c>
      <c r="O778" s="3">
        <v>9350</v>
      </c>
    </row>
    <row r="779" spans="1:15" x14ac:dyDescent="0.25">
      <c r="A779" s="6" t="str">
        <f>IF(Table1[[#This Row],[Area]]="","",CONCATENATE(YEAR(I779)," ","Q",ROUNDUP(MONTH(I779)/3,0)))</f>
        <v>2019 Q1</v>
      </c>
      <c r="B779" s="6" t="str">
        <f>IF(Table1[[#This Row],[Area]]="","",CONCATENATE(TEXT(Table1[[#This Row],[rpt_mth]],"yyyy"), " ",TEXT(Table1[[#This Row],[rpt_mth]],"mmmm")))</f>
        <v>2019 February</v>
      </c>
      <c r="C779" s="9">
        <f>IF(Table1[[#This Row],[Area]]="","",Table1[[#This Row],[cleu_gross_adds]]/1000)</f>
        <v>22.780999999999999</v>
      </c>
      <c r="D779" s="9">
        <f>IF(Table1[[#This Row],[Area]]="","",Table1[[#This Row],[cleu_deacts]]/1000)</f>
        <v>16.279</v>
      </c>
      <c r="E779" s="10">
        <f>IF(Table1[[#This Row],[Area]]="","",Table1[[#This Row],[cleu_subs]]/1000)</f>
        <v>1233.1220000000001</v>
      </c>
      <c r="F779" s="10">
        <f>IF(Table1[[#This Row],[Area]]="","",Table1[[#This Row],[Adds]]-Table1[[#This Row],[Deacts]])</f>
        <v>6.5019999999999989</v>
      </c>
      <c r="G779" s="10" t="str">
        <f>IF(Table1[[#This Row],[Area]]="","",IF(Table1[[#This Row],[VZ2_SEGMT_DESC]]="Small &amp; Medium Unassigned", "Small &amp; Medium",Table1[[#This Row],[VZ2_SEGMT_DESC]]))</f>
        <v>Small &amp; Medium</v>
      </c>
      <c r="H779" s="10" t="str">
        <f>IF(Table1[[#This Row],[VZ2_AREA_DESC]]="undefined","",IF(Table1[[#This Row],[VZ2_AREA_DESC]]="Headquarte","HQ",Table1[[#This Row],[VZ2_AREA_DESC]]))</f>
        <v>South</v>
      </c>
      <c r="I779" s="2">
        <v>43497</v>
      </c>
      <c r="J779" s="3" t="s">
        <v>18</v>
      </c>
      <c r="K779" s="3" t="s">
        <v>10</v>
      </c>
      <c r="L779" s="3" t="s">
        <v>8</v>
      </c>
      <c r="M779" s="3">
        <v>22781</v>
      </c>
      <c r="N779" s="3">
        <v>16279</v>
      </c>
      <c r="O779" s="3">
        <v>1233122</v>
      </c>
    </row>
    <row r="780" spans="1:15" x14ac:dyDescent="0.25">
      <c r="A780" s="6" t="str">
        <f>IF(Table1[[#This Row],[Area]]="","",CONCATENATE(YEAR(I780)," ","Q",ROUNDUP(MONTH(I780)/3,0)))</f>
        <v>2019 Q2</v>
      </c>
      <c r="B780" s="6" t="str">
        <f>IF(Table1[[#This Row],[Area]]="","",CONCATENATE(TEXT(Table1[[#This Row],[rpt_mth]],"yyyy"), " ",TEXT(Table1[[#This Row],[rpt_mth]],"mmmm")))</f>
        <v>2019 April</v>
      </c>
      <c r="C780" s="9">
        <f>IF(Table1[[#This Row],[Area]]="","",Table1[[#This Row],[cleu_gross_adds]]/1000)</f>
        <v>1.8919999999999999</v>
      </c>
      <c r="D780" s="9">
        <f>IF(Table1[[#This Row],[Area]]="","",Table1[[#This Row],[cleu_deacts]]/1000)</f>
        <v>2.3180000000000001</v>
      </c>
      <c r="E780" s="10">
        <f>IF(Table1[[#This Row],[Area]]="","",Table1[[#This Row],[cleu_subs]]/1000)</f>
        <v>264.21100000000001</v>
      </c>
      <c r="F780" s="10">
        <f>IF(Table1[[#This Row],[Area]]="","",Table1[[#This Row],[Adds]]-Table1[[#This Row],[Deacts]])</f>
        <v>-0.42600000000000016</v>
      </c>
      <c r="G780" s="10" t="str">
        <f>IF(Table1[[#This Row],[Area]]="","",IF(Table1[[#This Row],[VZ2_SEGMT_DESC]]="Small &amp; Medium Unassigned", "Small &amp; Medium",Table1[[#This Row],[VZ2_SEGMT_DESC]]))</f>
        <v>Small &amp; Medium</v>
      </c>
      <c r="H780" s="10" t="str">
        <f>IF(Table1[[#This Row],[VZ2_AREA_DESC]]="undefined","",IF(Table1[[#This Row],[VZ2_AREA_DESC]]="Headquarte","HQ",Table1[[#This Row],[VZ2_AREA_DESC]]))</f>
        <v>West</v>
      </c>
      <c r="I780" s="2">
        <v>43556</v>
      </c>
      <c r="J780" s="3" t="s">
        <v>18</v>
      </c>
      <c r="K780" s="3" t="s">
        <v>7</v>
      </c>
      <c r="L780" s="3" t="s">
        <v>15</v>
      </c>
      <c r="M780" s="3">
        <v>1892</v>
      </c>
      <c r="N780" s="3">
        <v>2318</v>
      </c>
      <c r="O780" s="3">
        <v>264211</v>
      </c>
    </row>
    <row r="781" spans="1:15" x14ac:dyDescent="0.25">
      <c r="A781" s="6" t="str">
        <f>IF(Table1[[#This Row],[Area]]="","",CONCATENATE(YEAR(I781)," ","Q",ROUNDUP(MONTH(I781)/3,0)))</f>
        <v/>
      </c>
      <c r="B781" s="6" t="str">
        <f>IF(Table1[[#This Row],[Area]]="","",CONCATENATE(TEXT(Table1[[#This Row],[rpt_mth]],"yyyy"), " ",TEXT(Table1[[#This Row],[rpt_mth]],"mmmm")))</f>
        <v/>
      </c>
      <c r="C781" s="9" t="str">
        <f>IF(Table1[[#This Row],[Area]]="","",Table1[[#This Row],[cleu_gross_adds]]/1000)</f>
        <v/>
      </c>
      <c r="D781" s="9" t="str">
        <f>IF(Table1[[#This Row],[Area]]="","",Table1[[#This Row],[cleu_deacts]]/1000)</f>
        <v/>
      </c>
      <c r="E781" s="10" t="str">
        <f>IF(Table1[[#This Row],[Area]]="","",Table1[[#This Row],[cleu_subs]]/1000)</f>
        <v/>
      </c>
      <c r="F781" s="10" t="str">
        <f>IF(Table1[[#This Row],[Area]]="","",Table1[[#This Row],[Adds]]-Table1[[#This Row],[Deacts]])</f>
        <v/>
      </c>
      <c r="G781" s="10" t="str">
        <f>IF(Table1[[#This Row],[Area]]="","",IF(Table1[[#This Row],[VZ2_SEGMT_DESC]]="Small &amp; Medium Unassigned", "Small &amp; Medium",Table1[[#This Row],[VZ2_SEGMT_DESC]]))</f>
        <v/>
      </c>
      <c r="H781" s="10" t="str">
        <f>IF(Table1[[#This Row],[VZ2_AREA_DESC]]="undefined","",IF(Table1[[#This Row],[VZ2_AREA_DESC]]="Headquarte","HQ",Table1[[#This Row],[VZ2_AREA_DESC]]))</f>
        <v/>
      </c>
      <c r="I781" s="2">
        <v>43922</v>
      </c>
      <c r="J781" s="3" t="s">
        <v>19</v>
      </c>
      <c r="K781" s="3" t="s">
        <v>12</v>
      </c>
      <c r="L781" s="3" t="s">
        <v>13</v>
      </c>
      <c r="M781" s="3">
        <v>0</v>
      </c>
      <c r="N781" s="3">
        <v>0</v>
      </c>
      <c r="O781" s="3">
        <v>0</v>
      </c>
    </row>
    <row r="782" spans="1:15" x14ac:dyDescent="0.25">
      <c r="A782" s="6" t="str">
        <f>IF(Table1[[#This Row],[Area]]="","",CONCATENATE(YEAR(I782)," ","Q",ROUNDUP(MONTH(I782)/3,0)))</f>
        <v>2019 Q1</v>
      </c>
      <c r="B782" s="6" t="str">
        <f>IF(Table1[[#This Row],[Area]]="","",CONCATENATE(TEXT(Table1[[#This Row],[rpt_mth]],"yyyy"), " ",TEXT(Table1[[#This Row],[rpt_mth]],"mmmm")))</f>
        <v>2019 January</v>
      </c>
      <c r="C782" s="9">
        <f>IF(Table1[[#This Row],[Area]]="","",Table1[[#This Row],[cleu_gross_adds]]/1000)</f>
        <v>31.52</v>
      </c>
      <c r="D782" s="9">
        <f>IF(Table1[[#This Row],[Area]]="","",Table1[[#This Row],[cleu_deacts]]/1000)</f>
        <v>21.704000000000001</v>
      </c>
      <c r="E782" s="10">
        <f>IF(Table1[[#This Row],[Area]]="","",Table1[[#This Row],[cleu_subs]]/1000)</f>
        <v>1709.8219999999999</v>
      </c>
      <c r="F782" s="10">
        <f>IF(Table1[[#This Row],[Area]]="","",Table1[[#This Row],[Adds]]-Table1[[#This Row],[Deacts]])</f>
        <v>9.8159999999999989</v>
      </c>
      <c r="G782" s="10" t="str">
        <f>IF(Table1[[#This Row],[Area]]="","",IF(Table1[[#This Row],[VZ2_SEGMT_DESC]]="Small &amp; Medium Unassigned", "Small &amp; Medium",Table1[[#This Row],[VZ2_SEGMT_DESC]]))</f>
        <v>Small &amp; Medium</v>
      </c>
      <c r="H782" s="10" t="str">
        <f>IF(Table1[[#This Row],[VZ2_AREA_DESC]]="undefined","",IF(Table1[[#This Row],[VZ2_AREA_DESC]]="Headquarte","HQ",Table1[[#This Row],[VZ2_AREA_DESC]]))</f>
        <v>South</v>
      </c>
      <c r="I782" s="2">
        <v>43466</v>
      </c>
      <c r="J782" s="3" t="s">
        <v>18</v>
      </c>
      <c r="K782" s="3" t="s">
        <v>12</v>
      </c>
      <c r="L782" s="3" t="s">
        <v>8</v>
      </c>
      <c r="M782" s="3">
        <v>31520</v>
      </c>
      <c r="N782" s="3">
        <v>21704</v>
      </c>
      <c r="O782" s="3">
        <v>1709822</v>
      </c>
    </row>
    <row r="783" spans="1:15" x14ac:dyDescent="0.25">
      <c r="A783" s="6" t="str">
        <f>IF(Table1[[#This Row],[Area]]="","",CONCATENATE(YEAR(I783)," ","Q",ROUNDUP(MONTH(I783)/3,0)))</f>
        <v>2019 Q1</v>
      </c>
      <c r="B783" s="6" t="str">
        <f>IF(Table1[[#This Row],[Area]]="","",CONCATENATE(TEXT(Table1[[#This Row],[rpt_mth]],"yyyy"), " ",TEXT(Table1[[#This Row],[rpt_mth]],"mmmm")))</f>
        <v>2019 March</v>
      </c>
      <c r="C783" s="9">
        <f>IF(Table1[[#This Row],[Area]]="","",Table1[[#This Row],[cleu_gross_adds]]/1000)</f>
        <v>8.9999999999999993E-3</v>
      </c>
      <c r="D783" s="9">
        <f>IF(Table1[[#This Row],[Area]]="","",Table1[[#This Row],[cleu_deacts]]/1000)</f>
        <v>0.216</v>
      </c>
      <c r="E783" s="10">
        <f>IF(Table1[[#This Row],[Area]]="","",Table1[[#This Row],[cleu_subs]]/1000)</f>
        <v>23.196000000000002</v>
      </c>
      <c r="F783" s="10">
        <f>IF(Table1[[#This Row],[Area]]="","",Table1[[#This Row],[Adds]]-Table1[[#This Row],[Deacts]])</f>
        <v>-0.20699999999999999</v>
      </c>
      <c r="G783" s="10" t="str">
        <f>IF(Table1[[#This Row],[Area]]="","",IF(Table1[[#This Row],[VZ2_SEGMT_DESC]]="Small &amp; Medium Unassigned", "Small &amp; Medium",Table1[[#This Row],[VZ2_SEGMT_DESC]]))</f>
        <v>Public Sector SLED</v>
      </c>
      <c r="H783" s="10" t="str">
        <f>IF(Table1[[#This Row],[VZ2_AREA_DESC]]="undefined","",IF(Table1[[#This Row],[VZ2_AREA_DESC]]="Headquarte","HQ",Table1[[#This Row],[VZ2_AREA_DESC]]))</f>
        <v>East</v>
      </c>
      <c r="I783" s="2">
        <v>43525</v>
      </c>
      <c r="J783" s="3" t="s">
        <v>19</v>
      </c>
      <c r="K783" s="3" t="s">
        <v>14</v>
      </c>
      <c r="L783" s="3" t="s">
        <v>11</v>
      </c>
      <c r="M783" s="3">
        <v>9</v>
      </c>
      <c r="N783" s="3">
        <v>216</v>
      </c>
      <c r="O783" s="3">
        <v>23196</v>
      </c>
    </row>
    <row r="784" spans="1:15" x14ac:dyDescent="0.25">
      <c r="A784" s="6" t="str">
        <f>IF(Table1[[#This Row],[Area]]="","",CONCATENATE(YEAR(I784)," ","Q",ROUNDUP(MONTH(I784)/3,0)))</f>
        <v>2019 Q4</v>
      </c>
      <c r="B784" s="6" t="str">
        <f>IF(Table1[[#This Row],[Area]]="","",CONCATENATE(TEXT(Table1[[#This Row],[rpt_mth]],"yyyy"), " ",TEXT(Table1[[#This Row],[rpt_mth]],"mmmm")))</f>
        <v>2019 November</v>
      </c>
      <c r="C784" s="9">
        <f>IF(Table1[[#This Row],[Area]]="","",Table1[[#This Row],[cleu_gross_adds]]/1000)</f>
        <v>0</v>
      </c>
      <c r="D784" s="9">
        <f>IF(Table1[[#This Row],[Area]]="","",Table1[[#This Row],[cleu_deacts]]/1000)</f>
        <v>5.0000000000000001E-3</v>
      </c>
      <c r="E784" s="10">
        <f>IF(Table1[[#This Row],[Area]]="","",Table1[[#This Row],[cleu_subs]]/1000)</f>
        <v>0.64200000000000002</v>
      </c>
      <c r="F784" s="10">
        <f>IF(Table1[[#This Row],[Area]]="","",Table1[[#This Row],[Adds]]-Table1[[#This Row],[Deacts]])</f>
        <v>-5.0000000000000001E-3</v>
      </c>
      <c r="G784" s="10" t="str">
        <f>IF(Table1[[#This Row],[Area]]="","",IF(Table1[[#This Row],[VZ2_SEGMT_DESC]]="Small &amp; Medium Unassigned", "Small &amp; Medium",Table1[[#This Row],[VZ2_SEGMT_DESC]]))</f>
        <v>Public Sector Fed</v>
      </c>
      <c r="H784" s="10" t="str">
        <f>IF(Table1[[#This Row],[VZ2_AREA_DESC]]="undefined","",IF(Table1[[#This Row],[VZ2_AREA_DESC]]="Headquarte","HQ",Table1[[#This Row],[VZ2_AREA_DESC]]))</f>
        <v>South</v>
      </c>
      <c r="I784" s="2">
        <v>43770</v>
      </c>
      <c r="J784" s="3" t="s">
        <v>16</v>
      </c>
      <c r="K784" s="3" t="s">
        <v>10</v>
      </c>
      <c r="L784" s="3" t="s">
        <v>8</v>
      </c>
      <c r="M784" s="3">
        <v>0</v>
      </c>
      <c r="N784" s="3">
        <v>5</v>
      </c>
      <c r="O784" s="3">
        <v>642</v>
      </c>
    </row>
    <row r="785" spans="1:15" x14ac:dyDescent="0.25">
      <c r="A785" s="6" t="str">
        <f>IF(Table1[[#This Row],[Area]]="","",CONCATENATE(YEAR(I785)," ","Q",ROUNDUP(MONTH(I785)/3,0)))</f>
        <v>2019 Q3</v>
      </c>
      <c r="B785" s="6" t="str">
        <f>IF(Table1[[#This Row],[Area]]="","",CONCATENATE(TEXT(Table1[[#This Row],[rpt_mth]],"yyyy"), " ",TEXT(Table1[[#This Row],[rpt_mth]],"mmmm")))</f>
        <v>2019 September</v>
      </c>
      <c r="C785" s="9">
        <f>IF(Table1[[#This Row],[Area]]="","",Table1[[#This Row],[cleu_gross_adds]]/1000)</f>
        <v>4.1000000000000002E-2</v>
      </c>
      <c r="D785" s="9">
        <f>IF(Table1[[#This Row],[Area]]="","",Table1[[#This Row],[cleu_deacts]]/1000)</f>
        <v>0.25800000000000001</v>
      </c>
      <c r="E785" s="10">
        <f>IF(Table1[[#This Row],[Area]]="","",Table1[[#This Row],[cleu_subs]]/1000)</f>
        <v>21.279</v>
      </c>
      <c r="F785" s="10">
        <f>IF(Table1[[#This Row],[Area]]="","",Table1[[#This Row],[Adds]]-Table1[[#This Row],[Deacts]])</f>
        <v>-0.217</v>
      </c>
      <c r="G785" s="10" t="str">
        <f>IF(Table1[[#This Row],[Area]]="","",IF(Table1[[#This Row],[VZ2_SEGMT_DESC]]="Small &amp; Medium Unassigned", "Small &amp; Medium",Table1[[#This Row],[VZ2_SEGMT_DESC]]))</f>
        <v>Large Enterprise Segment</v>
      </c>
      <c r="H785" s="10" t="str">
        <f>IF(Table1[[#This Row],[VZ2_AREA_DESC]]="undefined","",IF(Table1[[#This Row],[VZ2_AREA_DESC]]="Headquarte","HQ",Table1[[#This Row],[VZ2_AREA_DESC]]))</f>
        <v>West</v>
      </c>
      <c r="I785" s="2">
        <v>43709</v>
      </c>
      <c r="J785" s="3" t="s">
        <v>6</v>
      </c>
      <c r="K785" s="3" t="s">
        <v>7</v>
      </c>
      <c r="L785" s="3" t="s">
        <v>15</v>
      </c>
      <c r="M785" s="3">
        <v>41</v>
      </c>
      <c r="N785" s="3">
        <v>258</v>
      </c>
      <c r="O785" s="3">
        <v>21279</v>
      </c>
    </row>
    <row r="786" spans="1:15" x14ac:dyDescent="0.25">
      <c r="A786" s="6" t="str">
        <f>IF(Table1[[#This Row],[Area]]="","",CONCATENATE(YEAR(I786)," ","Q",ROUNDUP(MONTH(I786)/3,0)))</f>
        <v>2019 Q4</v>
      </c>
      <c r="B786" s="6" t="str">
        <f>IF(Table1[[#This Row],[Area]]="","",CONCATENATE(TEXT(Table1[[#This Row],[rpt_mth]],"yyyy"), " ",TEXT(Table1[[#This Row],[rpt_mth]],"mmmm")))</f>
        <v>2019 October</v>
      </c>
      <c r="C786" s="9">
        <f>IF(Table1[[#This Row],[Area]]="","",Table1[[#This Row],[cleu_gross_adds]]/1000)</f>
        <v>1.4E-2</v>
      </c>
      <c r="D786" s="9">
        <f>IF(Table1[[#This Row],[Area]]="","",Table1[[#This Row],[cleu_deacts]]/1000)</f>
        <v>0</v>
      </c>
      <c r="E786" s="10">
        <f>IF(Table1[[#This Row],[Area]]="","",Table1[[#This Row],[cleu_subs]]/1000)</f>
        <v>6.4000000000000001E-2</v>
      </c>
      <c r="F786" s="10">
        <f>IF(Table1[[#This Row],[Area]]="","",Table1[[#This Row],[Adds]]-Table1[[#This Row],[Deacts]])</f>
        <v>1.4E-2</v>
      </c>
      <c r="G786" s="10" t="str">
        <f>IF(Table1[[#This Row],[Area]]="","",IF(Table1[[#This Row],[VZ2_SEGMT_DESC]]="Small &amp; Medium Unassigned", "Small &amp; Medium",Table1[[#This Row],[VZ2_SEGMT_DESC]]))</f>
        <v>Small &amp; Medium</v>
      </c>
      <c r="H786" s="10" t="str">
        <f>IF(Table1[[#This Row],[VZ2_AREA_DESC]]="undefined","",IF(Table1[[#This Row],[VZ2_AREA_DESC]]="Headquarte","HQ",Table1[[#This Row],[VZ2_AREA_DESC]]))</f>
        <v>South</v>
      </c>
      <c r="I786" s="2">
        <v>43739</v>
      </c>
      <c r="J786" s="3" t="s">
        <v>9</v>
      </c>
      <c r="K786" s="3" t="s">
        <v>7</v>
      </c>
      <c r="L786" s="3" t="s">
        <v>8</v>
      </c>
      <c r="M786" s="3">
        <v>14</v>
      </c>
      <c r="N786" s="3">
        <v>0</v>
      </c>
      <c r="O786" s="3">
        <v>64</v>
      </c>
    </row>
    <row r="787" spans="1:15" x14ac:dyDescent="0.25">
      <c r="A787" s="6" t="str">
        <f>IF(Table1[[#This Row],[Area]]="","",CONCATENATE(YEAR(I787)," ","Q",ROUNDUP(MONTH(I787)/3,0)))</f>
        <v>2019 Q2</v>
      </c>
      <c r="B787" s="6" t="str">
        <f>IF(Table1[[#This Row],[Area]]="","",CONCATENATE(TEXT(Table1[[#This Row],[rpt_mth]],"yyyy"), " ",TEXT(Table1[[#This Row],[rpt_mth]],"mmmm")))</f>
        <v>2019 April</v>
      </c>
      <c r="C787" s="9">
        <f>IF(Table1[[#This Row],[Area]]="","",Table1[[#This Row],[cleu_gross_adds]]/1000)</f>
        <v>0</v>
      </c>
      <c r="D787" s="9">
        <f>IF(Table1[[#This Row],[Area]]="","",Table1[[#This Row],[cleu_deacts]]/1000)</f>
        <v>2E-3</v>
      </c>
      <c r="E787" s="10">
        <f>IF(Table1[[#This Row],[Area]]="","",Table1[[#This Row],[cleu_subs]]/1000)</f>
        <v>0.69199999999999995</v>
      </c>
      <c r="F787" s="10">
        <f>IF(Table1[[#This Row],[Area]]="","",Table1[[#This Row],[Adds]]-Table1[[#This Row],[Deacts]])</f>
        <v>-2E-3</v>
      </c>
      <c r="G787" s="10" t="str">
        <f>IF(Table1[[#This Row],[Area]]="","",IF(Table1[[#This Row],[VZ2_SEGMT_DESC]]="Small &amp; Medium Unassigned", "Small &amp; Medium",Table1[[#This Row],[VZ2_SEGMT_DESC]]))</f>
        <v>Public Sector Fed</v>
      </c>
      <c r="H787" s="10" t="str">
        <f>IF(Table1[[#This Row],[VZ2_AREA_DESC]]="undefined","",IF(Table1[[#This Row],[VZ2_AREA_DESC]]="Headquarte","HQ",Table1[[#This Row],[VZ2_AREA_DESC]]))</f>
        <v>South</v>
      </c>
      <c r="I787" s="2">
        <v>43556</v>
      </c>
      <c r="J787" s="3" t="s">
        <v>16</v>
      </c>
      <c r="K787" s="3" t="s">
        <v>10</v>
      </c>
      <c r="L787" s="3" t="s">
        <v>8</v>
      </c>
      <c r="M787" s="3">
        <v>0</v>
      </c>
      <c r="N787" s="3">
        <v>2</v>
      </c>
      <c r="O787" s="3">
        <v>692</v>
      </c>
    </row>
    <row r="788" spans="1:15" x14ac:dyDescent="0.25">
      <c r="A788" s="6" t="str">
        <f>IF(Table1[[#This Row],[Area]]="","",CONCATENATE(YEAR(I788)," ","Q",ROUNDUP(MONTH(I788)/3,0)))</f>
        <v>2019 Q2</v>
      </c>
      <c r="B788" s="6" t="str">
        <f>IF(Table1[[#This Row],[Area]]="","",CONCATENATE(TEXT(Table1[[#This Row],[rpt_mth]],"yyyy"), " ",TEXT(Table1[[#This Row],[rpt_mth]],"mmmm")))</f>
        <v>2019 April</v>
      </c>
      <c r="C788" s="9">
        <f>IF(Table1[[#This Row],[Area]]="","",Table1[[#This Row],[cleu_gross_adds]]/1000)</f>
        <v>28.896000000000001</v>
      </c>
      <c r="D788" s="9">
        <f>IF(Table1[[#This Row],[Area]]="","",Table1[[#This Row],[cleu_deacts]]/1000)</f>
        <v>21.314</v>
      </c>
      <c r="E788" s="10">
        <f>IF(Table1[[#This Row],[Area]]="","",Table1[[#This Row],[cleu_subs]]/1000)</f>
        <v>1775.306</v>
      </c>
      <c r="F788" s="10">
        <f>IF(Table1[[#This Row],[Area]]="","",Table1[[#This Row],[Adds]]-Table1[[#This Row],[Deacts]])</f>
        <v>7.5820000000000007</v>
      </c>
      <c r="G788" s="10" t="str">
        <f>IF(Table1[[#This Row],[Area]]="","",IF(Table1[[#This Row],[VZ2_SEGMT_DESC]]="Small &amp; Medium Unassigned", "Small &amp; Medium",Table1[[#This Row],[VZ2_SEGMT_DESC]]))</f>
        <v>Small &amp; Medium</v>
      </c>
      <c r="H788" s="10" t="str">
        <f>IF(Table1[[#This Row],[VZ2_AREA_DESC]]="undefined","",IF(Table1[[#This Row],[VZ2_AREA_DESC]]="Headquarte","HQ",Table1[[#This Row],[VZ2_AREA_DESC]]))</f>
        <v>West</v>
      </c>
      <c r="I788" s="2">
        <v>43556</v>
      </c>
      <c r="J788" s="3" t="s">
        <v>18</v>
      </c>
      <c r="K788" s="3" t="s">
        <v>12</v>
      </c>
      <c r="L788" s="3" t="s">
        <v>15</v>
      </c>
      <c r="M788" s="3">
        <v>28896</v>
      </c>
      <c r="N788" s="3">
        <v>21314</v>
      </c>
      <c r="O788" s="3">
        <v>1775306</v>
      </c>
    </row>
    <row r="789" spans="1:15" x14ac:dyDescent="0.25">
      <c r="A789" s="6" t="str">
        <f>IF(Table1[[#This Row],[Area]]="","",CONCATENATE(YEAR(I789)," ","Q",ROUNDUP(MONTH(I789)/3,0)))</f>
        <v>2019 Q1</v>
      </c>
      <c r="B789" s="6" t="str">
        <f>IF(Table1[[#This Row],[Area]]="","",CONCATENATE(TEXT(Table1[[#This Row],[rpt_mth]],"yyyy"), " ",TEXT(Table1[[#This Row],[rpt_mth]],"mmmm")))</f>
        <v>2019 January</v>
      </c>
      <c r="C789" s="9">
        <f>IF(Table1[[#This Row],[Area]]="","",Table1[[#This Row],[cleu_gross_adds]]/1000)</f>
        <v>30.88</v>
      </c>
      <c r="D789" s="9">
        <f>IF(Table1[[#This Row],[Area]]="","",Table1[[#This Row],[cleu_deacts]]/1000)</f>
        <v>25.718</v>
      </c>
      <c r="E789" s="10">
        <f>IF(Table1[[#This Row],[Area]]="","",Table1[[#This Row],[cleu_subs]]/1000)</f>
        <v>1882.857</v>
      </c>
      <c r="F789" s="10">
        <f>IF(Table1[[#This Row],[Area]]="","",Table1[[#This Row],[Adds]]-Table1[[#This Row],[Deacts]])</f>
        <v>5.161999999999999</v>
      </c>
      <c r="G789" s="10" t="str">
        <f>IF(Table1[[#This Row],[Area]]="","",IF(Table1[[#This Row],[VZ2_SEGMT_DESC]]="Small &amp; Medium Unassigned", "Small &amp; Medium",Table1[[#This Row],[VZ2_SEGMT_DESC]]))</f>
        <v>Small &amp; Medium</v>
      </c>
      <c r="H789" s="10" t="str">
        <f>IF(Table1[[#This Row],[VZ2_AREA_DESC]]="undefined","",IF(Table1[[#This Row],[VZ2_AREA_DESC]]="Headquarte","HQ",Table1[[#This Row],[VZ2_AREA_DESC]]))</f>
        <v>East</v>
      </c>
      <c r="I789" s="2">
        <v>43466</v>
      </c>
      <c r="J789" s="3" t="s">
        <v>18</v>
      </c>
      <c r="K789" s="3" t="s">
        <v>10</v>
      </c>
      <c r="L789" s="3" t="s">
        <v>11</v>
      </c>
      <c r="M789" s="3">
        <v>30880</v>
      </c>
      <c r="N789" s="3">
        <v>25718</v>
      </c>
      <c r="O789" s="3">
        <v>1882857</v>
      </c>
    </row>
    <row r="790" spans="1:15" x14ac:dyDescent="0.25">
      <c r="A790" s="6" t="str">
        <f>IF(Table1[[#This Row],[Area]]="","",CONCATENATE(YEAR(I790)," ","Q",ROUNDUP(MONTH(I790)/3,0)))</f>
        <v>2019 Q2</v>
      </c>
      <c r="B790" s="6" t="str">
        <f>IF(Table1[[#This Row],[Area]]="","",CONCATENATE(TEXT(Table1[[#This Row],[rpt_mth]],"yyyy"), " ",TEXT(Table1[[#This Row],[rpt_mth]],"mmmm")))</f>
        <v>2019 June</v>
      </c>
      <c r="C790" s="9">
        <f>IF(Table1[[#This Row],[Area]]="","",Table1[[#This Row],[cleu_gross_adds]]/1000)</f>
        <v>0.53200000000000003</v>
      </c>
      <c r="D790" s="9">
        <f>IF(Table1[[#This Row],[Area]]="","",Table1[[#This Row],[cleu_deacts]]/1000)</f>
        <v>0.47299999999999998</v>
      </c>
      <c r="E790" s="10">
        <f>IF(Table1[[#This Row],[Area]]="","",Table1[[#This Row],[cleu_subs]]/1000)</f>
        <v>40.252000000000002</v>
      </c>
      <c r="F790" s="10">
        <f>IF(Table1[[#This Row],[Area]]="","",Table1[[#This Row],[Adds]]-Table1[[#This Row],[Deacts]])</f>
        <v>5.9000000000000052E-2</v>
      </c>
      <c r="G790" s="10" t="str">
        <f>IF(Table1[[#This Row],[Area]]="","",IF(Table1[[#This Row],[VZ2_SEGMT_DESC]]="Small &amp; Medium Unassigned", "Small &amp; Medium",Table1[[#This Row],[VZ2_SEGMT_DESC]]))</f>
        <v>Large Enterprise Segment</v>
      </c>
      <c r="H790" s="10" t="str">
        <f>IF(Table1[[#This Row],[VZ2_AREA_DESC]]="undefined","",IF(Table1[[#This Row],[VZ2_AREA_DESC]]="Headquarte","HQ",Table1[[#This Row],[VZ2_AREA_DESC]]))</f>
        <v>West</v>
      </c>
      <c r="I790" s="2">
        <v>43617</v>
      </c>
      <c r="J790" s="3" t="s">
        <v>6</v>
      </c>
      <c r="K790" s="3" t="s">
        <v>14</v>
      </c>
      <c r="L790" s="3" t="s">
        <v>15</v>
      </c>
      <c r="M790" s="3">
        <v>532</v>
      </c>
      <c r="N790" s="3">
        <v>473</v>
      </c>
      <c r="O790" s="3">
        <v>40252</v>
      </c>
    </row>
    <row r="791" spans="1:15" x14ac:dyDescent="0.25">
      <c r="A791" s="6" t="str">
        <f>IF(Table1[[#This Row],[Area]]="","",CONCATENATE(YEAR(I791)," ","Q",ROUNDUP(MONTH(I791)/3,0)))</f>
        <v/>
      </c>
      <c r="B791" s="6" t="str">
        <f>IF(Table1[[#This Row],[Area]]="","",CONCATENATE(TEXT(Table1[[#This Row],[rpt_mth]],"yyyy"), " ",TEXT(Table1[[#This Row],[rpt_mth]],"mmmm")))</f>
        <v/>
      </c>
      <c r="C791" s="9" t="str">
        <f>IF(Table1[[#This Row],[Area]]="","",Table1[[#This Row],[cleu_gross_adds]]/1000)</f>
        <v/>
      </c>
      <c r="D791" s="9" t="str">
        <f>IF(Table1[[#This Row],[Area]]="","",Table1[[#This Row],[cleu_deacts]]/1000)</f>
        <v/>
      </c>
      <c r="E791" s="10" t="str">
        <f>IF(Table1[[#This Row],[Area]]="","",Table1[[#This Row],[cleu_subs]]/1000)</f>
        <v/>
      </c>
      <c r="F791" s="10" t="str">
        <f>IF(Table1[[#This Row],[Area]]="","",Table1[[#This Row],[Adds]]-Table1[[#This Row],[Deacts]])</f>
        <v/>
      </c>
      <c r="G791" s="10" t="str">
        <f>IF(Table1[[#This Row],[Area]]="","",IF(Table1[[#This Row],[VZ2_SEGMT_DESC]]="Small &amp; Medium Unassigned", "Small &amp; Medium",Table1[[#This Row],[VZ2_SEGMT_DESC]]))</f>
        <v/>
      </c>
      <c r="H791" s="10" t="str">
        <f>IF(Table1[[#This Row],[VZ2_AREA_DESC]]="undefined","",IF(Table1[[#This Row],[VZ2_AREA_DESC]]="Headquarte","HQ",Table1[[#This Row],[VZ2_AREA_DESC]]))</f>
        <v/>
      </c>
      <c r="I791" s="2">
        <v>43739</v>
      </c>
      <c r="J791" s="3" t="s">
        <v>16</v>
      </c>
      <c r="K791" s="3" t="s">
        <v>12</v>
      </c>
      <c r="L791" s="3" t="s">
        <v>13</v>
      </c>
      <c r="M791" s="3">
        <v>0</v>
      </c>
      <c r="N791" s="3">
        <v>0</v>
      </c>
      <c r="O791" s="3">
        <v>0</v>
      </c>
    </row>
    <row r="792" spans="1:15" x14ac:dyDescent="0.25">
      <c r="A792" s="6" t="str">
        <f>IF(Table1[[#This Row],[Area]]="","",CONCATENATE(YEAR(I792)," ","Q",ROUNDUP(MONTH(I792)/3,0)))</f>
        <v>2019 Q2</v>
      </c>
      <c r="B792" s="6" t="str">
        <f>IF(Table1[[#This Row],[Area]]="","",CONCATENATE(TEXT(Table1[[#This Row],[rpt_mth]],"yyyy"), " ",TEXT(Table1[[#This Row],[rpt_mth]],"mmmm")))</f>
        <v>2019 April</v>
      </c>
      <c r="C792" s="9">
        <f>IF(Table1[[#This Row],[Area]]="","",Table1[[#This Row],[cleu_gross_adds]]/1000)</f>
        <v>27.459</v>
      </c>
      <c r="D792" s="9">
        <f>IF(Table1[[#This Row],[Area]]="","",Table1[[#This Row],[cleu_deacts]]/1000)</f>
        <v>20.658000000000001</v>
      </c>
      <c r="E792" s="10">
        <f>IF(Table1[[#This Row],[Area]]="","",Table1[[#This Row],[cleu_subs]]/1000)</f>
        <v>1745.173</v>
      </c>
      <c r="F792" s="10">
        <f>IF(Table1[[#This Row],[Area]]="","",Table1[[#This Row],[Adds]]-Table1[[#This Row],[Deacts]])</f>
        <v>6.8009999999999984</v>
      </c>
      <c r="G792" s="10" t="str">
        <f>IF(Table1[[#This Row],[Area]]="","",IF(Table1[[#This Row],[VZ2_SEGMT_DESC]]="Small &amp; Medium Unassigned", "Small &amp; Medium",Table1[[#This Row],[VZ2_SEGMT_DESC]]))</f>
        <v>Small &amp; Medium</v>
      </c>
      <c r="H792" s="10" t="str">
        <f>IF(Table1[[#This Row],[VZ2_AREA_DESC]]="undefined","",IF(Table1[[#This Row],[VZ2_AREA_DESC]]="Headquarte","HQ",Table1[[#This Row],[VZ2_AREA_DESC]]))</f>
        <v>South</v>
      </c>
      <c r="I792" s="2">
        <v>43556</v>
      </c>
      <c r="J792" s="3" t="s">
        <v>18</v>
      </c>
      <c r="K792" s="3" t="s">
        <v>12</v>
      </c>
      <c r="L792" s="3" t="s">
        <v>8</v>
      </c>
      <c r="M792" s="3">
        <v>27459</v>
      </c>
      <c r="N792" s="3">
        <v>20658</v>
      </c>
      <c r="O792" s="3">
        <v>1745173</v>
      </c>
    </row>
    <row r="793" spans="1:15" x14ac:dyDescent="0.25">
      <c r="A793" s="6" t="str">
        <f>IF(Table1[[#This Row],[Area]]="","",CONCATENATE(YEAR(I793)," ","Q",ROUNDUP(MONTH(I793)/3,0)))</f>
        <v>2019 Q3</v>
      </c>
      <c r="B793" s="6" t="str">
        <f>IF(Table1[[#This Row],[Area]]="","",CONCATENATE(TEXT(Table1[[#This Row],[rpt_mth]],"yyyy"), " ",TEXT(Table1[[#This Row],[rpt_mth]],"mmmm")))</f>
        <v>2019 August</v>
      </c>
      <c r="C793" s="9">
        <f>IF(Table1[[#This Row],[Area]]="","",Table1[[#This Row],[cleu_gross_adds]]/1000)</f>
        <v>0</v>
      </c>
      <c r="D793" s="9">
        <f>IF(Table1[[#This Row],[Area]]="","",Table1[[#This Row],[cleu_deacts]]/1000)</f>
        <v>0.01</v>
      </c>
      <c r="E793" s="10">
        <f>IF(Table1[[#This Row],[Area]]="","",Table1[[#This Row],[cleu_subs]]/1000)</f>
        <v>0.68</v>
      </c>
      <c r="F793" s="10">
        <f>IF(Table1[[#This Row],[Area]]="","",Table1[[#This Row],[Adds]]-Table1[[#This Row],[Deacts]])</f>
        <v>-0.01</v>
      </c>
      <c r="G793" s="10" t="str">
        <f>IF(Table1[[#This Row],[Area]]="","",IF(Table1[[#This Row],[VZ2_SEGMT_DESC]]="Small &amp; Medium Unassigned", "Small &amp; Medium",Table1[[#This Row],[VZ2_SEGMT_DESC]]))</f>
        <v>Public Sector Fed</v>
      </c>
      <c r="H793" s="10" t="str">
        <f>IF(Table1[[#This Row],[VZ2_AREA_DESC]]="undefined","",IF(Table1[[#This Row],[VZ2_AREA_DESC]]="Headquarte","HQ",Table1[[#This Row],[VZ2_AREA_DESC]]))</f>
        <v>West</v>
      </c>
      <c r="I793" s="2">
        <v>43678</v>
      </c>
      <c r="J793" s="3" t="s">
        <v>16</v>
      </c>
      <c r="K793" s="3" t="s">
        <v>14</v>
      </c>
      <c r="L793" s="3" t="s">
        <v>15</v>
      </c>
      <c r="M793" s="3">
        <v>0</v>
      </c>
      <c r="N793" s="3">
        <v>10</v>
      </c>
      <c r="O793" s="3">
        <v>680</v>
      </c>
    </row>
    <row r="794" spans="1:15" x14ac:dyDescent="0.25">
      <c r="A794" s="6" t="str">
        <f>IF(Table1[[#This Row],[Area]]="","",CONCATENATE(YEAR(I794)," ","Q",ROUNDUP(MONTH(I794)/3,0)))</f>
        <v>2019 Q4</v>
      </c>
      <c r="B794" s="6" t="str">
        <f>IF(Table1[[#This Row],[Area]]="","",CONCATENATE(TEXT(Table1[[#This Row],[rpt_mth]],"yyyy"), " ",TEXT(Table1[[#This Row],[rpt_mth]],"mmmm")))</f>
        <v>2019 December</v>
      </c>
      <c r="C794" s="9">
        <f>IF(Table1[[#This Row],[Area]]="","",Table1[[#This Row],[cleu_gross_adds]]/1000)</f>
        <v>28.050999999999998</v>
      </c>
      <c r="D794" s="9">
        <f>IF(Table1[[#This Row],[Area]]="","",Table1[[#This Row],[cleu_deacts]]/1000)</f>
        <v>20.314</v>
      </c>
      <c r="E794" s="10">
        <f>IF(Table1[[#This Row],[Area]]="","",Table1[[#This Row],[cleu_subs]]/1000)</f>
        <v>1789.3430000000001</v>
      </c>
      <c r="F794" s="10">
        <f>IF(Table1[[#This Row],[Area]]="","",Table1[[#This Row],[Adds]]-Table1[[#This Row],[Deacts]])</f>
        <v>7.7369999999999983</v>
      </c>
      <c r="G794" s="10" t="str">
        <f>IF(Table1[[#This Row],[Area]]="","",IF(Table1[[#This Row],[VZ2_SEGMT_DESC]]="Small &amp; Medium Unassigned", "Small &amp; Medium",Table1[[#This Row],[VZ2_SEGMT_DESC]]))</f>
        <v>Public Sector SLED</v>
      </c>
      <c r="H794" s="10" t="str">
        <f>IF(Table1[[#This Row],[VZ2_AREA_DESC]]="undefined","",IF(Table1[[#This Row],[VZ2_AREA_DESC]]="Headquarte","HQ",Table1[[#This Row],[VZ2_AREA_DESC]]))</f>
        <v>East</v>
      </c>
      <c r="I794" s="2">
        <v>43800</v>
      </c>
      <c r="J794" s="3" t="s">
        <v>19</v>
      </c>
      <c r="K794" s="3" t="s">
        <v>12</v>
      </c>
      <c r="L794" s="3" t="s">
        <v>11</v>
      </c>
      <c r="M794" s="3">
        <v>28051</v>
      </c>
      <c r="N794" s="3">
        <v>20314</v>
      </c>
      <c r="O794" s="3">
        <v>1789343</v>
      </c>
    </row>
    <row r="795" spans="1:15" x14ac:dyDescent="0.25">
      <c r="A795" s="6" t="str">
        <f>IF(Table1[[#This Row],[Area]]="","",CONCATENATE(YEAR(I795)," ","Q",ROUNDUP(MONTH(I795)/3,0)))</f>
        <v>2019 Q2</v>
      </c>
      <c r="B795" s="6" t="str">
        <f>IF(Table1[[#This Row],[Area]]="","",CONCATENATE(TEXT(Table1[[#This Row],[rpt_mth]],"yyyy"), " ",TEXT(Table1[[#This Row],[rpt_mth]],"mmmm")))</f>
        <v>2019 June</v>
      </c>
      <c r="C795" s="9">
        <f>IF(Table1[[#This Row],[Area]]="","",Table1[[#This Row],[cleu_gross_adds]]/1000)</f>
        <v>1.2999999999999999E-2</v>
      </c>
      <c r="D795" s="9">
        <f>IF(Table1[[#This Row],[Area]]="","",Table1[[#This Row],[cleu_deacts]]/1000)</f>
        <v>0.32600000000000001</v>
      </c>
      <c r="E795" s="10">
        <f>IF(Table1[[#This Row],[Area]]="","",Table1[[#This Row],[cleu_subs]]/1000)</f>
        <v>32.664000000000001</v>
      </c>
      <c r="F795" s="10">
        <f>IF(Table1[[#This Row],[Area]]="","",Table1[[#This Row],[Adds]]-Table1[[#This Row],[Deacts]])</f>
        <v>-0.313</v>
      </c>
      <c r="G795" s="10" t="str">
        <f>IF(Table1[[#This Row],[Area]]="","",IF(Table1[[#This Row],[VZ2_SEGMT_DESC]]="Small &amp; Medium Unassigned", "Small &amp; Medium",Table1[[#This Row],[VZ2_SEGMT_DESC]]))</f>
        <v>Public Sector SLED</v>
      </c>
      <c r="H795" s="10" t="str">
        <f>IF(Table1[[#This Row],[VZ2_AREA_DESC]]="undefined","",IF(Table1[[#This Row],[VZ2_AREA_DESC]]="Headquarte","HQ",Table1[[#This Row],[VZ2_AREA_DESC]]))</f>
        <v>East</v>
      </c>
      <c r="I795" s="2">
        <v>43617</v>
      </c>
      <c r="J795" s="3" t="s">
        <v>19</v>
      </c>
      <c r="K795" s="3" t="s">
        <v>7</v>
      </c>
      <c r="L795" s="3" t="s">
        <v>11</v>
      </c>
      <c r="M795" s="3">
        <v>13</v>
      </c>
      <c r="N795" s="3">
        <v>326</v>
      </c>
      <c r="O795" s="3">
        <v>32664</v>
      </c>
    </row>
    <row r="796" spans="1:15" x14ac:dyDescent="0.25">
      <c r="A796" s="6" t="str">
        <f>IF(Table1[[#This Row],[Area]]="","",CONCATENATE(YEAR(I796)," ","Q",ROUNDUP(MONTH(I796)/3,0)))</f>
        <v>2019 Q2</v>
      </c>
      <c r="B796" s="6" t="str">
        <f>IF(Table1[[#This Row],[Area]]="","",CONCATENATE(TEXT(Table1[[#This Row],[rpt_mth]],"yyyy"), " ",TEXT(Table1[[#This Row],[rpt_mth]],"mmmm")))</f>
        <v>2019 June</v>
      </c>
      <c r="C796" s="9">
        <f>IF(Table1[[#This Row],[Area]]="","",Table1[[#This Row],[cleu_gross_adds]]/1000)</f>
        <v>3.3000000000000002E-2</v>
      </c>
      <c r="D796" s="9">
        <f>IF(Table1[[#This Row],[Area]]="","",Table1[[#This Row],[cleu_deacts]]/1000)</f>
        <v>0</v>
      </c>
      <c r="E796" s="10">
        <f>IF(Table1[[#This Row],[Area]]="","",Table1[[#This Row],[cleu_subs]]/1000)</f>
        <v>4.2000000000000003E-2</v>
      </c>
      <c r="F796" s="10">
        <f>IF(Table1[[#This Row],[Area]]="","",Table1[[#This Row],[Adds]]-Table1[[#This Row],[Deacts]])</f>
        <v>3.3000000000000002E-2</v>
      </c>
      <c r="G796" s="10" t="str">
        <f>IF(Table1[[#This Row],[Area]]="","",IF(Table1[[#This Row],[VZ2_SEGMT_DESC]]="Small &amp; Medium Unassigned", "Small &amp; Medium",Table1[[#This Row],[VZ2_SEGMT_DESC]]))</f>
        <v>Small &amp; Medium</v>
      </c>
      <c r="H796" s="10" t="str">
        <f>IF(Table1[[#This Row],[VZ2_AREA_DESC]]="undefined","",IF(Table1[[#This Row],[VZ2_AREA_DESC]]="Headquarte","HQ",Table1[[#This Row],[VZ2_AREA_DESC]]))</f>
        <v>South</v>
      </c>
      <c r="I796" s="2">
        <v>43617</v>
      </c>
      <c r="J796" s="3" t="s">
        <v>9</v>
      </c>
      <c r="K796" s="3" t="s">
        <v>14</v>
      </c>
      <c r="L796" s="3" t="s">
        <v>8</v>
      </c>
      <c r="M796" s="3">
        <v>33</v>
      </c>
      <c r="N796" s="3">
        <v>0</v>
      </c>
      <c r="O796" s="3">
        <v>42</v>
      </c>
    </row>
    <row r="797" spans="1:15" x14ac:dyDescent="0.25">
      <c r="A797" s="6" t="str">
        <f>IF(Table1[[#This Row],[Area]]="","",CONCATENATE(YEAR(I797)," ","Q",ROUNDUP(MONTH(I797)/3,0)))</f>
        <v/>
      </c>
      <c r="B797" s="6" t="str">
        <f>IF(Table1[[#This Row],[Area]]="","",CONCATENATE(TEXT(Table1[[#This Row],[rpt_mth]],"yyyy"), " ",TEXT(Table1[[#This Row],[rpt_mth]],"mmmm")))</f>
        <v/>
      </c>
      <c r="C797" s="9" t="str">
        <f>IF(Table1[[#This Row],[Area]]="","",Table1[[#This Row],[cleu_gross_adds]]/1000)</f>
        <v/>
      </c>
      <c r="D797" s="9" t="str">
        <f>IF(Table1[[#This Row],[Area]]="","",Table1[[#This Row],[cleu_deacts]]/1000)</f>
        <v/>
      </c>
      <c r="E797" s="10" t="str">
        <f>IF(Table1[[#This Row],[Area]]="","",Table1[[#This Row],[cleu_subs]]/1000)</f>
        <v/>
      </c>
      <c r="F797" s="10" t="str">
        <f>IF(Table1[[#This Row],[Area]]="","",Table1[[#This Row],[Adds]]-Table1[[#This Row],[Deacts]])</f>
        <v/>
      </c>
      <c r="G797" s="10" t="str">
        <f>IF(Table1[[#This Row],[Area]]="","",IF(Table1[[#This Row],[VZ2_SEGMT_DESC]]="Small &amp; Medium Unassigned", "Small &amp; Medium",Table1[[#This Row],[VZ2_SEGMT_DESC]]))</f>
        <v/>
      </c>
      <c r="H797" s="10" t="str">
        <f>IF(Table1[[#This Row],[VZ2_AREA_DESC]]="undefined","",IF(Table1[[#This Row],[VZ2_AREA_DESC]]="Headquarte","HQ",Table1[[#This Row],[VZ2_AREA_DESC]]))</f>
        <v/>
      </c>
      <c r="I797" s="2">
        <v>43952</v>
      </c>
      <c r="J797" s="3" t="s">
        <v>19</v>
      </c>
      <c r="K797" s="3" t="s">
        <v>12</v>
      </c>
      <c r="L797" s="3" t="s">
        <v>13</v>
      </c>
      <c r="M797" s="3">
        <v>0</v>
      </c>
      <c r="N797" s="3">
        <v>0</v>
      </c>
      <c r="O797" s="3">
        <v>0</v>
      </c>
    </row>
    <row r="798" spans="1:15" x14ac:dyDescent="0.25">
      <c r="A798" s="6" t="str">
        <f>IF(Table1[[#This Row],[Area]]="","",CONCATENATE(YEAR(I798)," ","Q",ROUNDUP(MONTH(I798)/3,0)))</f>
        <v>2019 Q1</v>
      </c>
      <c r="B798" s="6" t="str">
        <f>IF(Table1[[#This Row],[Area]]="","",CONCATENATE(TEXT(Table1[[#This Row],[rpt_mth]],"yyyy"), " ",TEXT(Table1[[#This Row],[rpt_mth]],"mmmm")))</f>
        <v>2019 January</v>
      </c>
      <c r="C798" s="9">
        <f>IF(Table1[[#This Row],[Area]]="","",Table1[[#This Row],[cleu_gross_adds]]/1000)</f>
        <v>47.066000000000003</v>
      </c>
      <c r="D798" s="9">
        <f>IF(Table1[[#This Row],[Area]]="","",Table1[[#This Row],[cleu_deacts]]/1000)</f>
        <v>41.686999999999998</v>
      </c>
      <c r="E798" s="10">
        <f>IF(Table1[[#This Row],[Area]]="","",Table1[[#This Row],[cleu_subs]]/1000)</f>
        <v>2796.8679999999999</v>
      </c>
      <c r="F798" s="10">
        <f>IF(Table1[[#This Row],[Area]]="","",Table1[[#This Row],[Adds]]-Table1[[#This Row],[Deacts]])</f>
        <v>5.3790000000000049</v>
      </c>
      <c r="G798" s="10" t="str">
        <f>IF(Table1[[#This Row],[Area]]="","",IF(Table1[[#This Row],[VZ2_SEGMT_DESC]]="Small &amp; Medium Unassigned", "Small &amp; Medium",Table1[[#This Row],[VZ2_SEGMT_DESC]]))</f>
        <v>Large Enterprise Segment</v>
      </c>
      <c r="H798" s="10" t="str">
        <f>IF(Table1[[#This Row],[VZ2_AREA_DESC]]="undefined","",IF(Table1[[#This Row],[VZ2_AREA_DESC]]="Headquarte","HQ",Table1[[#This Row],[VZ2_AREA_DESC]]))</f>
        <v>East</v>
      </c>
      <c r="I798" s="2">
        <v>43466</v>
      </c>
      <c r="J798" s="3" t="s">
        <v>6</v>
      </c>
      <c r="K798" s="3" t="s">
        <v>12</v>
      </c>
      <c r="L798" s="3" t="s">
        <v>11</v>
      </c>
      <c r="M798" s="3">
        <v>47066</v>
      </c>
      <c r="N798" s="3">
        <v>41687</v>
      </c>
      <c r="O798" s="3">
        <v>2796868</v>
      </c>
    </row>
    <row r="799" spans="1:15" x14ac:dyDescent="0.25">
      <c r="A799" s="6" t="str">
        <f>IF(Table1[[#This Row],[Area]]="","",CONCATENATE(YEAR(I799)," ","Q",ROUNDUP(MONTH(I799)/3,0)))</f>
        <v>2020 Q2</v>
      </c>
      <c r="B799" s="6" t="str">
        <f>IF(Table1[[#This Row],[Area]]="","",CONCATENATE(TEXT(Table1[[#This Row],[rpt_mth]],"yyyy"), " ",TEXT(Table1[[#This Row],[rpt_mth]],"mmmm")))</f>
        <v>2020 April</v>
      </c>
      <c r="C799" s="9">
        <f>IF(Table1[[#This Row],[Area]]="","",Table1[[#This Row],[cleu_gross_adds]]/1000)</f>
        <v>0.16500000000000001</v>
      </c>
      <c r="D799" s="9">
        <f>IF(Table1[[#This Row],[Area]]="","",Table1[[#This Row],[cleu_deacts]]/1000)</f>
        <v>8.3000000000000004E-2</v>
      </c>
      <c r="E799" s="10">
        <f>IF(Table1[[#This Row],[Area]]="","",Table1[[#This Row],[cleu_subs]]/1000)</f>
        <v>21.670999999999999</v>
      </c>
      <c r="F799" s="10">
        <f>IF(Table1[[#This Row],[Area]]="","",Table1[[#This Row],[Adds]]-Table1[[#This Row],[Deacts]])</f>
        <v>8.2000000000000003E-2</v>
      </c>
      <c r="G799" s="10" t="str">
        <f>IF(Table1[[#This Row],[Area]]="","",IF(Table1[[#This Row],[VZ2_SEGMT_DESC]]="Small &amp; Medium Unassigned", "Small &amp; Medium",Table1[[#This Row],[VZ2_SEGMT_DESC]]))</f>
        <v>Public Sector SLED</v>
      </c>
      <c r="H799" s="10" t="str">
        <f>IF(Table1[[#This Row],[VZ2_AREA_DESC]]="undefined","",IF(Table1[[#This Row],[VZ2_AREA_DESC]]="Headquarte","HQ",Table1[[#This Row],[VZ2_AREA_DESC]]))</f>
        <v>East</v>
      </c>
      <c r="I799" s="2">
        <v>43922</v>
      </c>
      <c r="J799" s="3" t="s">
        <v>19</v>
      </c>
      <c r="K799" s="3" t="s">
        <v>14</v>
      </c>
      <c r="L799" s="3" t="s">
        <v>11</v>
      </c>
      <c r="M799" s="3">
        <v>165</v>
      </c>
      <c r="N799" s="3">
        <v>83</v>
      </c>
      <c r="O799" s="3">
        <v>21671</v>
      </c>
    </row>
    <row r="800" spans="1:15" x14ac:dyDescent="0.25">
      <c r="A800" s="6" t="str">
        <f>IF(Table1[[#This Row],[Area]]="","",CONCATENATE(YEAR(I800)," ","Q",ROUNDUP(MONTH(I800)/3,0)))</f>
        <v>2020 Q2</v>
      </c>
      <c r="B800" s="6" t="str">
        <f>IF(Table1[[#This Row],[Area]]="","",CONCATENATE(TEXT(Table1[[#This Row],[rpt_mth]],"yyyy"), " ",TEXT(Table1[[#This Row],[rpt_mth]],"mmmm")))</f>
        <v>2020 June</v>
      </c>
      <c r="C800" s="9">
        <f>IF(Table1[[#This Row],[Area]]="","",Table1[[#This Row],[cleu_gross_adds]]/1000)</f>
        <v>0</v>
      </c>
      <c r="D800" s="9">
        <f>IF(Table1[[#This Row],[Area]]="","",Table1[[#This Row],[cleu_deacts]]/1000)</f>
        <v>1E-3</v>
      </c>
      <c r="E800" s="10">
        <f>IF(Table1[[#This Row],[Area]]="","",Table1[[#This Row],[cleu_subs]]/1000)</f>
        <v>0.58499999999999996</v>
      </c>
      <c r="F800" s="10">
        <f>IF(Table1[[#This Row],[Area]]="","",Table1[[#This Row],[Adds]]-Table1[[#This Row],[Deacts]])</f>
        <v>-1E-3</v>
      </c>
      <c r="G800" s="10" t="str">
        <f>IF(Table1[[#This Row],[Area]]="","",IF(Table1[[#This Row],[VZ2_SEGMT_DESC]]="Small &amp; Medium Unassigned", "Small &amp; Medium",Table1[[#This Row],[VZ2_SEGMT_DESC]]))</f>
        <v>Public Sector Fed</v>
      </c>
      <c r="H800" s="10" t="str">
        <f>IF(Table1[[#This Row],[VZ2_AREA_DESC]]="undefined","",IF(Table1[[#This Row],[VZ2_AREA_DESC]]="Headquarte","HQ",Table1[[#This Row],[VZ2_AREA_DESC]]))</f>
        <v>West</v>
      </c>
      <c r="I800" s="2">
        <v>43983</v>
      </c>
      <c r="J800" s="3" t="s">
        <v>16</v>
      </c>
      <c r="K800" s="3" t="s">
        <v>14</v>
      </c>
      <c r="L800" s="3" t="s">
        <v>15</v>
      </c>
      <c r="M800" s="3">
        <v>0</v>
      </c>
      <c r="N800" s="3">
        <v>1</v>
      </c>
      <c r="O800" s="3">
        <v>585</v>
      </c>
    </row>
    <row r="801" spans="1:15" x14ac:dyDescent="0.25">
      <c r="A801" s="6" t="str">
        <f>IF(Table1[[#This Row],[Area]]="","",CONCATENATE(YEAR(I801)," ","Q",ROUNDUP(MONTH(I801)/3,0)))</f>
        <v>2019 Q3</v>
      </c>
      <c r="B801" s="6" t="str">
        <f>IF(Table1[[#This Row],[Area]]="","",CONCATENATE(TEXT(Table1[[#This Row],[rpt_mth]],"yyyy"), " ",TEXT(Table1[[#This Row],[rpt_mth]],"mmmm")))</f>
        <v>2019 September</v>
      </c>
      <c r="C801" s="9">
        <f>IF(Table1[[#This Row],[Area]]="","",Table1[[#This Row],[cleu_gross_adds]]/1000)</f>
        <v>0</v>
      </c>
      <c r="D801" s="9">
        <f>IF(Table1[[#This Row],[Area]]="","",Table1[[#This Row],[cleu_deacts]]/1000)</f>
        <v>0</v>
      </c>
      <c r="E801" s="10">
        <f>IF(Table1[[#This Row],[Area]]="","",Table1[[#This Row],[cleu_subs]]/1000)</f>
        <v>1.4999999999999999E-2</v>
      </c>
      <c r="F801" s="10">
        <f>IF(Table1[[#This Row],[Area]]="","",Table1[[#This Row],[Adds]]-Table1[[#This Row],[Deacts]])</f>
        <v>0</v>
      </c>
      <c r="G801" s="10" t="str">
        <f>IF(Table1[[#This Row],[Area]]="","",IF(Table1[[#This Row],[VZ2_SEGMT_DESC]]="Small &amp; Medium Unassigned", "Small &amp; Medium",Table1[[#This Row],[VZ2_SEGMT_DESC]]))</f>
        <v>Small &amp; Medium</v>
      </c>
      <c r="H801" s="10" t="str">
        <f>IF(Table1[[#This Row],[VZ2_AREA_DESC]]="undefined","",IF(Table1[[#This Row],[VZ2_AREA_DESC]]="Headquarte","HQ",Table1[[#This Row],[VZ2_AREA_DESC]]))</f>
        <v>South</v>
      </c>
      <c r="I801" s="2">
        <v>43709</v>
      </c>
      <c r="J801" s="3" t="s">
        <v>9</v>
      </c>
      <c r="K801" s="3" t="s">
        <v>7</v>
      </c>
      <c r="L801" s="3" t="s">
        <v>8</v>
      </c>
      <c r="M801" s="3">
        <v>0</v>
      </c>
      <c r="N801" s="3">
        <v>0</v>
      </c>
      <c r="O801" s="3">
        <v>15</v>
      </c>
    </row>
    <row r="802" spans="1:15" x14ac:dyDescent="0.25">
      <c r="A802" s="6" t="str">
        <f>IF(Table1[[#This Row],[Area]]="","",CONCATENATE(YEAR(I802)," ","Q",ROUNDUP(MONTH(I802)/3,0)))</f>
        <v>2019 Q3</v>
      </c>
      <c r="B802" s="6" t="str">
        <f>IF(Table1[[#This Row],[Area]]="","",CONCATENATE(TEXT(Table1[[#This Row],[rpt_mth]],"yyyy"), " ",TEXT(Table1[[#This Row],[rpt_mth]],"mmmm")))</f>
        <v>2019 July</v>
      </c>
      <c r="C802" s="9">
        <f>IF(Table1[[#This Row],[Area]]="","",Table1[[#This Row],[cleu_gross_adds]]/1000)</f>
        <v>0.14399999999999999</v>
      </c>
      <c r="D802" s="9">
        <f>IF(Table1[[#This Row],[Area]]="","",Table1[[#This Row],[cleu_deacts]]/1000)</f>
        <v>0.25</v>
      </c>
      <c r="E802" s="10">
        <f>IF(Table1[[#This Row],[Area]]="","",Table1[[#This Row],[cleu_subs]]/1000)</f>
        <v>27.760999999999999</v>
      </c>
      <c r="F802" s="10">
        <f>IF(Table1[[#This Row],[Area]]="","",Table1[[#This Row],[Adds]]-Table1[[#This Row],[Deacts]])</f>
        <v>-0.10600000000000001</v>
      </c>
      <c r="G802" s="10" t="str">
        <f>IF(Table1[[#This Row],[Area]]="","",IF(Table1[[#This Row],[VZ2_SEGMT_DESC]]="Small &amp; Medium Unassigned", "Small &amp; Medium",Table1[[#This Row],[VZ2_SEGMT_DESC]]))</f>
        <v>Public Sector SLED</v>
      </c>
      <c r="H802" s="10" t="str">
        <f>IF(Table1[[#This Row],[VZ2_AREA_DESC]]="undefined","",IF(Table1[[#This Row],[VZ2_AREA_DESC]]="Headquarte","HQ",Table1[[#This Row],[VZ2_AREA_DESC]]))</f>
        <v>East</v>
      </c>
      <c r="I802" s="2">
        <v>43647</v>
      </c>
      <c r="J802" s="3" t="s">
        <v>19</v>
      </c>
      <c r="K802" s="3" t="s">
        <v>10</v>
      </c>
      <c r="L802" s="3" t="s">
        <v>11</v>
      </c>
      <c r="M802" s="3">
        <v>144</v>
      </c>
      <c r="N802" s="3">
        <v>250</v>
      </c>
      <c r="O802" s="3">
        <v>27761</v>
      </c>
    </row>
    <row r="803" spans="1:15" x14ac:dyDescent="0.25">
      <c r="A803" s="6" t="str">
        <f>IF(Table1[[#This Row],[Area]]="","",CONCATENATE(YEAR(I803)," ","Q",ROUNDUP(MONTH(I803)/3,0)))</f>
        <v>2019 Q3</v>
      </c>
      <c r="B803" s="6" t="str">
        <f>IF(Table1[[#This Row],[Area]]="","",CONCATENATE(TEXT(Table1[[#This Row],[rpt_mth]],"yyyy"), " ",TEXT(Table1[[#This Row],[rpt_mth]],"mmmm")))</f>
        <v>2019 September</v>
      </c>
      <c r="C803" s="9">
        <f>IF(Table1[[#This Row],[Area]]="","",Table1[[#This Row],[cleu_gross_adds]]/1000)</f>
        <v>0.01</v>
      </c>
      <c r="D803" s="9">
        <f>IF(Table1[[#This Row],[Area]]="","",Table1[[#This Row],[cleu_deacts]]/1000)</f>
        <v>0</v>
      </c>
      <c r="E803" s="10">
        <f>IF(Table1[[#This Row],[Area]]="","",Table1[[#This Row],[cleu_subs]]/1000)</f>
        <v>4.2000000000000003E-2</v>
      </c>
      <c r="F803" s="10">
        <f>IF(Table1[[#This Row],[Area]]="","",Table1[[#This Row],[Adds]]-Table1[[#This Row],[Deacts]])</f>
        <v>0.01</v>
      </c>
      <c r="G803" s="10" t="str">
        <f>IF(Table1[[#This Row],[Area]]="","",IF(Table1[[#This Row],[VZ2_SEGMT_DESC]]="Small &amp; Medium Unassigned", "Small &amp; Medium",Table1[[#This Row],[VZ2_SEGMT_DESC]]))</f>
        <v>Small &amp; Medium</v>
      </c>
      <c r="H803" s="10" t="str">
        <f>IF(Table1[[#This Row],[VZ2_AREA_DESC]]="undefined","",IF(Table1[[#This Row],[VZ2_AREA_DESC]]="Headquarte","HQ",Table1[[#This Row],[VZ2_AREA_DESC]]))</f>
        <v>East</v>
      </c>
      <c r="I803" s="2">
        <v>43709</v>
      </c>
      <c r="J803" s="3" t="s">
        <v>9</v>
      </c>
      <c r="K803" s="3" t="s">
        <v>14</v>
      </c>
      <c r="L803" s="3" t="s">
        <v>11</v>
      </c>
      <c r="M803" s="3">
        <v>10</v>
      </c>
      <c r="N803" s="3">
        <v>0</v>
      </c>
      <c r="O803" s="3">
        <v>42</v>
      </c>
    </row>
    <row r="804" spans="1:15" x14ac:dyDescent="0.25">
      <c r="A804" s="6" t="str">
        <f>IF(Table1[[#This Row],[Area]]="","",CONCATENATE(YEAR(I804)," ","Q",ROUNDUP(MONTH(I804)/3,0)))</f>
        <v/>
      </c>
      <c r="B804" s="6" t="str">
        <f>IF(Table1[[#This Row],[Area]]="","",CONCATENATE(TEXT(Table1[[#This Row],[rpt_mth]],"yyyy"), " ",TEXT(Table1[[#This Row],[rpt_mth]],"mmmm")))</f>
        <v/>
      </c>
      <c r="C804" s="9" t="str">
        <f>IF(Table1[[#This Row],[Area]]="","",Table1[[#This Row],[cleu_gross_adds]]/1000)</f>
        <v/>
      </c>
      <c r="D804" s="9" t="str">
        <f>IF(Table1[[#This Row],[Area]]="","",Table1[[#This Row],[cleu_deacts]]/1000)</f>
        <v/>
      </c>
      <c r="E804" s="10" t="str">
        <f>IF(Table1[[#This Row],[Area]]="","",Table1[[#This Row],[cleu_subs]]/1000)</f>
        <v/>
      </c>
      <c r="F804" s="10" t="str">
        <f>IF(Table1[[#This Row],[Area]]="","",Table1[[#This Row],[Adds]]-Table1[[#This Row],[Deacts]])</f>
        <v/>
      </c>
      <c r="G804" s="10" t="str">
        <f>IF(Table1[[#This Row],[Area]]="","",IF(Table1[[#This Row],[VZ2_SEGMT_DESC]]="Small &amp; Medium Unassigned", "Small &amp; Medium",Table1[[#This Row],[VZ2_SEGMT_DESC]]))</f>
        <v/>
      </c>
      <c r="H804" s="10" t="str">
        <f>IF(Table1[[#This Row],[VZ2_AREA_DESC]]="undefined","",IF(Table1[[#This Row],[VZ2_AREA_DESC]]="Headquarte","HQ",Table1[[#This Row],[VZ2_AREA_DESC]]))</f>
        <v/>
      </c>
      <c r="I804" s="2">
        <v>43466</v>
      </c>
      <c r="J804" s="3" t="s">
        <v>18</v>
      </c>
      <c r="K804" s="3" t="s">
        <v>12</v>
      </c>
      <c r="L804" s="3" t="s">
        <v>13</v>
      </c>
      <c r="M804" s="3">
        <v>0</v>
      </c>
      <c r="N804" s="3">
        <v>0</v>
      </c>
      <c r="O804" s="3">
        <v>0</v>
      </c>
    </row>
    <row r="805" spans="1:15" x14ac:dyDescent="0.25">
      <c r="A805" s="6" t="str">
        <f>IF(Table1[[#This Row],[Area]]="","",CONCATENATE(YEAR(I805)," ","Q",ROUNDUP(MONTH(I805)/3,0)))</f>
        <v>2019 Q3</v>
      </c>
      <c r="B805" s="6" t="str">
        <f>IF(Table1[[#This Row],[Area]]="","",CONCATENATE(TEXT(Table1[[#This Row],[rpt_mth]],"yyyy"), " ",TEXT(Table1[[#This Row],[rpt_mth]],"mmmm")))</f>
        <v>2019 August</v>
      </c>
      <c r="C805" s="9">
        <f>IF(Table1[[#This Row],[Area]]="","",Table1[[#This Row],[cleu_gross_adds]]/1000)</f>
        <v>0.42</v>
      </c>
      <c r="D805" s="9">
        <f>IF(Table1[[#This Row],[Area]]="","",Table1[[#This Row],[cleu_deacts]]/1000)</f>
        <v>2E-3</v>
      </c>
      <c r="E805" s="10">
        <f>IF(Table1[[#This Row],[Area]]="","",Table1[[#This Row],[cleu_subs]]/1000)</f>
        <v>0.628</v>
      </c>
      <c r="F805" s="10">
        <f>IF(Table1[[#This Row],[Area]]="","",Table1[[#This Row],[Adds]]-Table1[[#This Row],[Deacts]])</f>
        <v>0.41799999999999998</v>
      </c>
      <c r="G805" s="10" t="str">
        <f>IF(Table1[[#This Row],[Area]]="","",IF(Table1[[#This Row],[VZ2_SEGMT_DESC]]="Small &amp; Medium Unassigned", "Small &amp; Medium",Table1[[#This Row],[VZ2_SEGMT_DESC]]))</f>
        <v>Small &amp; Medium</v>
      </c>
      <c r="H805" s="10" t="str">
        <f>IF(Table1[[#This Row],[VZ2_AREA_DESC]]="undefined","",IF(Table1[[#This Row],[VZ2_AREA_DESC]]="Headquarte","HQ",Table1[[#This Row],[VZ2_AREA_DESC]]))</f>
        <v>West</v>
      </c>
      <c r="I805" s="2">
        <v>43678</v>
      </c>
      <c r="J805" s="3" t="s">
        <v>9</v>
      </c>
      <c r="K805" s="3" t="s">
        <v>10</v>
      </c>
      <c r="L805" s="3" t="s">
        <v>15</v>
      </c>
      <c r="M805" s="3">
        <v>420</v>
      </c>
      <c r="N805" s="3">
        <v>2</v>
      </c>
      <c r="O805" s="3">
        <v>628</v>
      </c>
    </row>
    <row r="806" spans="1:15" x14ac:dyDescent="0.25">
      <c r="A806" s="6" t="str">
        <f>IF(Table1[[#This Row],[Area]]="","",CONCATENATE(YEAR(I806)," ","Q",ROUNDUP(MONTH(I806)/3,0)))</f>
        <v/>
      </c>
      <c r="B806" s="6" t="str">
        <f>IF(Table1[[#This Row],[Area]]="","",CONCATENATE(TEXT(Table1[[#This Row],[rpt_mth]],"yyyy"), " ",TEXT(Table1[[#This Row],[rpt_mth]],"mmmm")))</f>
        <v/>
      </c>
      <c r="C806" s="9" t="str">
        <f>IF(Table1[[#This Row],[Area]]="","",Table1[[#This Row],[cleu_gross_adds]]/1000)</f>
        <v/>
      </c>
      <c r="D806" s="9" t="str">
        <f>IF(Table1[[#This Row],[Area]]="","",Table1[[#This Row],[cleu_deacts]]/1000)</f>
        <v/>
      </c>
      <c r="E806" s="10" t="str">
        <f>IF(Table1[[#This Row],[Area]]="","",Table1[[#This Row],[cleu_subs]]/1000)</f>
        <v/>
      </c>
      <c r="F806" s="10" t="str">
        <f>IF(Table1[[#This Row],[Area]]="","",Table1[[#This Row],[Adds]]-Table1[[#This Row],[Deacts]])</f>
        <v/>
      </c>
      <c r="G806" s="10" t="str">
        <f>IF(Table1[[#This Row],[Area]]="","",IF(Table1[[#This Row],[VZ2_SEGMT_DESC]]="Small &amp; Medium Unassigned", "Small &amp; Medium",Table1[[#This Row],[VZ2_SEGMT_DESC]]))</f>
        <v/>
      </c>
      <c r="H806" s="10" t="str">
        <f>IF(Table1[[#This Row],[VZ2_AREA_DESC]]="undefined","",IF(Table1[[#This Row],[VZ2_AREA_DESC]]="Headquarte","HQ",Table1[[#This Row],[VZ2_AREA_DESC]]))</f>
        <v/>
      </c>
      <c r="I806" s="2">
        <v>43678</v>
      </c>
      <c r="J806" s="3" t="s">
        <v>18</v>
      </c>
      <c r="K806" s="3" t="s">
        <v>12</v>
      </c>
      <c r="L806" s="3" t="s">
        <v>13</v>
      </c>
      <c r="M806" s="3">
        <v>0</v>
      </c>
      <c r="N806" s="3">
        <v>0</v>
      </c>
      <c r="O806" s="3">
        <v>0</v>
      </c>
    </row>
    <row r="807" spans="1:15" x14ac:dyDescent="0.25">
      <c r="A807" s="6" t="str">
        <f>IF(Table1[[#This Row],[Area]]="","",CONCATENATE(YEAR(I807)," ","Q",ROUNDUP(MONTH(I807)/3,0)))</f>
        <v>2019 Q1</v>
      </c>
      <c r="B807" s="6" t="str">
        <f>IF(Table1[[#This Row],[Area]]="","",CONCATENATE(TEXT(Table1[[#This Row],[rpt_mth]],"yyyy"), " ",TEXT(Table1[[#This Row],[rpt_mth]],"mmmm")))</f>
        <v>2019 February</v>
      </c>
      <c r="C807" s="9">
        <f>IF(Table1[[#This Row],[Area]]="","",Table1[[#This Row],[cleu_gross_adds]]/1000)</f>
        <v>0.52900000000000003</v>
      </c>
      <c r="D807" s="9">
        <f>IF(Table1[[#This Row],[Area]]="","",Table1[[#This Row],[cleu_deacts]]/1000)</f>
        <v>0</v>
      </c>
      <c r="E807" s="10">
        <f>IF(Table1[[#This Row],[Area]]="","",Table1[[#This Row],[cleu_subs]]/1000)</f>
        <v>0.63800000000000001</v>
      </c>
      <c r="F807" s="10">
        <f>IF(Table1[[#This Row],[Area]]="","",Table1[[#This Row],[Adds]]-Table1[[#This Row],[Deacts]])</f>
        <v>0.52900000000000003</v>
      </c>
      <c r="G807" s="10" t="str">
        <f>IF(Table1[[#This Row],[Area]]="","",IF(Table1[[#This Row],[VZ2_SEGMT_DESC]]="Small &amp; Medium Unassigned", "Small &amp; Medium",Table1[[#This Row],[VZ2_SEGMT_DESC]]))</f>
        <v>Small &amp; Medium</v>
      </c>
      <c r="H807" s="10" t="str">
        <f>IF(Table1[[#This Row],[VZ2_AREA_DESC]]="undefined","",IF(Table1[[#This Row],[VZ2_AREA_DESC]]="Headquarte","HQ",Table1[[#This Row],[VZ2_AREA_DESC]]))</f>
        <v>West</v>
      </c>
      <c r="I807" s="2">
        <v>43497</v>
      </c>
      <c r="J807" s="3" t="s">
        <v>9</v>
      </c>
      <c r="K807" s="3" t="s">
        <v>12</v>
      </c>
      <c r="L807" s="3" t="s">
        <v>15</v>
      </c>
      <c r="M807" s="3">
        <v>529</v>
      </c>
      <c r="N807" s="3">
        <v>0</v>
      </c>
      <c r="O807" s="3">
        <v>638</v>
      </c>
    </row>
    <row r="808" spans="1:15" x14ac:dyDescent="0.25">
      <c r="A808" s="6" t="str">
        <f>IF(Table1[[#This Row],[Area]]="","",CONCATENATE(YEAR(I808)," ","Q",ROUNDUP(MONTH(I808)/3,0)))</f>
        <v>2019 Q4</v>
      </c>
      <c r="B808" s="6" t="str">
        <f>IF(Table1[[#This Row],[Area]]="","",CONCATENATE(TEXT(Table1[[#This Row],[rpt_mth]],"yyyy"), " ",TEXT(Table1[[#This Row],[rpt_mth]],"mmmm")))</f>
        <v>2019 October</v>
      </c>
      <c r="C808" s="9">
        <f>IF(Table1[[#This Row],[Area]]="","",Table1[[#This Row],[cleu_gross_adds]]/1000)</f>
        <v>0</v>
      </c>
      <c r="D808" s="9">
        <f>IF(Table1[[#This Row],[Area]]="","",Table1[[#This Row],[cleu_deacts]]/1000)</f>
        <v>6.0000000000000001E-3</v>
      </c>
      <c r="E808" s="10">
        <f>IF(Table1[[#This Row],[Area]]="","",Table1[[#This Row],[cleu_subs]]/1000)</f>
        <v>1.024</v>
      </c>
      <c r="F808" s="10">
        <f>IF(Table1[[#This Row],[Area]]="","",Table1[[#This Row],[Adds]]-Table1[[#This Row],[Deacts]])</f>
        <v>-6.0000000000000001E-3</v>
      </c>
      <c r="G808" s="10" t="str">
        <f>IF(Table1[[#This Row],[Area]]="","",IF(Table1[[#This Row],[VZ2_SEGMT_DESC]]="Small &amp; Medium Unassigned", "Small &amp; Medium",Table1[[#This Row],[VZ2_SEGMT_DESC]]))</f>
        <v>Public Sector Fed</v>
      </c>
      <c r="H808" s="10" t="str">
        <f>IF(Table1[[#This Row],[VZ2_AREA_DESC]]="undefined","",IF(Table1[[#This Row],[VZ2_AREA_DESC]]="Headquarte","HQ",Table1[[#This Row],[VZ2_AREA_DESC]]))</f>
        <v>East</v>
      </c>
      <c r="I808" s="2">
        <v>43739</v>
      </c>
      <c r="J808" s="3" t="s">
        <v>16</v>
      </c>
      <c r="K808" s="3" t="s">
        <v>10</v>
      </c>
      <c r="L808" s="3" t="s">
        <v>11</v>
      </c>
      <c r="M808" s="3">
        <v>0</v>
      </c>
      <c r="N808" s="3">
        <v>6</v>
      </c>
      <c r="O808" s="3">
        <v>1024</v>
      </c>
    </row>
    <row r="809" spans="1:15" x14ac:dyDescent="0.25">
      <c r="A809" s="6" t="str">
        <f>IF(Table1[[#This Row],[Area]]="","",CONCATENATE(YEAR(I809)," ","Q",ROUNDUP(MONTH(I809)/3,0)))</f>
        <v>2019 Q1</v>
      </c>
      <c r="B809" s="6" t="str">
        <f>IF(Table1[[#This Row],[Area]]="","",CONCATENATE(TEXT(Table1[[#This Row],[rpt_mth]],"yyyy"), " ",TEXT(Table1[[#This Row],[rpt_mth]],"mmmm")))</f>
        <v>2019 March</v>
      </c>
      <c r="C809" s="9">
        <f>IF(Table1[[#This Row],[Area]]="","",Table1[[#This Row],[cleu_gross_adds]]/1000)</f>
        <v>24.613</v>
      </c>
      <c r="D809" s="9">
        <f>IF(Table1[[#This Row],[Area]]="","",Table1[[#This Row],[cleu_deacts]]/1000)</f>
        <v>16.675000000000001</v>
      </c>
      <c r="E809" s="10">
        <f>IF(Table1[[#This Row],[Area]]="","",Table1[[#This Row],[cleu_subs]]/1000)</f>
        <v>1242.298</v>
      </c>
      <c r="F809" s="10">
        <f>IF(Table1[[#This Row],[Area]]="","",Table1[[#This Row],[Adds]]-Table1[[#This Row],[Deacts]])</f>
        <v>7.9379999999999988</v>
      </c>
      <c r="G809" s="10" t="str">
        <f>IF(Table1[[#This Row],[Area]]="","",IF(Table1[[#This Row],[VZ2_SEGMT_DESC]]="Small &amp; Medium Unassigned", "Small &amp; Medium",Table1[[#This Row],[VZ2_SEGMT_DESC]]))</f>
        <v>Small &amp; Medium</v>
      </c>
      <c r="H809" s="10" t="str">
        <f>IF(Table1[[#This Row],[VZ2_AREA_DESC]]="undefined","",IF(Table1[[#This Row],[VZ2_AREA_DESC]]="Headquarte","HQ",Table1[[#This Row],[VZ2_AREA_DESC]]))</f>
        <v>South</v>
      </c>
      <c r="I809" s="2">
        <v>43525</v>
      </c>
      <c r="J809" s="3" t="s">
        <v>18</v>
      </c>
      <c r="K809" s="3" t="s">
        <v>10</v>
      </c>
      <c r="L809" s="3" t="s">
        <v>8</v>
      </c>
      <c r="M809" s="3">
        <v>24613</v>
      </c>
      <c r="N809" s="3">
        <v>16675</v>
      </c>
      <c r="O809" s="3">
        <v>1242298</v>
      </c>
    </row>
    <row r="810" spans="1:15" x14ac:dyDescent="0.25">
      <c r="A810" s="6" t="str">
        <f>IF(Table1[[#This Row],[Area]]="","",CONCATENATE(YEAR(I810)," ","Q",ROUNDUP(MONTH(I810)/3,0)))</f>
        <v>2019 Q1</v>
      </c>
      <c r="B810" s="6" t="str">
        <f>IF(Table1[[#This Row],[Area]]="","",CONCATENATE(TEXT(Table1[[#This Row],[rpt_mth]],"yyyy"), " ",TEXT(Table1[[#This Row],[rpt_mth]],"mmmm")))</f>
        <v>2019 January</v>
      </c>
      <c r="C810" s="9">
        <f>IF(Table1[[#This Row],[Area]]="","",Table1[[#This Row],[cleu_gross_adds]]/1000)</f>
        <v>0.01</v>
      </c>
      <c r="D810" s="9">
        <f>IF(Table1[[#This Row],[Area]]="","",Table1[[#This Row],[cleu_deacts]]/1000)</f>
        <v>0</v>
      </c>
      <c r="E810" s="10">
        <f>IF(Table1[[#This Row],[Area]]="","",Table1[[#This Row],[cleu_subs]]/1000)</f>
        <v>0.01</v>
      </c>
      <c r="F810" s="10">
        <f>IF(Table1[[#This Row],[Area]]="","",Table1[[#This Row],[Adds]]-Table1[[#This Row],[Deacts]])</f>
        <v>0.01</v>
      </c>
      <c r="G810" s="10" t="str">
        <f>IF(Table1[[#This Row],[Area]]="","",IF(Table1[[#This Row],[VZ2_SEGMT_DESC]]="Small &amp; Medium Unassigned", "Small &amp; Medium",Table1[[#This Row],[VZ2_SEGMT_DESC]]))</f>
        <v>Small &amp; Medium</v>
      </c>
      <c r="H810" s="10" t="str">
        <f>IF(Table1[[#This Row],[VZ2_AREA_DESC]]="undefined","",IF(Table1[[#This Row],[VZ2_AREA_DESC]]="Headquarte","HQ",Table1[[#This Row],[VZ2_AREA_DESC]]))</f>
        <v>West</v>
      </c>
      <c r="I810" s="2">
        <v>43466</v>
      </c>
      <c r="J810" s="3" t="s">
        <v>9</v>
      </c>
      <c r="K810" s="3" t="s">
        <v>12</v>
      </c>
      <c r="L810" s="3" t="s">
        <v>15</v>
      </c>
      <c r="M810" s="3">
        <v>10</v>
      </c>
      <c r="N810" s="3">
        <v>0</v>
      </c>
      <c r="O810" s="3">
        <v>10</v>
      </c>
    </row>
    <row r="811" spans="1:15" x14ac:dyDescent="0.25">
      <c r="A811" s="6" t="str">
        <f>IF(Table1[[#This Row],[Area]]="","",CONCATENATE(YEAR(I811)," ","Q",ROUNDUP(MONTH(I811)/3,0)))</f>
        <v>2019 Q4</v>
      </c>
      <c r="B811" s="6" t="str">
        <f>IF(Table1[[#This Row],[Area]]="","",CONCATENATE(TEXT(Table1[[#This Row],[rpt_mth]],"yyyy"), " ",TEXT(Table1[[#This Row],[rpt_mth]],"mmmm")))</f>
        <v>2019 October</v>
      </c>
      <c r="C811" s="9">
        <f>IF(Table1[[#This Row],[Area]]="","",Table1[[#This Row],[cleu_gross_adds]]/1000)</f>
        <v>6.0170000000000003</v>
      </c>
      <c r="D811" s="9">
        <f>IF(Table1[[#This Row],[Area]]="","",Table1[[#This Row],[cleu_deacts]]/1000)</f>
        <v>8.49</v>
      </c>
      <c r="E811" s="10">
        <f>IF(Table1[[#This Row],[Area]]="","",Table1[[#This Row],[cleu_subs]]/1000)</f>
        <v>511.58300000000003</v>
      </c>
      <c r="F811" s="10">
        <f>IF(Table1[[#This Row],[Area]]="","",Table1[[#This Row],[Adds]]-Table1[[#This Row],[Deacts]])</f>
        <v>-2.4729999999999999</v>
      </c>
      <c r="G811" s="10" t="str">
        <f>IF(Table1[[#This Row],[Area]]="","",IF(Table1[[#This Row],[VZ2_SEGMT_DESC]]="Small &amp; Medium Unassigned", "Small &amp; Medium",Table1[[#This Row],[VZ2_SEGMT_DESC]]))</f>
        <v>Public Sector Fed</v>
      </c>
      <c r="H811" s="10" t="str">
        <f>IF(Table1[[#This Row],[VZ2_AREA_DESC]]="undefined","",IF(Table1[[#This Row],[VZ2_AREA_DESC]]="Headquarte","HQ",Table1[[#This Row],[VZ2_AREA_DESC]]))</f>
        <v>East</v>
      </c>
      <c r="I811" s="2">
        <v>43739</v>
      </c>
      <c r="J811" s="3" t="s">
        <v>16</v>
      </c>
      <c r="K811" s="3" t="s">
        <v>12</v>
      </c>
      <c r="L811" s="3" t="s">
        <v>11</v>
      </c>
      <c r="M811" s="3">
        <v>6017</v>
      </c>
      <c r="N811" s="3">
        <v>8490</v>
      </c>
      <c r="O811" s="3">
        <v>511583</v>
      </c>
    </row>
    <row r="812" spans="1:15" x14ac:dyDescent="0.25">
      <c r="A812" s="6" t="str">
        <f>IF(Table1[[#This Row],[Area]]="","",CONCATENATE(YEAR(I812)," ","Q",ROUNDUP(MONTH(I812)/3,0)))</f>
        <v>2020 Q1</v>
      </c>
      <c r="B812" s="6" t="str">
        <f>IF(Table1[[#This Row],[Area]]="","",CONCATENATE(TEXT(Table1[[#This Row],[rpt_mth]],"yyyy"), " ",TEXT(Table1[[#This Row],[rpt_mth]],"mmmm")))</f>
        <v>2020 March</v>
      </c>
      <c r="C812" s="9">
        <f>IF(Table1[[#This Row],[Area]]="","",Table1[[#This Row],[cleu_gross_adds]]/1000)</f>
        <v>0</v>
      </c>
      <c r="D812" s="9">
        <f>IF(Table1[[#This Row],[Area]]="","",Table1[[#This Row],[cleu_deacts]]/1000)</f>
        <v>0</v>
      </c>
      <c r="E812" s="10">
        <f>IF(Table1[[#This Row],[Area]]="","",Table1[[#This Row],[cleu_subs]]/1000)</f>
        <v>2E-3</v>
      </c>
      <c r="F812" s="10">
        <f>IF(Table1[[#This Row],[Area]]="","",Table1[[#This Row],[Adds]]-Table1[[#This Row],[Deacts]])</f>
        <v>0</v>
      </c>
      <c r="G812" s="10" t="str">
        <f>IF(Table1[[#This Row],[Area]]="","",IF(Table1[[#This Row],[VZ2_SEGMT_DESC]]="Small &amp; Medium Unassigned", "Small &amp; Medium",Table1[[#This Row],[VZ2_SEGMT_DESC]]))</f>
        <v>Small &amp; Medium</v>
      </c>
      <c r="H812" s="10" t="str">
        <f>IF(Table1[[#This Row],[VZ2_AREA_DESC]]="undefined","",IF(Table1[[#This Row],[VZ2_AREA_DESC]]="Headquarte","HQ",Table1[[#This Row],[VZ2_AREA_DESC]]))</f>
        <v>East</v>
      </c>
      <c r="I812" s="2">
        <v>43891</v>
      </c>
      <c r="J812" s="3" t="s">
        <v>9</v>
      </c>
      <c r="K812" s="3" t="s">
        <v>10</v>
      </c>
      <c r="L812" s="3" t="s">
        <v>11</v>
      </c>
      <c r="M812" s="3">
        <v>0</v>
      </c>
      <c r="N812" s="3">
        <v>0</v>
      </c>
      <c r="O812" s="3">
        <v>2</v>
      </c>
    </row>
    <row r="813" spans="1:15" x14ac:dyDescent="0.25">
      <c r="A813" s="6" t="str">
        <f>IF(Table1[[#This Row],[Area]]="","",CONCATENATE(YEAR(I813)," ","Q",ROUNDUP(MONTH(I813)/3,0)))</f>
        <v>2019 Q3</v>
      </c>
      <c r="B813" s="6" t="str">
        <f>IF(Table1[[#This Row],[Area]]="","",CONCATENATE(TEXT(Table1[[#This Row],[rpt_mth]],"yyyy"), " ",TEXT(Table1[[#This Row],[rpt_mth]],"mmmm")))</f>
        <v>2019 July</v>
      </c>
      <c r="C813" s="9">
        <f>IF(Table1[[#This Row],[Area]]="","",Table1[[#This Row],[cleu_gross_adds]]/1000)</f>
        <v>31.995999999999999</v>
      </c>
      <c r="D813" s="9">
        <f>IF(Table1[[#This Row],[Area]]="","",Table1[[#This Row],[cleu_deacts]]/1000)</f>
        <v>19.617999999999999</v>
      </c>
      <c r="E813" s="10">
        <f>IF(Table1[[#This Row],[Area]]="","",Table1[[#This Row],[cleu_subs]]/1000)</f>
        <v>1826.453</v>
      </c>
      <c r="F813" s="10">
        <f>IF(Table1[[#This Row],[Area]]="","",Table1[[#This Row],[Adds]]-Table1[[#This Row],[Deacts]])</f>
        <v>12.378</v>
      </c>
      <c r="G813" s="10" t="str">
        <f>IF(Table1[[#This Row],[Area]]="","",IF(Table1[[#This Row],[VZ2_SEGMT_DESC]]="Small &amp; Medium Unassigned", "Small &amp; Medium",Table1[[#This Row],[VZ2_SEGMT_DESC]]))</f>
        <v>Small &amp; Medium</v>
      </c>
      <c r="H813" s="10" t="str">
        <f>IF(Table1[[#This Row],[VZ2_AREA_DESC]]="undefined","",IF(Table1[[#This Row],[VZ2_AREA_DESC]]="Headquarte","HQ",Table1[[#This Row],[VZ2_AREA_DESC]]))</f>
        <v>West</v>
      </c>
      <c r="I813" s="2">
        <v>43647</v>
      </c>
      <c r="J813" s="3" t="s">
        <v>18</v>
      </c>
      <c r="K813" s="3" t="s">
        <v>12</v>
      </c>
      <c r="L813" s="3" t="s">
        <v>15</v>
      </c>
      <c r="M813" s="3">
        <v>31996</v>
      </c>
      <c r="N813" s="3">
        <v>19618</v>
      </c>
      <c r="O813" s="3">
        <v>1826453</v>
      </c>
    </row>
    <row r="814" spans="1:15" x14ac:dyDescent="0.25">
      <c r="A814" s="6" t="str">
        <f>IF(Table1[[#This Row],[Area]]="","",CONCATENATE(YEAR(I814)," ","Q",ROUNDUP(MONTH(I814)/3,0)))</f>
        <v>2019 Q3</v>
      </c>
      <c r="B814" s="6" t="str">
        <f>IF(Table1[[#This Row],[Area]]="","",CONCATENATE(TEXT(Table1[[#This Row],[rpt_mth]],"yyyy"), " ",TEXT(Table1[[#This Row],[rpt_mth]],"mmmm")))</f>
        <v>2019 September</v>
      </c>
      <c r="C814" s="9">
        <f>IF(Table1[[#This Row],[Area]]="","",Table1[[#This Row],[cleu_gross_adds]]/1000)</f>
        <v>2E-3</v>
      </c>
      <c r="D814" s="9">
        <f>IF(Table1[[#This Row],[Area]]="","",Table1[[#This Row],[cleu_deacts]]/1000)</f>
        <v>8.0000000000000002E-3</v>
      </c>
      <c r="E814" s="10">
        <f>IF(Table1[[#This Row],[Area]]="","",Table1[[#This Row],[cleu_subs]]/1000)</f>
        <v>0.67700000000000005</v>
      </c>
      <c r="F814" s="10">
        <f>IF(Table1[[#This Row],[Area]]="","",Table1[[#This Row],[Adds]]-Table1[[#This Row],[Deacts]])</f>
        <v>-6.0000000000000001E-3</v>
      </c>
      <c r="G814" s="10" t="str">
        <f>IF(Table1[[#This Row],[Area]]="","",IF(Table1[[#This Row],[VZ2_SEGMT_DESC]]="Small &amp; Medium Unassigned", "Small &amp; Medium",Table1[[#This Row],[VZ2_SEGMT_DESC]]))</f>
        <v>Public Sector Fed</v>
      </c>
      <c r="H814" s="10" t="str">
        <f>IF(Table1[[#This Row],[VZ2_AREA_DESC]]="undefined","",IF(Table1[[#This Row],[VZ2_AREA_DESC]]="Headquarte","HQ",Table1[[#This Row],[VZ2_AREA_DESC]]))</f>
        <v>West</v>
      </c>
      <c r="I814" s="2">
        <v>43709</v>
      </c>
      <c r="J814" s="3" t="s">
        <v>16</v>
      </c>
      <c r="K814" s="3" t="s">
        <v>10</v>
      </c>
      <c r="L814" s="3" t="s">
        <v>15</v>
      </c>
      <c r="M814" s="3">
        <v>2</v>
      </c>
      <c r="N814" s="3">
        <v>8</v>
      </c>
      <c r="O814" s="3">
        <v>677</v>
      </c>
    </row>
    <row r="815" spans="1:15" x14ac:dyDescent="0.25">
      <c r="A815" s="6" t="str">
        <f>IF(Table1[[#This Row],[Area]]="","",CONCATENATE(YEAR(I815)," ","Q",ROUNDUP(MONTH(I815)/3,0)))</f>
        <v>2020 Q2</v>
      </c>
      <c r="B815" s="6" t="str">
        <f>IF(Table1[[#This Row],[Area]]="","",CONCATENATE(TEXT(Table1[[#This Row],[rpt_mth]],"yyyy"), " ",TEXT(Table1[[#This Row],[rpt_mth]],"mmmm")))</f>
        <v>2020 June</v>
      </c>
      <c r="C815" s="9">
        <f>IF(Table1[[#This Row],[Area]]="","",Table1[[#This Row],[cleu_gross_adds]]/1000)</f>
        <v>8.9999999999999993E-3</v>
      </c>
      <c r="D815" s="9">
        <f>IF(Table1[[#This Row],[Area]]="","",Table1[[#This Row],[cleu_deacts]]/1000)</f>
        <v>7.9000000000000001E-2</v>
      </c>
      <c r="E815" s="10">
        <f>IF(Table1[[#This Row],[Area]]="","",Table1[[#This Row],[cleu_subs]]/1000)</f>
        <v>30.454000000000001</v>
      </c>
      <c r="F815" s="10">
        <f>IF(Table1[[#This Row],[Area]]="","",Table1[[#This Row],[Adds]]-Table1[[#This Row],[Deacts]])</f>
        <v>-7.0000000000000007E-2</v>
      </c>
      <c r="G815" s="10" t="str">
        <f>IF(Table1[[#This Row],[Area]]="","",IF(Table1[[#This Row],[VZ2_SEGMT_DESC]]="Small &amp; Medium Unassigned", "Small &amp; Medium",Table1[[#This Row],[VZ2_SEGMT_DESC]]))</f>
        <v>Large Enterprise Segment</v>
      </c>
      <c r="H815" s="10" t="str">
        <f>IF(Table1[[#This Row],[VZ2_AREA_DESC]]="undefined","",IF(Table1[[#This Row],[VZ2_AREA_DESC]]="Headquarte","HQ",Table1[[#This Row],[VZ2_AREA_DESC]]))</f>
        <v>South</v>
      </c>
      <c r="I815" s="2">
        <v>43983</v>
      </c>
      <c r="J815" s="3" t="s">
        <v>6</v>
      </c>
      <c r="K815" s="3" t="s">
        <v>10</v>
      </c>
      <c r="L815" s="3" t="s">
        <v>8</v>
      </c>
      <c r="M815" s="3">
        <v>9</v>
      </c>
      <c r="N815" s="3">
        <v>79</v>
      </c>
      <c r="O815" s="3">
        <v>30454</v>
      </c>
    </row>
    <row r="816" spans="1:15" x14ac:dyDescent="0.25">
      <c r="A816" s="6" t="str">
        <f>IF(Table1[[#This Row],[Area]]="","",CONCATENATE(YEAR(I816)," ","Q",ROUNDUP(MONTH(I816)/3,0)))</f>
        <v>2019 Q3</v>
      </c>
      <c r="B816" s="6" t="str">
        <f>IF(Table1[[#This Row],[Area]]="","",CONCATENATE(TEXT(Table1[[#This Row],[rpt_mth]],"yyyy"), " ",TEXT(Table1[[#This Row],[rpt_mth]],"mmmm")))</f>
        <v>2019 September</v>
      </c>
      <c r="C816" s="9">
        <f>IF(Table1[[#This Row],[Area]]="","",Table1[[#This Row],[cleu_gross_adds]]/1000)</f>
        <v>0.185</v>
      </c>
      <c r="D816" s="9">
        <f>IF(Table1[[#This Row],[Area]]="","",Table1[[#This Row],[cleu_deacts]]/1000)</f>
        <v>0.28699999999999998</v>
      </c>
      <c r="E816" s="10">
        <f>IF(Table1[[#This Row],[Area]]="","",Table1[[#This Row],[cleu_subs]]/1000)</f>
        <v>24.225000000000001</v>
      </c>
      <c r="F816" s="10">
        <f>IF(Table1[[#This Row],[Area]]="","",Table1[[#This Row],[Adds]]-Table1[[#This Row],[Deacts]])</f>
        <v>-0.10199999999999998</v>
      </c>
      <c r="G816" s="10" t="str">
        <f>IF(Table1[[#This Row],[Area]]="","",IF(Table1[[#This Row],[VZ2_SEGMT_DESC]]="Small &amp; Medium Unassigned", "Small &amp; Medium",Table1[[#This Row],[VZ2_SEGMT_DESC]]))</f>
        <v>Large Enterprise Segment</v>
      </c>
      <c r="H816" s="10" t="str">
        <f>IF(Table1[[#This Row],[VZ2_AREA_DESC]]="undefined","",IF(Table1[[#This Row],[VZ2_AREA_DESC]]="Headquarte","HQ",Table1[[#This Row],[VZ2_AREA_DESC]]))</f>
        <v>West</v>
      </c>
      <c r="I816" s="2">
        <v>43709</v>
      </c>
      <c r="J816" s="3" t="s">
        <v>6</v>
      </c>
      <c r="K816" s="3" t="s">
        <v>10</v>
      </c>
      <c r="L816" s="3" t="s">
        <v>15</v>
      </c>
      <c r="M816" s="3">
        <v>185</v>
      </c>
      <c r="N816" s="3">
        <v>287</v>
      </c>
      <c r="O816" s="3">
        <v>24225</v>
      </c>
    </row>
    <row r="817" spans="1:15" x14ac:dyDescent="0.25">
      <c r="A817" s="6" t="str">
        <f>IF(Table1[[#This Row],[Area]]="","",CONCATENATE(YEAR(I817)," ","Q",ROUNDUP(MONTH(I817)/3,0)))</f>
        <v>2020 Q2</v>
      </c>
      <c r="B817" s="6" t="str">
        <f>IF(Table1[[#This Row],[Area]]="","",CONCATENATE(TEXT(Table1[[#This Row],[rpt_mth]],"yyyy"), " ",TEXT(Table1[[#This Row],[rpt_mth]],"mmmm")))</f>
        <v>2020 May</v>
      </c>
      <c r="C817" s="9">
        <f>IF(Table1[[#This Row],[Area]]="","",Table1[[#This Row],[cleu_gross_adds]]/1000)</f>
        <v>8.9999999999999993E-3</v>
      </c>
      <c r="D817" s="9">
        <f>IF(Table1[[#This Row],[Area]]="","",Table1[[#This Row],[cleu_deacts]]/1000)</f>
        <v>8.0000000000000002E-3</v>
      </c>
      <c r="E817" s="10">
        <f>IF(Table1[[#This Row],[Area]]="","",Table1[[#This Row],[cleu_subs]]/1000)</f>
        <v>0.58599999999999997</v>
      </c>
      <c r="F817" s="10">
        <f>IF(Table1[[#This Row],[Area]]="","",Table1[[#This Row],[Adds]]-Table1[[#This Row],[Deacts]])</f>
        <v>9.9999999999999915E-4</v>
      </c>
      <c r="G817" s="10" t="str">
        <f>IF(Table1[[#This Row],[Area]]="","",IF(Table1[[#This Row],[VZ2_SEGMT_DESC]]="Small &amp; Medium Unassigned", "Small &amp; Medium",Table1[[#This Row],[VZ2_SEGMT_DESC]]))</f>
        <v>Public Sector Fed</v>
      </c>
      <c r="H817" s="10" t="str">
        <f>IF(Table1[[#This Row],[VZ2_AREA_DESC]]="undefined","",IF(Table1[[#This Row],[VZ2_AREA_DESC]]="Headquarte","HQ",Table1[[#This Row],[VZ2_AREA_DESC]]))</f>
        <v>West</v>
      </c>
      <c r="I817" s="2">
        <v>43952</v>
      </c>
      <c r="J817" s="3" t="s">
        <v>16</v>
      </c>
      <c r="K817" s="3" t="s">
        <v>14</v>
      </c>
      <c r="L817" s="3" t="s">
        <v>15</v>
      </c>
      <c r="M817" s="3">
        <v>9</v>
      </c>
      <c r="N817" s="3">
        <v>8</v>
      </c>
      <c r="O817" s="3">
        <v>586</v>
      </c>
    </row>
    <row r="818" spans="1:15" x14ac:dyDescent="0.25">
      <c r="A818" s="6" t="str">
        <f>IF(Table1[[#This Row],[Area]]="","",CONCATENATE(YEAR(I818)," ","Q",ROUNDUP(MONTH(I818)/3,0)))</f>
        <v>2020 Q2</v>
      </c>
      <c r="B818" s="6" t="str">
        <f>IF(Table1[[#This Row],[Area]]="","",CONCATENATE(TEXT(Table1[[#This Row],[rpt_mth]],"yyyy"), " ",TEXT(Table1[[#This Row],[rpt_mth]],"mmmm")))</f>
        <v>2020 June</v>
      </c>
      <c r="C818" s="9">
        <f>IF(Table1[[#This Row],[Area]]="","",Table1[[#This Row],[cleu_gross_adds]]/1000)</f>
        <v>0</v>
      </c>
      <c r="D818" s="9">
        <f>IF(Table1[[#This Row],[Area]]="","",Table1[[#This Row],[cleu_deacts]]/1000)</f>
        <v>3.0000000000000001E-3</v>
      </c>
      <c r="E818" s="10">
        <f>IF(Table1[[#This Row],[Area]]="","",Table1[[#This Row],[cleu_subs]]/1000)</f>
        <v>0.89100000000000001</v>
      </c>
      <c r="F818" s="10">
        <f>IF(Table1[[#This Row],[Area]]="","",Table1[[#This Row],[Adds]]-Table1[[#This Row],[Deacts]])</f>
        <v>-3.0000000000000001E-3</v>
      </c>
      <c r="G818" s="10" t="str">
        <f>IF(Table1[[#This Row],[Area]]="","",IF(Table1[[#This Row],[VZ2_SEGMT_DESC]]="Small &amp; Medium Unassigned", "Small &amp; Medium",Table1[[#This Row],[VZ2_SEGMT_DESC]]))</f>
        <v>Public Sector Fed</v>
      </c>
      <c r="H818" s="10" t="str">
        <f>IF(Table1[[#This Row],[VZ2_AREA_DESC]]="undefined","",IF(Table1[[#This Row],[VZ2_AREA_DESC]]="Headquarte","HQ",Table1[[#This Row],[VZ2_AREA_DESC]]))</f>
        <v>East</v>
      </c>
      <c r="I818" s="2">
        <v>43983</v>
      </c>
      <c r="J818" s="3" t="s">
        <v>16</v>
      </c>
      <c r="K818" s="3" t="s">
        <v>10</v>
      </c>
      <c r="L818" s="3" t="s">
        <v>11</v>
      </c>
      <c r="M818" s="3">
        <v>0</v>
      </c>
      <c r="N818" s="3">
        <v>3</v>
      </c>
      <c r="O818" s="3">
        <v>891</v>
      </c>
    </row>
    <row r="819" spans="1:15" x14ac:dyDescent="0.25">
      <c r="A819" s="6" t="str">
        <f>IF(Table1[[#This Row],[Area]]="","",CONCATENATE(YEAR(I819)," ","Q",ROUNDUP(MONTH(I819)/3,0)))</f>
        <v>2019 Q3</v>
      </c>
      <c r="B819" s="6" t="str">
        <f>IF(Table1[[#This Row],[Area]]="","",CONCATENATE(TEXT(Table1[[#This Row],[rpt_mth]],"yyyy"), " ",TEXT(Table1[[#This Row],[rpt_mth]],"mmmm")))</f>
        <v>2019 August</v>
      </c>
      <c r="C819" s="9">
        <f>IF(Table1[[#This Row],[Area]]="","",Table1[[#This Row],[cleu_gross_adds]]/1000)</f>
        <v>0.156</v>
      </c>
      <c r="D819" s="9">
        <f>IF(Table1[[#This Row],[Area]]="","",Table1[[#This Row],[cleu_deacts]]/1000)</f>
        <v>0.19700000000000001</v>
      </c>
      <c r="E819" s="10">
        <f>IF(Table1[[#This Row],[Area]]="","",Table1[[#This Row],[cleu_subs]]/1000)</f>
        <v>27.661999999999999</v>
      </c>
      <c r="F819" s="10">
        <f>IF(Table1[[#This Row],[Area]]="","",Table1[[#This Row],[Adds]]-Table1[[#This Row],[Deacts]])</f>
        <v>-4.1000000000000009E-2</v>
      </c>
      <c r="G819" s="10" t="str">
        <f>IF(Table1[[#This Row],[Area]]="","",IF(Table1[[#This Row],[VZ2_SEGMT_DESC]]="Small &amp; Medium Unassigned", "Small &amp; Medium",Table1[[#This Row],[VZ2_SEGMT_DESC]]))</f>
        <v>Public Sector SLED</v>
      </c>
      <c r="H819" s="10" t="str">
        <f>IF(Table1[[#This Row],[VZ2_AREA_DESC]]="undefined","",IF(Table1[[#This Row],[VZ2_AREA_DESC]]="Headquarte","HQ",Table1[[#This Row],[VZ2_AREA_DESC]]))</f>
        <v>East</v>
      </c>
      <c r="I819" s="2">
        <v>43678</v>
      </c>
      <c r="J819" s="3" t="s">
        <v>19</v>
      </c>
      <c r="K819" s="3" t="s">
        <v>10</v>
      </c>
      <c r="L819" s="3" t="s">
        <v>11</v>
      </c>
      <c r="M819" s="3">
        <v>156</v>
      </c>
      <c r="N819" s="3">
        <v>197</v>
      </c>
      <c r="O819" s="3">
        <v>27662</v>
      </c>
    </row>
    <row r="820" spans="1:15" x14ac:dyDescent="0.25">
      <c r="A820" s="6" t="str">
        <f>IF(Table1[[#This Row],[Area]]="","",CONCATENATE(YEAR(I820)," ","Q",ROUNDUP(MONTH(I820)/3,0)))</f>
        <v>2020 Q1</v>
      </c>
      <c r="B820" s="6" t="str">
        <f>IF(Table1[[#This Row],[Area]]="","",CONCATENATE(TEXT(Table1[[#This Row],[rpt_mth]],"yyyy"), " ",TEXT(Table1[[#This Row],[rpt_mth]],"mmmm")))</f>
        <v>2020 February</v>
      </c>
      <c r="C820" s="9">
        <f>IF(Table1[[#This Row],[Area]]="","",Table1[[#This Row],[cleu_gross_adds]]/1000)</f>
        <v>0.71</v>
      </c>
      <c r="D820" s="9">
        <f>IF(Table1[[#This Row],[Area]]="","",Table1[[#This Row],[cleu_deacts]]/1000)</f>
        <v>0.28699999999999998</v>
      </c>
      <c r="E820" s="10">
        <f>IF(Table1[[#This Row],[Area]]="","",Table1[[#This Row],[cleu_subs]]/1000)</f>
        <v>35.076000000000001</v>
      </c>
      <c r="F820" s="10">
        <f>IF(Table1[[#This Row],[Area]]="","",Table1[[#This Row],[Adds]]-Table1[[#This Row],[Deacts]])</f>
        <v>0.42299999999999999</v>
      </c>
      <c r="G820" s="10" t="str">
        <f>IF(Table1[[#This Row],[Area]]="","",IF(Table1[[#This Row],[VZ2_SEGMT_DESC]]="Small &amp; Medium Unassigned", "Small &amp; Medium",Table1[[#This Row],[VZ2_SEGMT_DESC]]))</f>
        <v>Large Enterprise Segment</v>
      </c>
      <c r="H820" s="10" t="str">
        <f>IF(Table1[[#This Row],[VZ2_AREA_DESC]]="undefined","",IF(Table1[[#This Row],[VZ2_AREA_DESC]]="Headquarte","HQ",Table1[[#This Row],[VZ2_AREA_DESC]]))</f>
        <v>South</v>
      </c>
      <c r="I820" s="2">
        <v>43862</v>
      </c>
      <c r="J820" s="3" t="s">
        <v>6</v>
      </c>
      <c r="K820" s="3" t="s">
        <v>14</v>
      </c>
      <c r="L820" s="3" t="s">
        <v>8</v>
      </c>
      <c r="M820" s="3">
        <v>710</v>
      </c>
      <c r="N820" s="3">
        <v>287</v>
      </c>
      <c r="O820" s="3">
        <v>35076</v>
      </c>
    </row>
    <row r="821" spans="1:15" x14ac:dyDescent="0.25">
      <c r="A821" s="6" t="str">
        <f>IF(Table1[[#This Row],[Area]]="","",CONCATENATE(YEAR(I821)," ","Q",ROUNDUP(MONTH(I821)/3,0)))</f>
        <v>2020 Q1</v>
      </c>
      <c r="B821" s="6" t="str">
        <f>IF(Table1[[#This Row],[Area]]="","",CONCATENATE(TEXT(Table1[[#This Row],[rpt_mth]],"yyyy"), " ",TEXT(Table1[[#This Row],[rpt_mth]],"mmmm")))</f>
        <v>2020 March</v>
      </c>
      <c r="C821" s="9">
        <f>IF(Table1[[#This Row],[Area]]="","",Table1[[#This Row],[cleu_gross_adds]]/1000)</f>
        <v>0.11600000000000001</v>
      </c>
      <c r="D821" s="9">
        <f>IF(Table1[[#This Row],[Area]]="","",Table1[[#This Row],[cleu_deacts]]/1000)</f>
        <v>3.5000000000000003E-2</v>
      </c>
      <c r="E821" s="10">
        <f>IF(Table1[[#This Row],[Area]]="","",Table1[[#This Row],[cleu_subs]]/1000)</f>
        <v>5.4589999999999996</v>
      </c>
      <c r="F821" s="10">
        <f>IF(Table1[[#This Row],[Area]]="","",Table1[[#This Row],[Adds]]-Table1[[#This Row],[Deacts]])</f>
        <v>8.1000000000000003E-2</v>
      </c>
      <c r="G821" s="10" t="str">
        <f>IF(Table1[[#This Row],[Area]]="","",IF(Table1[[#This Row],[VZ2_SEGMT_DESC]]="Small &amp; Medium Unassigned", "Small &amp; Medium",Table1[[#This Row],[VZ2_SEGMT_DESC]]))</f>
        <v>Public Sector SLED</v>
      </c>
      <c r="H821" s="10" t="str">
        <f>IF(Table1[[#This Row],[VZ2_AREA_DESC]]="undefined","",IF(Table1[[#This Row],[VZ2_AREA_DESC]]="Headquarte","HQ",Table1[[#This Row],[VZ2_AREA_DESC]]))</f>
        <v>South</v>
      </c>
      <c r="I821" s="2">
        <v>43891</v>
      </c>
      <c r="J821" s="3" t="s">
        <v>19</v>
      </c>
      <c r="K821" s="3" t="s">
        <v>14</v>
      </c>
      <c r="L821" s="3" t="s">
        <v>8</v>
      </c>
      <c r="M821" s="3">
        <v>116</v>
      </c>
      <c r="N821" s="3">
        <v>35</v>
      </c>
      <c r="O821" s="3">
        <v>5459</v>
      </c>
    </row>
    <row r="822" spans="1:15" x14ac:dyDescent="0.25">
      <c r="A822" s="6" t="str">
        <f>IF(Table1[[#This Row],[Area]]="","",CONCATENATE(YEAR(I822)," ","Q",ROUNDUP(MONTH(I822)/3,0)))</f>
        <v>2020 Q1</v>
      </c>
      <c r="B822" s="6" t="str">
        <f>IF(Table1[[#This Row],[Area]]="","",CONCATENATE(TEXT(Table1[[#This Row],[rpt_mth]],"yyyy"), " ",TEXT(Table1[[#This Row],[rpt_mth]],"mmmm")))</f>
        <v>2020 February</v>
      </c>
      <c r="C822" s="9">
        <f>IF(Table1[[#This Row],[Area]]="","",Table1[[#This Row],[cleu_gross_adds]]/1000)</f>
        <v>0</v>
      </c>
      <c r="D822" s="9">
        <f>IF(Table1[[#This Row],[Area]]="","",Table1[[#This Row],[cleu_deacts]]/1000)</f>
        <v>0</v>
      </c>
      <c r="E822" s="10">
        <f>IF(Table1[[#This Row],[Area]]="","",Table1[[#This Row],[cleu_subs]]/1000)</f>
        <v>0</v>
      </c>
      <c r="F822" s="10">
        <f>IF(Table1[[#This Row],[Area]]="","",Table1[[#This Row],[Adds]]-Table1[[#This Row],[Deacts]])</f>
        <v>0</v>
      </c>
      <c r="G822" s="10" t="str">
        <f>IF(Table1[[#This Row],[Area]]="","",IF(Table1[[#This Row],[VZ2_SEGMT_DESC]]="Small &amp; Medium Unassigned", "Small &amp; Medium",Table1[[#This Row],[VZ2_SEGMT_DESC]]))</f>
        <v>Small &amp; Medium</v>
      </c>
      <c r="H822" s="10" t="str">
        <f>IF(Table1[[#This Row],[VZ2_AREA_DESC]]="undefined","",IF(Table1[[#This Row],[VZ2_AREA_DESC]]="Headquarte","HQ",Table1[[#This Row],[VZ2_AREA_DESC]]))</f>
        <v>East</v>
      </c>
      <c r="I822" s="2">
        <v>43862</v>
      </c>
      <c r="J822" s="3" t="s">
        <v>9</v>
      </c>
      <c r="K822" s="3" t="s">
        <v>10</v>
      </c>
      <c r="L822" s="3" t="s">
        <v>11</v>
      </c>
      <c r="M822" s="3">
        <v>0</v>
      </c>
      <c r="N822" s="3">
        <v>0</v>
      </c>
      <c r="O822" s="3">
        <v>0</v>
      </c>
    </row>
    <row r="823" spans="1:15" x14ac:dyDescent="0.25">
      <c r="A823" s="6" t="str">
        <f>IF(Table1[[#This Row],[Area]]="","",CONCATENATE(YEAR(I823)," ","Q",ROUNDUP(MONTH(I823)/3,0)))</f>
        <v>2019 Q4</v>
      </c>
      <c r="B823" s="6" t="str">
        <f>IF(Table1[[#This Row],[Area]]="","",CONCATENATE(TEXT(Table1[[#This Row],[rpt_mth]],"yyyy"), " ",TEXT(Table1[[#This Row],[rpt_mth]],"mmmm")))</f>
        <v>2019 December</v>
      </c>
      <c r="C823" s="9">
        <f>IF(Table1[[#This Row],[Area]]="","",Table1[[#This Row],[cleu_gross_adds]]/1000)</f>
        <v>60.07</v>
      </c>
      <c r="D823" s="9">
        <f>IF(Table1[[#This Row],[Area]]="","",Table1[[#This Row],[cleu_deacts]]/1000)</f>
        <v>38.164999999999999</v>
      </c>
      <c r="E823" s="10">
        <f>IF(Table1[[#This Row],[Area]]="","",Table1[[#This Row],[cleu_subs]]/1000)</f>
        <v>3322.5030000000002</v>
      </c>
      <c r="F823" s="10">
        <f>IF(Table1[[#This Row],[Area]]="","",Table1[[#This Row],[Adds]]-Table1[[#This Row],[Deacts]])</f>
        <v>21.905000000000001</v>
      </c>
      <c r="G823" s="10" t="str">
        <f>IF(Table1[[#This Row],[Area]]="","",IF(Table1[[#This Row],[VZ2_SEGMT_DESC]]="Small &amp; Medium Unassigned", "Small &amp; Medium",Table1[[#This Row],[VZ2_SEGMT_DESC]]))</f>
        <v>Small &amp; Medium</v>
      </c>
      <c r="H823" s="10" t="str">
        <f>IF(Table1[[#This Row],[VZ2_AREA_DESC]]="undefined","",IF(Table1[[#This Row],[VZ2_AREA_DESC]]="Headquarte","HQ",Table1[[#This Row],[VZ2_AREA_DESC]]))</f>
        <v>East</v>
      </c>
      <c r="I823" s="2">
        <v>43800</v>
      </c>
      <c r="J823" s="3" t="s">
        <v>18</v>
      </c>
      <c r="K823" s="3" t="s">
        <v>12</v>
      </c>
      <c r="L823" s="3" t="s">
        <v>11</v>
      </c>
      <c r="M823" s="3">
        <v>60070</v>
      </c>
      <c r="N823" s="3">
        <v>38165</v>
      </c>
      <c r="O823" s="3">
        <v>3322503</v>
      </c>
    </row>
    <row r="824" spans="1:15" x14ac:dyDescent="0.25">
      <c r="A824" s="6" t="str">
        <f>IF(Table1[[#This Row],[Area]]="","",CONCATENATE(YEAR(I824)," ","Q",ROUNDUP(MONTH(I824)/3,0)))</f>
        <v>2019 Q2</v>
      </c>
      <c r="B824" s="6" t="str">
        <f>IF(Table1[[#This Row],[Area]]="","",CONCATENATE(TEXT(Table1[[#This Row],[rpt_mth]],"yyyy"), " ",TEXT(Table1[[#This Row],[rpt_mth]],"mmmm")))</f>
        <v>2019 May</v>
      </c>
      <c r="C824" s="9">
        <f>IF(Table1[[#This Row],[Area]]="","",Table1[[#This Row],[cleu_gross_adds]]/1000)</f>
        <v>4.4999999999999998E-2</v>
      </c>
      <c r="D824" s="9">
        <f>IF(Table1[[#This Row],[Area]]="","",Table1[[#This Row],[cleu_deacts]]/1000)</f>
        <v>0.19700000000000001</v>
      </c>
      <c r="E824" s="10">
        <f>IF(Table1[[#This Row],[Area]]="","",Table1[[#This Row],[cleu_subs]]/1000)</f>
        <v>28.11</v>
      </c>
      <c r="F824" s="10">
        <f>IF(Table1[[#This Row],[Area]]="","",Table1[[#This Row],[Adds]]-Table1[[#This Row],[Deacts]])</f>
        <v>-0.15200000000000002</v>
      </c>
      <c r="G824" s="10" t="str">
        <f>IF(Table1[[#This Row],[Area]]="","",IF(Table1[[#This Row],[VZ2_SEGMT_DESC]]="Small &amp; Medium Unassigned", "Small &amp; Medium",Table1[[#This Row],[VZ2_SEGMT_DESC]]))</f>
        <v>Public Sector SLED</v>
      </c>
      <c r="H824" s="10" t="str">
        <f>IF(Table1[[#This Row],[VZ2_AREA_DESC]]="undefined","",IF(Table1[[#This Row],[VZ2_AREA_DESC]]="Headquarte","HQ",Table1[[#This Row],[VZ2_AREA_DESC]]))</f>
        <v>East</v>
      </c>
      <c r="I824" s="2">
        <v>43586</v>
      </c>
      <c r="J824" s="3" t="s">
        <v>19</v>
      </c>
      <c r="K824" s="3" t="s">
        <v>10</v>
      </c>
      <c r="L824" s="3" t="s">
        <v>11</v>
      </c>
      <c r="M824" s="3">
        <v>45</v>
      </c>
      <c r="N824" s="3">
        <v>197</v>
      </c>
      <c r="O824" s="3">
        <v>28110</v>
      </c>
    </row>
    <row r="825" spans="1:15" x14ac:dyDescent="0.25">
      <c r="A825" s="6" t="str">
        <f>IF(Table1[[#This Row],[Area]]="","",CONCATENATE(YEAR(I825)," ","Q",ROUNDUP(MONTH(I825)/3,0)))</f>
        <v>2019 Q3</v>
      </c>
      <c r="B825" s="6" t="str">
        <f>IF(Table1[[#This Row],[Area]]="","",CONCATENATE(TEXT(Table1[[#This Row],[rpt_mth]],"yyyy"), " ",TEXT(Table1[[#This Row],[rpt_mth]],"mmmm")))</f>
        <v>2019 July</v>
      </c>
      <c r="C825" s="9">
        <f>IF(Table1[[#This Row],[Area]]="","",Table1[[#This Row],[cleu_gross_adds]]/1000)</f>
        <v>7.2320000000000002</v>
      </c>
      <c r="D825" s="9">
        <f>IF(Table1[[#This Row],[Area]]="","",Table1[[#This Row],[cleu_deacts]]/1000)</f>
        <v>3.2530000000000001</v>
      </c>
      <c r="E825" s="10">
        <f>IF(Table1[[#This Row],[Area]]="","",Table1[[#This Row],[cleu_subs]]/1000)</f>
        <v>360.41399999999999</v>
      </c>
      <c r="F825" s="10">
        <f>IF(Table1[[#This Row],[Area]]="","",Table1[[#This Row],[Adds]]-Table1[[#This Row],[Deacts]])</f>
        <v>3.9790000000000001</v>
      </c>
      <c r="G825" s="10" t="str">
        <f>IF(Table1[[#This Row],[Area]]="","",IF(Table1[[#This Row],[VZ2_SEGMT_DESC]]="Small &amp; Medium Unassigned", "Small &amp; Medium",Table1[[#This Row],[VZ2_SEGMT_DESC]]))</f>
        <v>Small &amp; Medium</v>
      </c>
      <c r="H825" s="10" t="str">
        <f>IF(Table1[[#This Row],[VZ2_AREA_DESC]]="undefined","",IF(Table1[[#This Row],[VZ2_AREA_DESC]]="Headquarte","HQ",Table1[[#This Row],[VZ2_AREA_DESC]]))</f>
        <v>West</v>
      </c>
      <c r="I825" s="2">
        <v>43647</v>
      </c>
      <c r="J825" s="3" t="s">
        <v>18</v>
      </c>
      <c r="K825" s="3" t="s">
        <v>14</v>
      </c>
      <c r="L825" s="3" t="s">
        <v>15</v>
      </c>
      <c r="M825" s="3">
        <v>7232</v>
      </c>
      <c r="N825" s="3">
        <v>3253</v>
      </c>
      <c r="O825" s="3">
        <v>360414</v>
      </c>
    </row>
    <row r="826" spans="1:15" x14ac:dyDescent="0.25">
      <c r="A826" s="6" t="str">
        <f>IF(Table1[[#This Row],[Area]]="","",CONCATENATE(YEAR(I826)," ","Q",ROUNDUP(MONTH(I826)/3,0)))</f>
        <v>2020 Q2</v>
      </c>
      <c r="B826" s="6" t="str">
        <f>IF(Table1[[#This Row],[Area]]="","",CONCATENATE(TEXT(Table1[[#This Row],[rpt_mth]],"yyyy"), " ",TEXT(Table1[[#This Row],[rpt_mth]],"mmmm")))</f>
        <v>2020 May</v>
      </c>
      <c r="C826" s="9">
        <f>IF(Table1[[#This Row],[Area]]="","",Table1[[#This Row],[cleu_gross_adds]]/1000)</f>
        <v>0.33100000000000002</v>
      </c>
      <c r="D826" s="9">
        <f>IF(Table1[[#This Row],[Area]]="","",Table1[[#This Row],[cleu_deacts]]/1000)</f>
        <v>0.36</v>
      </c>
      <c r="E826" s="10">
        <f>IF(Table1[[#This Row],[Area]]="","",Table1[[#This Row],[cleu_subs]]/1000)</f>
        <v>30.524999999999999</v>
      </c>
      <c r="F826" s="10">
        <f>IF(Table1[[#This Row],[Area]]="","",Table1[[#This Row],[Adds]]-Table1[[#This Row],[Deacts]])</f>
        <v>-2.899999999999997E-2</v>
      </c>
      <c r="G826" s="10" t="str">
        <f>IF(Table1[[#This Row],[Area]]="","",IF(Table1[[#This Row],[VZ2_SEGMT_DESC]]="Small &amp; Medium Unassigned", "Small &amp; Medium",Table1[[#This Row],[VZ2_SEGMT_DESC]]))</f>
        <v>Large Enterprise Segment</v>
      </c>
      <c r="H826" s="10" t="str">
        <f>IF(Table1[[#This Row],[VZ2_AREA_DESC]]="undefined","",IF(Table1[[#This Row],[VZ2_AREA_DESC]]="Headquarte","HQ",Table1[[#This Row],[VZ2_AREA_DESC]]))</f>
        <v>South</v>
      </c>
      <c r="I826" s="2">
        <v>43952</v>
      </c>
      <c r="J826" s="3" t="s">
        <v>6</v>
      </c>
      <c r="K826" s="3" t="s">
        <v>10</v>
      </c>
      <c r="L826" s="3" t="s">
        <v>8</v>
      </c>
      <c r="M826" s="3">
        <v>331</v>
      </c>
      <c r="N826" s="3">
        <v>360</v>
      </c>
      <c r="O826" s="3">
        <v>30525</v>
      </c>
    </row>
    <row r="827" spans="1:15" x14ac:dyDescent="0.25">
      <c r="A827" s="6" t="str">
        <f>IF(Table1[[#This Row],[Area]]="","",CONCATENATE(YEAR(I827)," ","Q",ROUNDUP(MONTH(I827)/3,0)))</f>
        <v>2019 Q4</v>
      </c>
      <c r="B827" s="6" t="str">
        <f>IF(Table1[[#This Row],[Area]]="","",CONCATENATE(TEXT(Table1[[#This Row],[rpt_mth]],"yyyy"), " ",TEXT(Table1[[#This Row],[rpt_mth]],"mmmm")))</f>
        <v>2019 December</v>
      </c>
      <c r="C827" s="9">
        <f>IF(Table1[[#This Row],[Area]]="","",Table1[[#This Row],[cleu_gross_adds]]/1000)</f>
        <v>2.089</v>
      </c>
      <c r="D827" s="9">
        <f>IF(Table1[[#This Row],[Area]]="","",Table1[[#This Row],[cleu_deacts]]/1000)</f>
        <v>1.468</v>
      </c>
      <c r="E827" s="10">
        <f>IF(Table1[[#This Row],[Area]]="","",Table1[[#This Row],[cleu_subs]]/1000)</f>
        <v>226.06</v>
      </c>
      <c r="F827" s="10">
        <f>IF(Table1[[#This Row],[Area]]="","",Table1[[#This Row],[Adds]]-Table1[[#This Row],[Deacts]])</f>
        <v>0.621</v>
      </c>
      <c r="G827" s="10" t="str">
        <f>IF(Table1[[#This Row],[Area]]="","",IF(Table1[[#This Row],[VZ2_SEGMT_DESC]]="Small &amp; Medium Unassigned", "Small &amp; Medium",Table1[[#This Row],[VZ2_SEGMT_DESC]]))</f>
        <v>Public Sector Fed</v>
      </c>
      <c r="H827" s="10" t="str">
        <f>IF(Table1[[#This Row],[VZ2_AREA_DESC]]="undefined","",IF(Table1[[#This Row],[VZ2_AREA_DESC]]="Headquarte","HQ",Table1[[#This Row],[VZ2_AREA_DESC]]))</f>
        <v>West</v>
      </c>
      <c r="I827" s="2">
        <v>43800</v>
      </c>
      <c r="J827" s="3" t="s">
        <v>16</v>
      </c>
      <c r="K827" s="3" t="s">
        <v>12</v>
      </c>
      <c r="L827" s="3" t="s">
        <v>15</v>
      </c>
      <c r="M827" s="3">
        <v>2089</v>
      </c>
      <c r="N827" s="3">
        <v>1468</v>
      </c>
      <c r="O827" s="3">
        <v>226060</v>
      </c>
    </row>
    <row r="828" spans="1:15" x14ac:dyDescent="0.25">
      <c r="A828" s="6" t="str">
        <f>IF(Table1[[#This Row],[Area]]="","",CONCATENATE(YEAR(I828)," ","Q",ROUNDUP(MONTH(I828)/3,0)))</f>
        <v>2020 Q1</v>
      </c>
      <c r="B828" s="6" t="str">
        <f>IF(Table1[[#This Row],[Area]]="","",CONCATENATE(TEXT(Table1[[#This Row],[rpt_mth]],"yyyy"), " ",TEXT(Table1[[#This Row],[rpt_mth]],"mmmm")))</f>
        <v>2020 January</v>
      </c>
      <c r="C828" s="9">
        <f>IF(Table1[[#This Row],[Area]]="","",Table1[[#This Row],[cleu_gross_adds]]/1000)</f>
        <v>0</v>
      </c>
      <c r="D828" s="9">
        <f>IF(Table1[[#This Row],[Area]]="","",Table1[[#This Row],[cleu_deacts]]/1000)</f>
        <v>7.0000000000000001E-3</v>
      </c>
      <c r="E828" s="10">
        <f>IF(Table1[[#This Row],[Area]]="","",Table1[[#This Row],[cleu_subs]]/1000)</f>
        <v>0.625</v>
      </c>
      <c r="F828" s="10">
        <f>IF(Table1[[#This Row],[Area]]="","",Table1[[#This Row],[Adds]]-Table1[[#This Row],[Deacts]])</f>
        <v>-7.0000000000000001E-3</v>
      </c>
      <c r="G828" s="10" t="str">
        <f>IF(Table1[[#This Row],[Area]]="","",IF(Table1[[#This Row],[VZ2_SEGMT_DESC]]="Small &amp; Medium Unassigned", "Small &amp; Medium",Table1[[#This Row],[VZ2_SEGMT_DESC]]))</f>
        <v>Public Sector Fed</v>
      </c>
      <c r="H828" s="10" t="str">
        <f>IF(Table1[[#This Row],[VZ2_AREA_DESC]]="undefined","",IF(Table1[[#This Row],[VZ2_AREA_DESC]]="Headquarte","HQ",Table1[[#This Row],[VZ2_AREA_DESC]]))</f>
        <v>South</v>
      </c>
      <c r="I828" s="2">
        <v>43831</v>
      </c>
      <c r="J828" s="3" t="s">
        <v>16</v>
      </c>
      <c r="K828" s="3" t="s">
        <v>10</v>
      </c>
      <c r="L828" s="3" t="s">
        <v>8</v>
      </c>
      <c r="M828" s="3">
        <v>0</v>
      </c>
      <c r="N828" s="3">
        <v>7</v>
      </c>
      <c r="O828" s="3">
        <v>625</v>
      </c>
    </row>
    <row r="829" spans="1:15" x14ac:dyDescent="0.25">
      <c r="A829" s="6" t="str">
        <f>IF(Table1[[#This Row],[Area]]="","",CONCATENATE(YEAR(I829)," ","Q",ROUNDUP(MONTH(I829)/3,0)))</f>
        <v>2019 Q1</v>
      </c>
      <c r="B829" s="6" t="str">
        <f>IF(Table1[[#This Row],[Area]]="","",CONCATENATE(TEXT(Table1[[#This Row],[rpt_mth]],"yyyy"), " ",TEXT(Table1[[#This Row],[rpt_mth]],"mmmm")))</f>
        <v>2019 February</v>
      </c>
      <c r="C829" s="9">
        <f>IF(Table1[[#This Row],[Area]]="","",Table1[[#This Row],[cleu_gross_adds]]/1000)</f>
        <v>0</v>
      </c>
      <c r="D829" s="9">
        <f>IF(Table1[[#This Row],[Area]]="","",Table1[[#This Row],[cleu_deacts]]/1000)</f>
        <v>0</v>
      </c>
      <c r="E829" s="10">
        <f>IF(Table1[[#This Row],[Area]]="","",Table1[[#This Row],[cleu_subs]]/1000)</f>
        <v>0</v>
      </c>
      <c r="F829" s="10">
        <f>IF(Table1[[#This Row],[Area]]="","",Table1[[#This Row],[Adds]]-Table1[[#This Row],[Deacts]])</f>
        <v>0</v>
      </c>
      <c r="G829" s="10" t="str">
        <f>IF(Table1[[#This Row],[Area]]="","",IF(Table1[[#This Row],[VZ2_SEGMT_DESC]]="Small &amp; Medium Unassigned", "Small &amp; Medium",Table1[[#This Row],[VZ2_SEGMT_DESC]]))</f>
        <v>Small &amp; Medium</v>
      </c>
      <c r="H829" s="10" t="str">
        <f>IF(Table1[[#This Row],[VZ2_AREA_DESC]]="undefined","",IF(Table1[[#This Row],[VZ2_AREA_DESC]]="Headquarte","HQ",Table1[[#This Row],[VZ2_AREA_DESC]]))</f>
        <v>HQ</v>
      </c>
      <c r="I829" s="2">
        <v>43497</v>
      </c>
      <c r="J829" s="3" t="s">
        <v>18</v>
      </c>
      <c r="K829" s="3" t="s">
        <v>7</v>
      </c>
      <c r="L829" s="3" t="s">
        <v>17</v>
      </c>
      <c r="M829" s="3">
        <v>0</v>
      </c>
      <c r="N829" s="3">
        <v>0</v>
      </c>
      <c r="O829" s="3">
        <v>0</v>
      </c>
    </row>
    <row r="830" spans="1:15" x14ac:dyDescent="0.25">
      <c r="A830" s="6" t="str">
        <f>IF(Table1[[#This Row],[Area]]="","",CONCATENATE(YEAR(I830)," ","Q",ROUNDUP(MONTH(I830)/3,0)))</f>
        <v>2019 Q2</v>
      </c>
      <c r="B830" s="6" t="str">
        <f>IF(Table1[[#This Row],[Area]]="","",CONCATENATE(TEXT(Table1[[#This Row],[rpt_mth]],"yyyy"), " ",TEXT(Table1[[#This Row],[rpt_mth]],"mmmm")))</f>
        <v>2019 June</v>
      </c>
      <c r="C830" s="9">
        <f>IF(Table1[[#This Row],[Area]]="","",Table1[[#This Row],[cleu_gross_adds]]/1000)</f>
        <v>31.94</v>
      </c>
      <c r="D830" s="9">
        <f>IF(Table1[[#This Row],[Area]]="","",Table1[[#This Row],[cleu_deacts]]/1000)</f>
        <v>18.63</v>
      </c>
      <c r="E830" s="10">
        <f>IF(Table1[[#This Row],[Area]]="","",Table1[[#This Row],[cleu_subs]]/1000)</f>
        <v>1811.2560000000001</v>
      </c>
      <c r="F830" s="10">
        <f>IF(Table1[[#This Row],[Area]]="","",Table1[[#This Row],[Adds]]-Table1[[#This Row],[Deacts]])</f>
        <v>13.310000000000002</v>
      </c>
      <c r="G830" s="10" t="str">
        <f>IF(Table1[[#This Row],[Area]]="","",IF(Table1[[#This Row],[VZ2_SEGMT_DESC]]="Small &amp; Medium Unassigned", "Small &amp; Medium",Table1[[#This Row],[VZ2_SEGMT_DESC]]))</f>
        <v>Small &amp; Medium</v>
      </c>
      <c r="H830" s="10" t="str">
        <f>IF(Table1[[#This Row],[VZ2_AREA_DESC]]="undefined","",IF(Table1[[#This Row],[VZ2_AREA_DESC]]="Headquarte","HQ",Table1[[#This Row],[VZ2_AREA_DESC]]))</f>
        <v>West</v>
      </c>
      <c r="I830" s="2">
        <v>43617</v>
      </c>
      <c r="J830" s="3" t="s">
        <v>18</v>
      </c>
      <c r="K830" s="3" t="s">
        <v>12</v>
      </c>
      <c r="L830" s="3" t="s">
        <v>15</v>
      </c>
      <c r="M830" s="3">
        <v>31940</v>
      </c>
      <c r="N830" s="3">
        <v>18630</v>
      </c>
      <c r="O830" s="3">
        <v>1811256</v>
      </c>
    </row>
    <row r="831" spans="1:15" x14ac:dyDescent="0.25">
      <c r="A831" s="6" t="str">
        <f>IF(Table1[[#This Row],[Area]]="","",CONCATENATE(YEAR(I831)," ","Q",ROUNDUP(MONTH(I831)/3,0)))</f>
        <v>2020 Q1</v>
      </c>
      <c r="B831" s="6" t="str">
        <f>IF(Table1[[#This Row],[Area]]="","",CONCATENATE(TEXT(Table1[[#This Row],[rpt_mth]],"yyyy"), " ",TEXT(Table1[[#This Row],[rpt_mth]],"mmmm")))</f>
        <v>2020 February</v>
      </c>
      <c r="C831" s="9">
        <f>IF(Table1[[#This Row],[Area]]="","",Table1[[#This Row],[cleu_gross_adds]]/1000)</f>
        <v>30.227</v>
      </c>
      <c r="D831" s="9">
        <f>IF(Table1[[#This Row],[Area]]="","",Table1[[#This Row],[cleu_deacts]]/1000)</f>
        <v>26.018999999999998</v>
      </c>
      <c r="E831" s="10">
        <f>IF(Table1[[#This Row],[Area]]="","",Table1[[#This Row],[cleu_subs]]/1000)</f>
        <v>2091.5410000000002</v>
      </c>
      <c r="F831" s="10">
        <f>IF(Table1[[#This Row],[Area]]="","",Table1[[#This Row],[Adds]]-Table1[[#This Row],[Deacts]])</f>
        <v>4.208000000000002</v>
      </c>
      <c r="G831" s="10" t="str">
        <f>IF(Table1[[#This Row],[Area]]="","",IF(Table1[[#This Row],[VZ2_SEGMT_DESC]]="Small &amp; Medium Unassigned", "Small &amp; Medium",Table1[[#This Row],[VZ2_SEGMT_DESC]]))</f>
        <v>Small &amp; Medium</v>
      </c>
      <c r="H831" s="10" t="str">
        <f>IF(Table1[[#This Row],[VZ2_AREA_DESC]]="undefined","",IF(Table1[[#This Row],[VZ2_AREA_DESC]]="Headquarte","HQ",Table1[[#This Row],[VZ2_AREA_DESC]]))</f>
        <v>East</v>
      </c>
      <c r="I831" s="2">
        <v>43862</v>
      </c>
      <c r="J831" s="3" t="s">
        <v>18</v>
      </c>
      <c r="K831" s="3" t="s">
        <v>10</v>
      </c>
      <c r="L831" s="3" t="s">
        <v>11</v>
      </c>
      <c r="M831" s="3">
        <v>30227</v>
      </c>
      <c r="N831" s="3">
        <v>26019</v>
      </c>
      <c r="O831" s="3">
        <v>2091541</v>
      </c>
    </row>
    <row r="832" spans="1:15" x14ac:dyDescent="0.25">
      <c r="A832" s="6" t="str">
        <f>IF(Table1[[#This Row],[Area]]="","",CONCATENATE(YEAR(I832)," ","Q",ROUNDUP(MONTH(I832)/3,0)))</f>
        <v>2019 Q1</v>
      </c>
      <c r="B832" s="6" t="str">
        <f>IF(Table1[[#This Row],[Area]]="","",CONCATENATE(TEXT(Table1[[#This Row],[rpt_mth]],"yyyy"), " ",TEXT(Table1[[#This Row],[rpt_mth]],"mmmm")))</f>
        <v>2019 March</v>
      </c>
      <c r="C832" s="9">
        <f>IF(Table1[[#This Row],[Area]]="","",Table1[[#This Row],[cleu_gross_adds]]/1000)</f>
        <v>0</v>
      </c>
      <c r="D832" s="9">
        <f>IF(Table1[[#This Row],[Area]]="","",Table1[[#This Row],[cleu_deacts]]/1000)</f>
        <v>0</v>
      </c>
      <c r="E832" s="10">
        <f>IF(Table1[[#This Row],[Area]]="","",Table1[[#This Row],[cleu_subs]]/1000)</f>
        <v>0</v>
      </c>
      <c r="F832" s="10">
        <f>IF(Table1[[#This Row],[Area]]="","",Table1[[#This Row],[Adds]]-Table1[[#This Row],[Deacts]])</f>
        <v>0</v>
      </c>
      <c r="G832" s="10" t="str">
        <f>IF(Table1[[#This Row],[Area]]="","",IF(Table1[[#This Row],[VZ2_SEGMT_DESC]]="Small &amp; Medium Unassigned", "Small &amp; Medium",Table1[[#This Row],[VZ2_SEGMT_DESC]]))</f>
        <v>Public Sector Fed</v>
      </c>
      <c r="H832" s="10" t="str">
        <f>IF(Table1[[#This Row],[VZ2_AREA_DESC]]="undefined","",IF(Table1[[#This Row],[VZ2_AREA_DESC]]="Headquarte","HQ",Table1[[#This Row],[VZ2_AREA_DESC]]))</f>
        <v>HQ</v>
      </c>
      <c r="I832" s="2">
        <v>43525</v>
      </c>
      <c r="J832" s="3" t="s">
        <v>16</v>
      </c>
      <c r="K832" s="3" t="s">
        <v>14</v>
      </c>
      <c r="L832" s="3" t="s">
        <v>17</v>
      </c>
      <c r="M832" s="3">
        <v>0</v>
      </c>
      <c r="N832" s="3">
        <v>0</v>
      </c>
      <c r="O832" s="3">
        <v>0</v>
      </c>
    </row>
    <row r="833" spans="1:15" x14ac:dyDescent="0.25">
      <c r="A833" s="6" t="str">
        <f>IF(Table1[[#This Row],[Area]]="","",CONCATENATE(YEAR(I833)," ","Q",ROUNDUP(MONTH(I833)/3,0)))</f>
        <v>2020 Q1</v>
      </c>
      <c r="B833" s="6" t="str">
        <f>IF(Table1[[#This Row],[Area]]="","",CONCATENATE(TEXT(Table1[[#This Row],[rpt_mth]],"yyyy"), " ",TEXT(Table1[[#This Row],[rpt_mth]],"mmmm")))</f>
        <v>2020 January</v>
      </c>
      <c r="C833" s="9">
        <f>IF(Table1[[#This Row],[Area]]="","",Table1[[#This Row],[cleu_gross_adds]]/1000)</f>
        <v>0</v>
      </c>
      <c r="D833" s="9">
        <f>IF(Table1[[#This Row],[Area]]="","",Table1[[#This Row],[cleu_deacts]]/1000)</f>
        <v>3.0000000000000001E-3</v>
      </c>
      <c r="E833" s="10">
        <f>IF(Table1[[#This Row],[Area]]="","",Table1[[#This Row],[cleu_subs]]/1000)</f>
        <v>0.68899999999999995</v>
      </c>
      <c r="F833" s="10">
        <f>IF(Table1[[#This Row],[Area]]="","",Table1[[#This Row],[Adds]]-Table1[[#This Row],[Deacts]])</f>
        <v>-3.0000000000000001E-3</v>
      </c>
      <c r="G833" s="10" t="str">
        <f>IF(Table1[[#This Row],[Area]]="","",IF(Table1[[#This Row],[VZ2_SEGMT_DESC]]="Small &amp; Medium Unassigned", "Small &amp; Medium",Table1[[#This Row],[VZ2_SEGMT_DESC]]))</f>
        <v>Public Sector Fed</v>
      </c>
      <c r="H833" s="10" t="str">
        <f>IF(Table1[[#This Row],[VZ2_AREA_DESC]]="undefined","",IF(Table1[[#This Row],[VZ2_AREA_DESC]]="Headquarte","HQ",Table1[[#This Row],[VZ2_AREA_DESC]]))</f>
        <v>East</v>
      </c>
      <c r="I833" s="2">
        <v>43831</v>
      </c>
      <c r="J833" s="3" t="s">
        <v>16</v>
      </c>
      <c r="K833" s="3" t="s">
        <v>14</v>
      </c>
      <c r="L833" s="3" t="s">
        <v>11</v>
      </c>
      <c r="M833" s="3">
        <v>0</v>
      </c>
      <c r="N833" s="3">
        <v>3</v>
      </c>
      <c r="O833" s="3">
        <v>689</v>
      </c>
    </row>
    <row r="834" spans="1:15" x14ac:dyDescent="0.25">
      <c r="A834" s="6" t="str">
        <f>IF(Table1[[#This Row],[Area]]="","",CONCATENATE(YEAR(I834)," ","Q",ROUNDUP(MONTH(I834)/3,0)))</f>
        <v>2019 Q4</v>
      </c>
      <c r="B834" s="6" t="str">
        <f>IF(Table1[[#This Row],[Area]]="","",CONCATENATE(TEXT(Table1[[#This Row],[rpt_mth]],"yyyy"), " ",TEXT(Table1[[#This Row],[rpt_mth]],"mmmm")))</f>
        <v>2019 November</v>
      </c>
      <c r="C834" s="9">
        <f>IF(Table1[[#This Row],[Area]]="","",Table1[[#This Row],[cleu_gross_adds]]/1000)</f>
        <v>0.10199999999999999</v>
      </c>
      <c r="D834" s="9">
        <f>IF(Table1[[#This Row],[Area]]="","",Table1[[#This Row],[cleu_deacts]]/1000)</f>
        <v>0.10199999999999999</v>
      </c>
      <c r="E834" s="10">
        <f>IF(Table1[[#This Row],[Area]]="","",Table1[[#This Row],[cleu_subs]]/1000)</f>
        <v>13.214</v>
      </c>
      <c r="F834" s="10">
        <f>IF(Table1[[#This Row],[Area]]="","",Table1[[#This Row],[Adds]]-Table1[[#This Row],[Deacts]])</f>
        <v>0</v>
      </c>
      <c r="G834" s="10" t="str">
        <f>IF(Table1[[#This Row],[Area]]="","",IF(Table1[[#This Row],[VZ2_SEGMT_DESC]]="Small &amp; Medium Unassigned", "Small &amp; Medium",Table1[[#This Row],[VZ2_SEGMT_DESC]]))</f>
        <v>Public Sector SLED</v>
      </c>
      <c r="H834" s="10" t="str">
        <f>IF(Table1[[#This Row],[VZ2_AREA_DESC]]="undefined","",IF(Table1[[#This Row],[VZ2_AREA_DESC]]="Headquarte","HQ",Table1[[#This Row],[VZ2_AREA_DESC]]))</f>
        <v>South</v>
      </c>
      <c r="I834" s="2">
        <v>43770</v>
      </c>
      <c r="J834" s="3" t="s">
        <v>19</v>
      </c>
      <c r="K834" s="3" t="s">
        <v>10</v>
      </c>
      <c r="L834" s="3" t="s">
        <v>8</v>
      </c>
      <c r="M834" s="3">
        <v>102</v>
      </c>
      <c r="N834" s="3">
        <v>102</v>
      </c>
      <c r="O834" s="3">
        <v>13214</v>
      </c>
    </row>
    <row r="835" spans="1:15" x14ac:dyDescent="0.25">
      <c r="A835" s="6" t="str">
        <f>IF(Table1[[#This Row],[Area]]="","",CONCATENATE(YEAR(I835)," ","Q",ROUNDUP(MONTH(I835)/3,0)))</f>
        <v>2019 Q4</v>
      </c>
      <c r="B835" s="6" t="str">
        <f>IF(Table1[[#This Row],[Area]]="","",CONCATENATE(TEXT(Table1[[#This Row],[rpt_mth]],"yyyy"), " ",TEXT(Table1[[#This Row],[rpt_mth]],"mmmm")))</f>
        <v>2019 November</v>
      </c>
      <c r="C835" s="9">
        <f>IF(Table1[[#This Row],[Area]]="","",Table1[[#This Row],[cleu_gross_adds]]/1000)</f>
        <v>0</v>
      </c>
      <c r="D835" s="9">
        <f>IF(Table1[[#This Row],[Area]]="","",Table1[[#This Row],[cleu_deacts]]/1000)</f>
        <v>0</v>
      </c>
      <c r="E835" s="10">
        <f>IF(Table1[[#This Row],[Area]]="","",Table1[[#This Row],[cleu_subs]]/1000)</f>
        <v>0</v>
      </c>
      <c r="F835" s="10">
        <f>IF(Table1[[#This Row],[Area]]="","",Table1[[#This Row],[Adds]]-Table1[[#This Row],[Deacts]])</f>
        <v>0</v>
      </c>
      <c r="G835" s="10" t="str">
        <f>IF(Table1[[#This Row],[Area]]="","",IF(Table1[[#This Row],[VZ2_SEGMT_DESC]]="Small &amp; Medium Unassigned", "Small &amp; Medium",Table1[[#This Row],[VZ2_SEGMT_DESC]]))</f>
        <v>Small &amp; Medium</v>
      </c>
      <c r="H835" s="10" t="str">
        <f>IF(Table1[[#This Row],[VZ2_AREA_DESC]]="undefined","",IF(Table1[[#This Row],[VZ2_AREA_DESC]]="Headquarte","HQ",Table1[[#This Row],[VZ2_AREA_DESC]]))</f>
        <v>HQ</v>
      </c>
      <c r="I835" s="2">
        <v>43770</v>
      </c>
      <c r="J835" s="3" t="s">
        <v>18</v>
      </c>
      <c r="K835" s="3" t="s">
        <v>7</v>
      </c>
      <c r="L835" s="3" t="s">
        <v>17</v>
      </c>
      <c r="M835" s="3">
        <v>0</v>
      </c>
      <c r="N835" s="3">
        <v>0</v>
      </c>
      <c r="O835" s="3">
        <v>0</v>
      </c>
    </row>
    <row r="836" spans="1:15" x14ac:dyDescent="0.25">
      <c r="A836" s="6" t="str">
        <f>IF(Table1[[#This Row],[Area]]="","",CONCATENATE(YEAR(I836)," ","Q",ROUNDUP(MONTH(I836)/3,0)))</f>
        <v>2019 Q2</v>
      </c>
      <c r="B836" s="6" t="str">
        <f>IF(Table1[[#This Row],[Area]]="","",CONCATENATE(TEXT(Table1[[#This Row],[rpt_mth]],"yyyy"), " ",TEXT(Table1[[#This Row],[rpt_mth]],"mmmm")))</f>
        <v>2019 May</v>
      </c>
      <c r="C836" s="9">
        <f>IF(Table1[[#This Row],[Area]]="","",Table1[[#This Row],[cleu_gross_adds]]/1000)</f>
        <v>0</v>
      </c>
      <c r="D836" s="9">
        <f>IF(Table1[[#This Row],[Area]]="","",Table1[[#This Row],[cleu_deacts]]/1000)</f>
        <v>4.0000000000000001E-3</v>
      </c>
      <c r="E836" s="10">
        <f>IF(Table1[[#This Row],[Area]]="","",Table1[[#This Row],[cleu_subs]]/1000)</f>
        <v>0.73199999999999998</v>
      </c>
      <c r="F836" s="10">
        <f>IF(Table1[[#This Row],[Area]]="","",Table1[[#This Row],[Adds]]-Table1[[#This Row],[Deacts]])</f>
        <v>-4.0000000000000001E-3</v>
      </c>
      <c r="G836" s="10" t="str">
        <f>IF(Table1[[#This Row],[Area]]="","",IF(Table1[[#This Row],[VZ2_SEGMT_DESC]]="Small &amp; Medium Unassigned", "Small &amp; Medium",Table1[[#This Row],[VZ2_SEGMT_DESC]]))</f>
        <v>Public Sector Fed</v>
      </c>
      <c r="H836" s="10" t="str">
        <f>IF(Table1[[#This Row],[VZ2_AREA_DESC]]="undefined","",IF(Table1[[#This Row],[VZ2_AREA_DESC]]="Headquarte","HQ",Table1[[#This Row],[VZ2_AREA_DESC]]))</f>
        <v>West</v>
      </c>
      <c r="I836" s="2">
        <v>43586</v>
      </c>
      <c r="J836" s="3" t="s">
        <v>16</v>
      </c>
      <c r="K836" s="3" t="s">
        <v>14</v>
      </c>
      <c r="L836" s="3" t="s">
        <v>15</v>
      </c>
      <c r="M836" s="3">
        <v>0</v>
      </c>
      <c r="N836" s="3">
        <v>4</v>
      </c>
      <c r="O836" s="3">
        <v>732</v>
      </c>
    </row>
    <row r="837" spans="1:15" x14ac:dyDescent="0.25">
      <c r="A837" s="6" t="str">
        <f>IF(Table1[[#This Row],[Area]]="","",CONCATENATE(YEAR(I837)," ","Q",ROUNDUP(MONTH(I837)/3,0)))</f>
        <v>2019 Q4</v>
      </c>
      <c r="B837" s="6" t="str">
        <f>IF(Table1[[#This Row],[Area]]="","",CONCATENATE(TEXT(Table1[[#This Row],[rpt_mth]],"yyyy"), " ",TEXT(Table1[[#This Row],[rpt_mth]],"mmmm")))</f>
        <v>2019 November</v>
      </c>
      <c r="C837" s="9">
        <f>IF(Table1[[#This Row],[Area]]="","",Table1[[#This Row],[cleu_gross_adds]]/1000)</f>
        <v>5.8999999999999997E-2</v>
      </c>
      <c r="D837" s="9">
        <f>IF(Table1[[#This Row],[Area]]="","",Table1[[#This Row],[cleu_deacts]]/1000)</f>
        <v>0.34599999999999997</v>
      </c>
      <c r="E837" s="10">
        <f>IF(Table1[[#This Row],[Area]]="","",Table1[[#This Row],[cleu_subs]]/1000)</f>
        <v>31.131</v>
      </c>
      <c r="F837" s="10">
        <f>IF(Table1[[#This Row],[Area]]="","",Table1[[#This Row],[Adds]]-Table1[[#This Row],[Deacts]])</f>
        <v>-0.28699999999999998</v>
      </c>
      <c r="G837" s="10" t="str">
        <f>IF(Table1[[#This Row],[Area]]="","",IF(Table1[[#This Row],[VZ2_SEGMT_DESC]]="Small &amp; Medium Unassigned", "Small &amp; Medium",Table1[[#This Row],[VZ2_SEGMT_DESC]]))</f>
        <v>Public Sector SLED</v>
      </c>
      <c r="H837" s="10" t="str">
        <f>IF(Table1[[#This Row],[VZ2_AREA_DESC]]="undefined","",IF(Table1[[#This Row],[VZ2_AREA_DESC]]="Headquarte","HQ",Table1[[#This Row],[VZ2_AREA_DESC]]))</f>
        <v>East</v>
      </c>
      <c r="I837" s="2">
        <v>43770</v>
      </c>
      <c r="J837" s="3" t="s">
        <v>19</v>
      </c>
      <c r="K837" s="3" t="s">
        <v>7</v>
      </c>
      <c r="L837" s="3" t="s">
        <v>11</v>
      </c>
      <c r="M837" s="3">
        <v>59</v>
      </c>
      <c r="N837" s="3">
        <v>346</v>
      </c>
      <c r="O837" s="3">
        <v>31131</v>
      </c>
    </row>
    <row r="838" spans="1:15" x14ac:dyDescent="0.25">
      <c r="A838" s="6" t="str">
        <f>IF(Table1[[#This Row],[Area]]="","",CONCATENATE(YEAR(I838)," ","Q",ROUNDUP(MONTH(I838)/3,0)))</f>
        <v>2020 Q2</v>
      </c>
      <c r="B838" s="6" t="str">
        <f>IF(Table1[[#This Row],[Area]]="","",CONCATENATE(TEXT(Table1[[#This Row],[rpt_mth]],"yyyy"), " ",TEXT(Table1[[#This Row],[rpt_mth]],"mmmm")))</f>
        <v>2020 June</v>
      </c>
      <c r="C838" s="9">
        <f>IF(Table1[[#This Row],[Area]]="","",Table1[[#This Row],[cleu_gross_adds]]/1000)</f>
        <v>0</v>
      </c>
      <c r="D838" s="9">
        <f>IF(Table1[[#This Row],[Area]]="","",Table1[[#This Row],[cleu_deacts]]/1000)</f>
        <v>0</v>
      </c>
      <c r="E838" s="10">
        <f>IF(Table1[[#This Row],[Area]]="","",Table1[[#This Row],[cleu_subs]]/1000)</f>
        <v>0</v>
      </c>
      <c r="F838" s="10">
        <f>IF(Table1[[#This Row],[Area]]="","",Table1[[#This Row],[Adds]]-Table1[[#This Row],[Deacts]])</f>
        <v>0</v>
      </c>
      <c r="G838" s="10" t="str">
        <f>IF(Table1[[#This Row],[Area]]="","",IF(Table1[[#This Row],[VZ2_SEGMT_DESC]]="Small &amp; Medium Unassigned", "Small &amp; Medium",Table1[[#This Row],[VZ2_SEGMT_DESC]]))</f>
        <v>Public Sector SLED</v>
      </c>
      <c r="H838" s="10" t="str">
        <f>IF(Table1[[#This Row],[VZ2_AREA_DESC]]="undefined","",IF(Table1[[#This Row],[VZ2_AREA_DESC]]="Headquarte","HQ",Table1[[#This Row],[VZ2_AREA_DESC]]))</f>
        <v>HQ</v>
      </c>
      <c r="I838" s="2">
        <v>43983</v>
      </c>
      <c r="J838" s="3" t="s">
        <v>19</v>
      </c>
      <c r="K838" s="3" t="s">
        <v>12</v>
      </c>
      <c r="L838" s="3" t="s">
        <v>17</v>
      </c>
      <c r="M838" s="3">
        <v>0</v>
      </c>
      <c r="N838" s="3">
        <v>0</v>
      </c>
      <c r="O838" s="3">
        <v>0</v>
      </c>
    </row>
    <row r="839" spans="1:15" x14ac:dyDescent="0.25">
      <c r="A839" s="6" t="str">
        <f>IF(Table1[[#This Row],[Area]]="","",CONCATENATE(YEAR(I839)," ","Q",ROUNDUP(MONTH(I839)/3,0)))</f>
        <v/>
      </c>
      <c r="B839" s="6" t="str">
        <f>IF(Table1[[#This Row],[Area]]="","",CONCATENATE(TEXT(Table1[[#This Row],[rpt_mth]],"yyyy"), " ",TEXT(Table1[[#This Row],[rpt_mth]],"mmmm")))</f>
        <v/>
      </c>
      <c r="C839" s="9" t="str">
        <f>IF(Table1[[#This Row],[Area]]="","",Table1[[#This Row],[cleu_gross_adds]]/1000)</f>
        <v/>
      </c>
      <c r="D839" s="9" t="str">
        <f>IF(Table1[[#This Row],[Area]]="","",Table1[[#This Row],[cleu_deacts]]/1000)</f>
        <v/>
      </c>
      <c r="E839" s="10" t="str">
        <f>IF(Table1[[#This Row],[Area]]="","",Table1[[#This Row],[cleu_subs]]/1000)</f>
        <v/>
      </c>
      <c r="F839" s="10" t="str">
        <f>IF(Table1[[#This Row],[Area]]="","",Table1[[#This Row],[Adds]]-Table1[[#This Row],[Deacts]])</f>
        <v/>
      </c>
      <c r="G839" s="10" t="str">
        <f>IF(Table1[[#This Row],[Area]]="","",IF(Table1[[#This Row],[VZ2_SEGMT_DESC]]="Small &amp; Medium Unassigned", "Small &amp; Medium",Table1[[#This Row],[VZ2_SEGMT_DESC]]))</f>
        <v/>
      </c>
      <c r="H839" s="10" t="str">
        <f>IF(Table1[[#This Row],[VZ2_AREA_DESC]]="undefined","",IF(Table1[[#This Row],[VZ2_AREA_DESC]]="Headquarte","HQ",Table1[[#This Row],[VZ2_AREA_DESC]]))</f>
        <v/>
      </c>
      <c r="I839" s="2">
        <v>43617</v>
      </c>
      <c r="J839" s="3" t="s">
        <v>18</v>
      </c>
      <c r="K839" s="3" t="s">
        <v>7</v>
      </c>
      <c r="L839" s="3" t="s">
        <v>13</v>
      </c>
      <c r="M839" s="3">
        <v>0</v>
      </c>
      <c r="N839" s="3">
        <v>0</v>
      </c>
      <c r="O839" s="3">
        <v>0</v>
      </c>
    </row>
    <row r="840" spans="1:15" x14ac:dyDescent="0.25">
      <c r="A840" s="6" t="str">
        <f>IF(Table1[[#This Row],[Area]]="","",CONCATENATE(YEAR(I840)," ","Q",ROUNDUP(MONTH(I840)/3,0)))</f>
        <v>2019 Q2</v>
      </c>
      <c r="B840" s="6" t="str">
        <f>IF(Table1[[#This Row],[Area]]="","",CONCATENATE(TEXT(Table1[[#This Row],[rpt_mth]],"yyyy"), " ",TEXT(Table1[[#This Row],[rpt_mth]],"mmmm")))</f>
        <v>2019 June</v>
      </c>
      <c r="C840" s="9">
        <f>IF(Table1[[#This Row],[Area]]="","",Table1[[#This Row],[cleu_gross_adds]]/1000)</f>
        <v>1.6E-2</v>
      </c>
      <c r="D840" s="9">
        <f>IF(Table1[[#This Row],[Area]]="","",Table1[[#This Row],[cleu_deacts]]/1000)</f>
        <v>4.8000000000000001E-2</v>
      </c>
      <c r="E840" s="10">
        <f>IF(Table1[[#This Row],[Area]]="","",Table1[[#This Row],[cleu_subs]]/1000)</f>
        <v>5.7009999999999996</v>
      </c>
      <c r="F840" s="10">
        <f>IF(Table1[[#This Row],[Area]]="","",Table1[[#This Row],[Adds]]-Table1[[#This Row],[Deacts]])</f>
        <v>-3.2000000000000001E-2</v>
      </c>
      <c r="G840" s="10" t="str">
        <f>IF(Table1[[#This Row],[Area]]="","",IF(Table1[[#This Row],[VZ2_SEGMT_DESC]]="Small &amp; Medium Unassigned", "Small &amp; Medium",Table1[[#This Row],[VZ2_SEGMT_DESC]]))</f>
        <v>Public Sector SLED</v>
      </c>
      <c r="H840" s="10" t="str">
        <f>IF(Table1[[#This Row],[VZ2_AREA_DESC]]="undefined","",IF(Table1[[#This Row],[VZ2_AREA_DESC]]="Headquarte","HQ",Table1[[#This Row],[VZ2_AREA_DESC]]))</f>
        <v>South</v>
      </c>
      <c r="I840" s="2">
        <v>43617</v>
      </c>
      <c r="J840" s="3" t="s">
        <v>19</v>
      </c>
      <c r="K840" s="3" t="s">
        <v>14</v>
      </c>
      <c r="L840" s="3" t="s">
        <v>8</v>
      </c>
      <c r="M840" s="3">
        <v>16</v>
      </c>
      <c r="N840" s="3">
        <v>48</v>
      </c>
      <c r="O840" s="3">
        <v>5701</v>
      </c>
    </row>
    <row r="841" spans="1:15" x14ac:dyDescent="0.25">
      <c r="A841" s="6" t="str">
        <f>IF(Table1[[#This Row],[Area]]="","",CONCATENATE(YEAR(I841)," ","Q",ROUNDUP(MONTH(I841)/3,0)))</f>
        <v>2020 Q2</v>
      </c>
      <c r="B841" s="6" t="str">
        <f>IF(Table1[[#This Row],[Area]]="","",CONCATENATE(TEXT(Table1[[#This Row],[rpt_mth]],"yyyy"), " ",TEXT(Table1[[#This Row],[rpt_mth]],"mmmm")))</f>
        <v>2020 June</v>
      </c>
      <c r="C841" s="9">
        <f>IF(Table1[[#This Row],[Area]]="","",Table1[[#This Row],[cleu_gross_adds]]/1000)</f>
        <v>8.5000000000000006E-2</v>
      </c>
      <c r="D841" s="9">
        <f>IF(Table1[[#This Row],[Area]]="","",Table1[[#This Row],[cleu_deacts]]/1000)</f>
        <v>0.06</v>
      </c>
      <c r="E841" s="10">
        <f>IF(Table1[[#This Row],[Area]]="","",Table1[[#This Row],[cleu_subs]]/1000)</f>
        <v>23.303999999999998</v>
      </c>
      <c r="F841" s="10">
        <f>IF(Table1[[#This Row],[Area]]="","",Table1[[#This Row],[Adds]]-Table1[[#This Row],[Deacts]])</f>
        <v>2.5000000000000008E-2</v>
      </c>
      <c r="G841" s="10" t="str">
        <f>IF(Table1[[#This Row],[Area]]="","",IF(Table1[[#This Row],[VZ2_SEGMT_DESC]]="Small &amp; Medium Unassigned", "Small &amp; Medium",Table1[[#This Row],[VZ2_SEGMT_DESC]]))</f>
        <v>Large Enterprise Segment</v>
      </c>
      <c r="H841" s="10" t="str">
        <f>IF(Table1[[#This Row],[VZ2_AREA_DESC]]="undefined","",IF(Table1[[#This Row],[VZ2_AREA_DESC]]="Headquarte","HQ",Table1[[#This Row],[VZ2_AREA_DESC]]))</f>
        <v>South</v>
      </c>
      <c r="I841" s="2">
        <v>43983</v>
      </c>
      <c r="J841" s="3" t="s">
        <v>6</v>
      </c>
      <c r="K841" s="3" t="s">
        <v>7</v>
      </c>
      <c r="L841" s="3" t="s">
        <v>8</v>
      </c>
      <c r="M841" s="3">
        <v>85</v>
      </c>
      <c r="N841" s="3">
        <v>60</v>
      </c>
      <c r="O841" s="3">
        <v>23304</v>
      </c>
    </row>
    <row r="842" spans="1:15" x14ac:dyDescent="0.25">
      <c r="A842" s="6" t="str">
        <f>IF(Table1[[#This Row],[Area]]="","",CONCATENATE(YEAR(I842)," ","Q",ROUNDUP(MONTH(I842)/3,0)))</f>
        <v>2019 Q4</v>
      </c>
      <c r="B842" s="6" t="str">
        <f>IF(Table1[[#This Row],[Area]]="","",CONCATENATE(TEXT(Table1[[#This Row],[rpt_mth]],"yyyy"), " ",TEXT(Table1[[#This Row],[rpt_mth]],"mmmm")))</f>
        <v>2019 December</v>
      </c>
      <c r="C842" s="9">
        <f>IF(Table1[[#This Row],[Area]]="","",Table1[[#This Row],[cleu_gross_adds]]/1000)</f>
        <v>2.2549999999999999</v>
      </c>
      <c r="D842" s="9">
        <f>IF(Table1[[#This Row],[Area]]="","",Table1[[#This Row],[cleu_deacts]]/1000)</f>
        <v>2.8079999999999998</v>
      </c>
      <c r="E842" s="10">
        <f>IF(Table1[[#This Row],[Area]]="","",Table1[[#This Row],[cleu_subs]]/1000)</f>
        <v>279.36799999999999</v>
      </c>
      <c r="F842" s="10">
        <f>IF(Table1[[#This Row],[Area]]="","",Table1[[#This Row],[Adds]]-Table1[[#This Row],[Deacts]])</f>
        <v>-0.55299999999999994</v>
      </c>
      <c r="G842" s="10" t="str">
        <f>IF(Table1[[#This Row],[Area]]="","",IF(Table1[[#This Row],[VZ2_SEGMT_DESC]]="Small &amp; Medium Unassigned", "Small &amp; Medium",Table1[[#This Row],[VZ2_SEGMT_DESC]]))</f>
        <v>Small &amp; Medium</v>
      </c>
      <c r="H842" s="10" t="str">
        <f>IF(Table1[[#This Row],[VZ2_AREA_DESC]]="undefined","",IF(Table1[[#This Row],[VZ2_AREA_DESC]]="Headquarte","HQ",Table1[[#This Row],[VZ2_AREA_DESC]]))</f>
        <v>West</v>
      </c>
      <c r="I842" s="2">
        <v>43800</v>
      </c>
      <c r="J842" s="3" t="s">
        <v>18</v>
      </c>
      <c r="K842" s="3" t="s">
        <v>7</v>
      </c>
      <c r="L842" s="3" t="s">
        <v>15</v>
      </c>
      <c r="M842" s="3">
        <v>2255</v>
      </c>
      <c r="N842" s="3">
        <v>2808</v>
      </c>
      <c r="O842" s="3">
        <v>279368</v>
      </c>
    </row>
    <row r="843" spans="1:15" x14ac:dyDescent="0.25">
      <c r="A843" s="6" t="str">
        <f>IF(Table1[[#This Row],[Area]]="","",CONCATENATE(YEAR(I843)," ","Q",ROUNDUP(MONTH(I843)/3,0)))</f>
        <v>2020 Q1</v>
      </c>
      <c r="B843" s="6" t="str">
        <f>IF(Table1[[#This Row],[Area]]="","",CONCATENATE(TEXT(Table1[[#This Row],[rpt_mth]],"yyyy"), " ",TEXT(Table1[[#This Row],[rpt_mth]],"mmmm")))</f>
        <v>2020 January</v>
      </c>
      <c r="C843" s="9">
        <f>IF(Table1[[#This Row],[Area]]="","",Table1[[#This Row],[cleu_gross_adds]]/1000)</f>
        <v>0.56699999999999995</v>
      </c>
      <c r="D843" s="9">
        <f>IF(Table1[[#This Row],[Area]]="","",Table1[[#This Row],[cleu_deacts]]/1000)</f>
        <v>0.32100000000000001</v>
      </c>
      <c r="E843" s="10">
        <f>IF(Table1[[#This Row],[Area]]="","",Table1[[#This Row],[cleu_subs]]/1000)</f>
        <v>34.851999999999997</v>
      </c>
      <c r="F843" s="10">
        <f>IF(Table1[[#This Row],[Area]]="","",Table1[[#This Row],[Adds]]-Table1[[#This Row],[Deacts]])</f>
        <v>0.24599999999999994</v>
      </c>
      <c r="G843" s="10" t="str">
        <f>IF(Table1[[#This Row],[Area]]="","",IF(Table1[[#This Row],[VZ2_SEGMT_DESC]]="Small &amp; Medium Unassigned", "Small &amp; Medium",Table1[[#This Row],[VZ2_SEGMT_DESC]]))</f>
        <v>Large Enterprise Segment</v>
      </c>
      <c r="H843" s="10" t="str">
        <f>IF(Table1[[#This Row],[VZ2_AREA_DESC]]="undefined","",IF(Table1[[#This Row],[VZ2_AREA_DESC]]="Headquarte","HQ",Table1[[#This Row],[VZ2_AREA_DESC]]))</f>
        <v>South</v>
      </c>
      <c r="I843" s="2">
        <v>43831</v>
      </c>
      <c r="J843" s="3" t="s">
        <v>6</v>
      </c>
      <c r="K843" s="3" t="s">
        <v>14</v>
      </c>
      <c r="L843" s="3" t="s">
        <v>8</v>
      </c>
      <c r="M843" s="3">
        <v>567</v>
      </c>
      <c r="N843" s="3">
        <v>321</v>
      </c>
      <c r="O843" s="3">
        <v>34852</v>
      </c>
    </row>
    <row r="844" spans="1:15" x14ac:dyDescent="0.25">
      <c r="A844" s="6" t="str">
        <f>IF(Table1[[#This Row],[Area]]="","",CONCATENATE(YEAR(I844)," ","Q",ROUNDUP(MONTH(I844)/3,0)))</f>
        <v>2019 Q4</v>
      </c>
      <c r="B844" s="6" t="str">
        <f>IF(Table1[[#This Row],[Area]]="","",CONCATENATE(TEXT(Table1[[#This Row],[rpt_mth]],"yyyy"), " ",TEXT(Table1[[#This Row],[rpt_mth]],"mmmm")))</f>
        <v>2019 November</v>
      </c>
      <c r="C844" s="9">
        <f>IF(Table1[[#This Row],[Area]]="","",Table1[[#This Row],[cleu_gross_adds]]/1000)</f>
        <v>3.2000000000000001E-2</v>
      </c>
      <c r="D844" s="9">
        <f>IF(Table1[[#This Row],[Area]]="","",Table1[[#This Row],[cleu_deacts]]/1000)</f>
        <v>4.7E-2</v>
      </c>
      <c r="E844" s="10">
        <f>IF(Table1[[#This Row],[Area]]="","",Table1[[#This Row],[cleu_subs]]/1000)</f>
        <v>5.5030000000000001</v>
      </c>
      <c r="F844" s="10">
        <f>IF(Table1[[#This Row],[Area]]="","",Table1[[#This Row],[Adds]]-Table1[[#This Row],[Deacts]])</f>
        <v>-1.4999999999999999E-2</v>
      </c>
      <c r="G844" s="10" t="str">
        <f>IF(Table1[[#This Row],[Area]]="","",IF(Table1[[#This Row],[VZ2_SEGMT_DESC]]="Small &amp; Medium Unassigned", "Small &amp; Medium",Table1[[#This Row],[VZ2_SEGMT_DESC]]))</f>
        <v>Public Sector SLED</v>
      </c>
      <c r="H844" s="10" t="str">
        <f>IF(Table1[[#This Row],[VZ2_AREA_DESC]]="undefined","",IF(Table1[[#This Row],[VZ2_AREA_DESC]]="Headquarte","HQ",Table1[[#This Row],[VZ2_AREA_DESC]]))</f>
        <v>South</v>
      </c>
      <c r="I844" s="2">
        <v>43770</v>
      </c>
      <c r="J844" s="3" t="s">
        <v>19</v>
      </c>
      <c r="K844" s="3" t="s">
        <v>14</v>
      </c>
      <c r="L844" s="3" t="s">
        <v>8</v>
      </c>
      <c r="M844" s="3">
        <v>32</v>
      </c>
      <c r="N844" s="3">
        <v>47</v>
      </c>
      <c r="O844" s="3">
        <v>5503</v>
      </c>
    </row>
    <row r="845" spans="1:15" x14ac:dyDescent="0.25">
      <c r="A845" s="6" t="str">
        <f>IF(Table1[[#This Row],[Area]]="","",CONCATENATE(YEAR(I845)," ","Q",ROUNDUP(MONTH(I845)/3,0)))</f>
        <v>2019 Q3</v>
      </c>
      <c r="B845" s="6" t="str">
        <f>IF(Table1[[#This Row],[Area]]="","",CONCATENATE(TEXT(Table1[[#This Row],[rpt_mth]],"yyyy"), " ",TEXT(Table1[[#This Row],[rpt_mth]],"mmmm")))</f>
        <v>2019 August</v>
      </c>
      <c r="C845" s="9">
        <f>IF(Table1[[#This Row],[Area]]="","",Table1[[#This Row],[cleu_gross_adds]]/1000)</f>
        <v>6.9589999999999996</v>
      </c>
      <c r="D845" s="9">
        <f>IF(Table1[[#This Row],[Area]]="","",Table1[[#This Row],[cleu_deacts]]/1000)</f>
        <v>3.7730000000000001</v>
      </c>
      <c r="E845" s="10">
        <f>IF(Table1[[#This Row],[Area]]="","",Table1[[#This Row],[cleu_subs]]/1000)</f>
        <v>364.74200000000002</v>
      </c>
      <c r="F845" s="10">
        <f>IF(Table1[[#This Row],[Area]]="","",Table1[[#This Row],[Adds]]-Table1[[#This Row],[Deacts]])</f>
        <v>3.1859999999999995</v>
      </c>
      <c r="G845" s="10" t="str">
        <f>IF(Table1[[#This Row],[Area]]="","",IF(Table1[[#This Row],[VZ2_SEGMT_DESC]]="Small &amp; Medium Unassigned", "Small &amp; Medium",Table1[[#This Row],[VZ2_SEGMT_DESC]]))</f>
        <v>Small &amp; Medium</v>
      </c>
      <c r="H845" s="10" t="str">
        <f>IF(Table1[[#This Row],[VZ2_AREA_DESC]]="undefined","",IF(Table1[[#This Row],[VZ2_AREA_DESC]]="Headquarte","HQ",Table1[[#This Row],[VZ2_AREA_DESC]]))</f>
        <v>West</v>
      </c>
      <c r="I845" s="2">
        <v>43678</v>
      </c>
      <c r="J845" s="3" t="s">
        <v>18</v>
      </c>
      <c r="K845" s="3" t="s">
        <v>14</v>
      </c>
      <c r="L845" s="3" t="s">
        <v>15</v>
      </c>
      <c r="M845" s="3">
        <v>6959</v>
      </c>
      <c r="N845" s="3">
        <v>3773</v>
      </c>
      <c r="O845" s="3">
        <v>364742</v>
      </c>
    </row>
    <row r="846" spans="1:15" x14ac:dyDescent="0.25">
      <c r="A846" s="6" t="str">
        <f>IF(Table1[[#This Row],[Area]]="","",CONCATENATE(YEAR(I846)," ","Q",ROUNDUP(MONTH(I846)/3,0)))</f>
        <v>2019 Q3</v>
      </c>
      <c r="B846" s="6" t="str">
        <f>IF(Table1[[#This Row],[Area]]="","",CONCATENATE(TEXT(Table1[[#This Row],[rpt_mth]],"yyyy"), " ",TEXT(Table1[[#This Row],[rpt_mth]],"mmmm")))</f>
        <v>2019 September</v>
      </c>
      <c r="C846" s="9">
        <f>IF(Table1[[#This Row],[Area]]="","",Table1[[#This Row],[cleu_gross_adds]]/1000)</f>
        <v>9.1999999999999998E-2</v>
      </c>
      <c r="D846" s="9">
        <f>IF(Table1[[#This Row],[Area]]="","",Table1[[#This Row],[cleu_deacts]]/1000)</f>
        <v>0.13300000000000001</v>
      </c>
      <c r="E846" s="10">
        <f>IF(Table1[[#This Row],[Area]]="","",Table1[[#This Row],[cleu_subs]]/1000)</f>
        <v>22.141999999999999</v>
      </c>
      <c r="F846" s="10">
        <f>IF(Table1[[#This Row],[Area]]="","",Table1[[#This Row],[Adds]]-Table1[[#This Row],[Deacts]])</f>
        <v>-4.1000000000000009E-2</v>
      </c>
      <c r="G846" s="10" t="str">
        <f>IF(Table1[[#This Row],[Area]]="","",IF(Table1[[#This Row],[VZ2_SEGMT_DESC]]="Small &amp; Medium Unassigned", "Small &amp; Medium",Table1[[#This Row],[VZ2_SEGMT_DESC]]))</f>
        <v>Public Sector SLED</v>
      </c>
      <c r="H846" s="10" t="str">
        <f>IF(Table1[[#This Row],[VZ2_AREA_DESC]]="undefined","",IF(Table1[[#This Row],[VZ2_AREA_DESC]]="Headquarte","HQ",Table1[[#This Row],[VZ2_AREA_DESC]]))</f>
        <v>East</v>
      </c>
      <c r="I846" s="2">
        <v>43709</v>
      </c>
      <c r="J846" s="3" t="s">
        <v>19</v>
      </c>
      <c r="K846" s="3" t="s">
        <v>14</v>
      </c>
      <c r="L846" s="3" t="s">
        <v>11</v>
      </c>
      <c r="M846" s="3">
        <v>92</v>
      </c>
      <c r="N846" s="3">
        <v>133</v>
      </c>
      <c r="O846" s="3">
        <v>22142</v>
      </c>
    </row>
    <row r="847" spans="1:15" x14ac:dyDescent="0.25">
      <c r="A847" s="6" t="str">
        <f>IF(Table1[[#This Row],[Area]]="","",CONCATENATE(YEAR(I847)," ","Q",ROUNDUP(MONTH(I847)/3,0)))</f>
        <v>2019 Q2</v>
      </c>
      <c r="B847" s="6" t="str">
        <f>IF(Table1[[#This Row],[Area]]="","",CONCATENATE(TEXT(Table1[[#This Row],[rpt_mth]],"yyyy"), " ",TEXT(Table1[[#This Row],[rpt_mth]],"mmmm")))</f>
        <v>2019 April</v>
      </c>
      <c r="C847" s="9">
        <f>IF(Table1[[#This Row],[Area]]="","",Table1[[#This Row],[cleu_gross_adds]]/1000)</f>
        <v>0</v>
      </c>
      <c r="D847" s="9">
        <f>IF(Table1[[#This Row],[Area]]="","",Table1[[#This Row],[cleu_deacts]]/1000)</f>
        <v>0</v>
      </c>
      <c r="E847" s="10">
        <f>IF(Table1[[#This Row],[Area]]="","",Table1[[#This Row],[cleu_subs]]/1000)</f>
        <v>0</v>
      </c>
      <c r="F847" s="10">
        <f>IF(Table1[[#This Row],[Area]]="","",Table1[[#This Row],[Adds]]-Table1[[#This Row],[Deacts]])</f>
        <v>0</v>
      </c>
      <c r="G847" s="10" t="str">
        <f>IF(Table1[[#This Row],[Area]]="","",IF(Table1[[#This Row],[VZ2_SEGMT_DESC]]="Small &amp; Medium Unassigned", "Small &amp; Medium",Table1[[#This Row],[VZ2_SEGMT_DESC]]))</f>
        <v>Large Enterprise Segment</v>
      </c>
      <c r="H847" s="10" t="str">
        <f>IF(Table1[[#This Row],[VZ2_AREA_DESC]]="undefined","",IF(Table1[[#This Row],[VZ2_AREA_DESC]]="Headquarte","HQ",Table1[[#This Row],[VZ2_AREA_DESC]]))</f>
        <v>HQ</v>
      </c>
      <c r="I847" s="2">
        <v>43556</v>
      </c>
      <c r="J847" s="3" t="s">
        <v>6</v>
      </c>
      <c r="K847" s="3" t="s">
        <v>14</v>
      </c>
      <c r="L847" s="3" t="s">
        <v>17</v>
      </c>
      <c r="M847" s="3">
        <v>0</v>
      </c>
      <c r="N847" s="3">
        <v>0</v>
      </c>
      <c r="O847" s="3">
        <v>0</v>
      </c>
    </row>
    <row r="848" spans="1:15" x14ac:dyDescent="0.25">
      <c r="A848" s="6" t="str">
        <f>IF(Table1[[#This Row],[Area]]="","",CONCATENATE(YEAR(I848)," ","Q",ROUNDUP(MONTH(I848)/3,0)))</f>
        <v/>
      </c>
      <c r="B848" s="6" t="str">
        <f>IF(Table1[[#This Row],[Area]]="","",CONCATENATE(TEXT(Table1[[#This Row],[rpt_mth]],"yyyy"), " ",TEXT(Table1[[#This Row],[rpt_mth]],"mmmm")))</f>
        <v/>
      </c>
      <c r="C848" s="9" t="str">
        <f>IF(Table1[[#This Row],[Area]]="","",Table1[[#This Row],[cleu_gross_adds]]/1000)</f>
        <v/>
      </c>
      <c r="D848" s="9" t="str">
        <f>IF(Table1[[#This Row],[Area]]="","",Table1[[#This Row],[cleu_deacts]]/1000)</f>
        <v/>
      </c>
      <c r="E848" s="10" t="str">
        <f>IF(Table1[[#This Row],[Area]]="","",Table1[[#This Row],[cleu_subs]]/1000)</f>
        <v/>
      </c>
      <c r="F848" s="10" t="str">
        <f>IF(Table1[[#This Row],[Area]]="","",Table1[[#This Row],[Adds]]-Table1[[#This Row],[Deacts]])</f>
        <v/>
      </c>
      <c r="G848" s="10" t="str">
        <f>IF(Table1[[#This Row],[Area]]="","",IF(Table1[[#This Row],[VZ2_SEGMT_DESC]]="Small &amp; Medium Unassigned", "Small &amp; Medium",Table1[[#This Row],[VZ2_SEGMT_DESC]]))</f>
        <v/>
      </c>
      <c r="H848" s="10" t="str">
        <f>IF(Table1[[#This Row],[VZ2_AREA_DESC]]="undefined","",IF(Table1[[#This Row],[VZ2_AREA_DESC]]="Headquarte","HQ",Table1[[#This Row],[VZ2_AREA_DESC]]))</f>
        <v/>
      </c>
      <c r="I848" s="2">
        <v>43678</v>
      </c>
      <c r="J848" s="3" t="s">
        <v>18</v>
      </c>
      <c r="K848" s="3" t="s">
        <v>7</v>
      </c>
      <c r="L848" s="3" t="s">
        <v>13</v>
      </c>
      <c r="M848" s="3">
        <v>0</v>
      </c>
      <c r="N848" s="3">
        <v>0</v>
      </c>
      <c r="O848" s="3">
        <v>0</v>
      </c>
    </row>
    <row r="849" spans="1:15" x14ac:dyDescent="0.25">
      <c r="A849" s="6" t="str">
        <f>IF(Table1[[#This Row],[Area]]="","",CONCATENATE(YEAR(I849)," ","Q",ROUNDUP(MONTH(I849)/3,0)))</f>
        <v>2019 Q4</v>
      </c>
      <c r="B849" s="6" t="str">
        <f>IF(Table1[[#This Row],[Area]]="","",CONCATENATE(TEXT(Table1[[#This Row],[rpt_mth]],"yyyy"), " ",TEXT(Table1[[#This Row],[rpt_mth]],"mmmm")))</f>
        <v>2019 December</v>
      </c>
      <c r="C849" s="9">
        <f>IF(Table1[[#This Row],[Area]]="","",Table1[[#This Row],[cleu_gross_adds]]/1000)</f>
        <v>35.363</v>
      </c>
      <c r="D849" s="9">
        <f>IF(Table1[[#This Row],[Area]]="","",Table1[[#This Row],[cleu_deacts]]/1000)</f>
        <v>21.992999999999999</v>
      </c>
      <c r="E849" s="10">
        <f>IF(Table1[[#This Row],[Area]]="","",Table1[[#This Row],[cleu_subs]]/1000)</f>
        <v>1878.6880000000001</v>
      </c>
      <c r="F849" s="10">
        <f>IF(Table1[[#This Row],[Area]]="","",Table1[[#This Row],[Adds]]-Table1[[#This Row],[Deacts]])</f>
        <v>13.370000000000001</v>
      </c>
      <c r="G849" s="10" t="str">
        <f>IF(Table1[[#This Row],[Area]]="","",IF(Table1[[#This Row],[VZ2_SEGMT_DESC]]="Small &amp; Medium Unassigned", "Small &amp; Medium",Table1[[#This Row],[VZ2_SEGMT_DESC]]))</f>
        <v>Small &amp; Medium</v>
      </c>
      <c r="H849" s="10" t="str">
        <f>IF(Table1[[#This Row],[VZ2_AREA_DESC]]="undefined","",IF(Table1[[#This Row],[VZ2_AREA_DESC]]="Headquarte","HQ",Table1[[#This Row],[VZ2_AREA_DESC]]))</f>
        <v>South</v>
      </c>
      <c r="I849" s="2">
        <v>43800</v>
      </c>
      <c r="J849" s="3" t="s">
        <v>18</v>
      </c>
      <c r="K849" s="3" t="s">
        <v>12</v>
      </c>
      <c r="L849" s="3" t="s">
        <v>8</v>
      </c>
      <c r="M849" s="3">
        <v>35363</v>
      </c>
      <c r="N849" s="3">
        <v>21993</v>
      </c>
      <c r="O849" s="3">
        <v>1878688</v>
      </c>
    </row>
    <row r="850" spans="1:15" x14ac:dyDescent="0.25">
      <c r="A850" s="6" t="str">
        <f>IF(Table1[[#This Row],[Area]]="","",CONCATENATE(YEAR(I850)," ","Q",ROUNDUP(MONTH(I850)/3,0)))</f>
        <v>2020 Q1</v>
      </c>
      <c r="B850" s="6" t="str">
        <f>IF(Table1[[#This Row],[Area]]="","",CONCATENATE(TEXT(Table1[[#This Row],[rpt_mth]],"yyyy"), " ",TEXT(Table1[[#This Row],[rpt_mth]],"mmmm")))</f>
        <v>2020 February</v>
      </c>
      <c r="C850" s="9">
        <f>IF(Table1[[#This Row],[Area]]="","",Table1[[#This Row],[cleu_gross_adds]]/1000)</f>
        <v>5.23</v>
      </c>
      <c r="D850" s="9">
        <f>IF(Table1[[#This Row],[Area]]="","",Table1[[#This Row],[cleu_deacts]]/1000)</f>
        <v>3.2709999999999999</v>
      </c>
      <c r="E850" s="10">
        <f>IF(Table1[[#This Row],[Area]]="","",Table1[[#This Row],[cleu_subs]]/1000)</f>
        <v>289.52800000000002</v>
      </c>
      <c r="F850" s="10">
        <f>IF(Table1[[#This Row],[Area]]="","",Table1[[#This Row],[Adds]]-Table1[[#This Row],[Deacts]])</f>
        <v>1.9590000000000005</v>
      </c>
      <c r="G850" s="10" t="str">
        <f>IF(Table1[[#This Row],[Area]]="","",IF(Table1[[#This Row],[VZ2_SEGMT_DESC]]="Small &amp; Medium Unassigned", "Small &amp; Medium",Table1[[#This Row],[VZ2_SEGMT_DESC]]))</f>
        <v>Small &amp; Medium</v>
      </c>
      <c r="H850" s="10" t="str">
        <f>IF(Table1[[#This Row],[VZ2_AREA_DESC]]="undefined","",IF(Table1[[#This Row],[VZ2_AREA_DESC]]="Headquarte","HQ",Table1[[#This Row],[VZ2_AREA_DESC]]))</f>
        <v>South</v>
      </c>
      <c r="I850" s="2">
        <v>43862</v>
      </c>
      <c r="J850" s="3" t="s">
        <v>18</v>
      </c>
      <c r="K850" s="3" t="s">
        <v>14</v>
      </c>
      <c r="L850" s="3" t="s">
        <v>8</v>
      </c>
      <c r="M850" s="3">
        <v>5230</v>
      </c>
      <c r="N850" s="3">
        <v>3271</v>
      </c>
      <c r="O850" s="3">
        <v>289528</v>
      </c>
    </row>
    <row r="851" spans="1:15" x14ac:dyDescent="0.25">
      <c r="A851" s="6" t="str">
        <f>IF(Table1[[#This Row],[Area]]="","",CONCATENATE(YEAR(I851)," ","Q",ROUNDUP(MONTH(I851)/3,0)))</f>
        <v>2020 Q1</v>
      </c>
      <c r="B851" s="6" t="str">
        <f>IF(Table1[[#This Row],[Area]]="","",CONCATENATE(TEXT(Table1[[#This Row],[rpt_mth]],"yyyy"), " ",TEXT(Table1[[#This Row],[rpt_mth]],"mmmm")))</f>
        <v>2020 February</v>
      </c>
      <c r="C851" s="9">
        <f>IF(Table1[[#This Row],[Area]]="","",Table1[[#This Row],[cleu_gross_adds]]/1000)</f>
        <v>0</v>
      </c>
      <c r="D851" s="9">
        <f>IF(Table1[[#This Row],[Area]]="","",Table1[[#This Row],[cleu_deacts]]/1000)</f>
        <v>0</v>
      </c>
      <c r="E851" s="10">
        <f>IF(Table1[[#This Row],[Area]]="","",Table1[[#This Row],[cleu_subs]]/1000)</f>
        <v>1E-3</v>
      </c>
      <c r="F851" s="10">
        <f>IF(Table1[[#This Row],[Area]]="","",Table1[[#This Row],[Adds]]-Table1[[#This Row],[Deacts]])</f>
        <v>0</v>
      </c>
      <c r="G851" s="10" t="str">
        <f>IF(Table1[[#This Row],[Area]]="","",IF(Table1[[#This Row],[VZ2_SEGMT_DESC]]="Small &amp; Medium Unassigned", "Small &amp; Medium",Table1[[#This Row],[VZ2_SEGMT_DESC]]))</f>
        <v>Large Enterprise Segment</v>
      </c>
      <c r="H851" s="10" t="str">
        <f>IF(Table1[[#This Row],[VZ2_AREA_DESC]]="undefined","",IF(Table1[[#This Row],[VZ2_AREA_DESC]]="Headquarte","HQ",Table1[[#This Row],[VZ2_AREA_DESC]]))</f>
        <v>HQ</v>
      </c>
      <c r="I851" s="2">
        <v>43862</v>
      </c>
      <c r="J851" s="3" t="s">
        <v>6</v>
      </c>
      <c r="K851" s="3" t="s">
        <v>12</v>
      </c>
      <c r="L851" s="3" t="s">
        <v>17</v>
      </c>
      <c r="M851" s="3">
        <v>0</v>
      </c>
      <c r="N851" s="3">
        <v>0</v>
      </c>
      <c r="O851" s="3">
        <v>1</v>
      </c>
    </row>
    <row r="852" spans="1:15" x14ac:dyDescent="0.25">
      <c r="A852" s="6" t="str">
        <f>IF(Table1[[#This Row],[Area]]="","",CONCATENATE(YEAR(I852)," ","Q",ROUNDUP(MONTH(I852)/3,0)))</f>
        <v>2020 Q1</v>
      </c>
      <c r="B852" s="6" t="str">
        <f>IF(Table1[[#This Row],[Area]]="","",CONCATENATE(TEXT(Table1[[#This Row],[rpt_mth]],"yyyy"), " ",TEXT(Table1[[#This Row],[rpt_mth]],"mmmm")))</f>
        <v>2020 March</v>
      </c>
      <c r="C852" s="9">
        <f>IF(Table1[[#This Row],[Area]]="","",Table1[[#This Row],[cleu_gross_adds]]/1000)</f>
        <v>0</v>
      </c>
      <c r="D852" s="9">
        <f>IF(Table1[[#This Row],[Area]]="","",Table1[[#This Row],[cleu_deacts]]/1000)</f>
        <v>0</v>
      </c>
      <c r="E852" s="10">
        <f>IF(Table1[[#This Row],[Area]]="","",Table1[[#This Row],[cleu_subs]]/1000)</f>
        <v>0</v>
      </c>
      <c r="F852" s="10">
        <f>IF(Table1[[#This Row],[Area]]="","",Table1[[#This Row],[Adds]]-Table1[[#This Row],[Deacts]])</f>
        <v>0</v>
      </c>
      <c r="G852" s="10" t="str">
        <f>IF(Table1[[#This Row],[Area]]="","",IF(Table1[[#This Row],[VZ2_SEGMT_DESC]]="Small &amp; Medium Unassigned", "Small &amp; Medium",Table1[[#This Row],[VZ2_SEGMT_DESC]]))</f>
        <v>Public Sector Fed</v>
      </c>
      <c r="H852" s="10" t="str">
        <f>IF(Table1[[#This Row],[VZ2_AREA_DESC]]="undefined","",IF(Table1[[#This Row],[VZ2_AREA_DESC]]="Headquarte","HQ",Table1[[#This Row],[VZ2_AREA_DESC]]))</f>
        <v>HQ</v>
      </c>
      <c r="I852" s="2">
        <v>43891</v>
      </c>
      <c r="J852" s="3" t="s">
        <v>16</v>
      </c>
      <c r="K852" s="3" t="s">
        <v>12</v>
      </c>
      <c r="L852" s="3" t="s">
        <v>17</v>
      </c>
      <c r="M852" s="3">
        <v>0</v>
      </c>
      <c r="N852" s="3">
        <v>0</v>
      </c>
      <c r="O852" s="3">
        <v>0</v>
      </c>
    </row>
    <row r="853" spans="1:15" x14ac:dyDescent="0.25">
      <c r="A853" s="6" t="str">
        <f>IF(Table1[[#This Row],[Area]]="","",CONCATENATE(YEAR(I853)," ","Q",ROUNDUP(MONTH(I853)/3,0)))</f>
        <v>2020 Q2</v>
      </c>
      <c r="B853" s="6" t="str">
        <f>IF(Table1[[#This Row],[Area]]="","",CONCATENATE(TEXT(Table1[[#This Row],[rpt_mth]],"yyyy"), " ",TEXT(Table1[[#This Row],[rpt_mth]],"mmmm")))</f>
        <v>2020 May</v>
      </c>
      <c r="C853" s="9">
        <f>IF(Table1[[#This Row],[Area]]="","",Table1[[#This Row],[cleu_gross_adds]]/1000)</f>
        <v>5.9989999999999997</v>
      </c>
      <c r="D853" s="9">
        <f>IF(Table1[[#This Row],[Area]]="","",Table1[[#This Row],[cleu_deacts]]/1000)</f>
        <v>2.8119999999999998</v>
      </c>
      <c r="E853" s="10">
        <f>IF(Table1[[#This Row],[Area]]="","",Table1[[#This Row],[cleu_subs]]/1000)</f>
        <v>296.81900000000002</v>
      </c>
      <c r="F853" s="10">
        <f>IF(Table1[[#This Row],[Area]]="","",Table1[[#This Row],[Adds]]-Table1[[#This Row],[Deacts]])</f>
        <v>3.1869999999999998</v>
      </c>
      <c r="G853" s="10" t="str">
        <f>IF(Table1[[#This Row],[Area]]="","",IF(Table1[[#This Row],[VZ2_SEGMT_DESC]]="Small &amp; Medium Unassigned", "Small &amp; Medium",Table1[[#This Row],[VZ2_SEGMT_DESC]]))</f>
        <v>Small &amp; Medium</v>
      </c>
      <c r="H853" s="10" t="str">
        <f>IF(Table1[[#This Row],[VZ2_AREA_DESC]]="undefined","",IF(Table1[[#This Row],[VZ2_AREA_DESC]]="Headquarte","HQ",Table1[[#This Row],[VZ2_AREA_DESC]]))</f>
        <v>South</v>
      </c>
      <c r="I853" s="2">
        <v>43952</v>
      </c>
      <c r="J853" s="3" t="s">
        <v>18</v>
      </c>
      <c r="K853" s="3" t="s">
        <v>14</v>
      </c>
      <c r="L853" s="3" t="s">
        <v>8</v>
      </c>
      <c r="M853" s="3">
        <v>5999</v>
      </c>
      <c r="N853" s="3">
        <v>2812</v>
      </c>
      <c r="O853" s="3">
        <v>296819</v>
      </c>
    </row>
    <row r="854" spans="1:15" x14ac:dyDescent="0.25">
      <c r="A854" s="6" t="str">
        <f>IF(Table1[[#This Row],[Area]]="","",CONCATENATE(YEAR(I854)," ","Q",ROUNDUP(MONTH(I854)/3,0)))</f>
        <v/>
      </c>
      <c r="B854" s="6" t="str">
        <f>IF(Table1[[#This Row],[Area]]="","",CONCATENATE(TEXT(Table1[[#This Row],[rpt_mth]],"yyyy"), " ",TEXT(Table1[[#This Row],[rpt_mth]],"mmmm")))</f>
        <v/>
      </c>
      <c r="C854" s="9" t="str">
        <f>IF(Table1[[#This Row],[Area]]="","",Table1[[#This Row],[cleu_gross_adds]]/1000)</f>
        <v/>
      </c>
      <c r="D854" s="9" t="str">
        <f>IF(Table1[[#This Row],[Area]]="","",Table1[[#This Row],[cleu_deacts]]/1000)</f>
        <v/>
      </c>
      <c r="E854" s="10" t="str">
        <f>IF(Table1[[#This Row],[Area]]="","",Table1[[#This Row],[cleu_subs]]/1000)</f>
        <v/>
      </c>
      <c r="F854" s="10" t="str">
        <f>IF(Table1[[#This Row],[Area]]="","",Table1[[#This Row],[Adds]]-Table1[[#This Row],[Deacts]])</f>
        <v/>
      </c>
      <c r="G854" s="10" t="str">
        <f>IF(Table1[[#This Row],[Area]]="","",IF(Table1[[#This Row],[VZ2_SEGMT_DESC]]="Small &amp; Medium Unassigned", "Small &amp; Medium",Table1[[#This Row],[VZ2_SEGMT_DESC]]))</f>
        <v/>
      </c>
      <c r="H854" s="10" t="str">
        <f>IF(Table1[[#This Row],[VZ2_AREA_DESC]]="undefined","",IF(Table1[[#This Row],[VZ2_AREA_DESC]]="Headquarte","HQ",Table1[[#This Row],[VZ2_AREA_DESC]]))</f>
        <v/>
      </c>
      <c r="I854" s="2">
        <v>43556</v>
      </c>
      <c r="J854" s="3" t="s">
        <v>18</v>
      </c>
      <c r="K854" s="3" t="s">
        <v>7</v>
      </c>
      <c r="L854" s="3" t="s">
        <v>13</v>
      </c>
      <c r="M854" s="3">
        <v>0</v>
      </c>
      <c r="N854" s="3">
        <v>0</v>
      </c>
      <c r="O854" s="3">
        <v>0</v>
      </c>
    </row>
    <row r="855" spans="1:15" x14ac:dyDescent="0.25">
      <c r="A855" s="6" t="str">
        <f>IF(Table1[[#This Row],[Area]]="","",CONCATENATE(YEAR(I855)," ","Q",ROUNDUP(MONTH(I855)/3,0)))</f>
        <v>2020 Q1</v>
      </c>
      <c r="B855" s="6" t="str">
        <f>IF(Table1[[#This Row],[Area]]="","",CONCATENATE(TEXT(Table1[[#This Row],[rpt_mth]],"yyyy"), " ",TEXT(Table1[[#This Row],[rpt_mth]],"mmmm")))</f>
        <v>2020 January</v>
      </c>
      <c r="C855" s="9">
        <f>IF(Table1[[#This Row],[Area]]="","",Table1[[#This Row],[cleu_gross_adds]]/1000)</f>
        <v>30.481999999999999</v>
      </c>
      <c r="D855" s="9">
        <f>IF(Table1[[#This Row],[Area]]="","",Table1[[#This Row],[cleu_deacts]]/1000)</f>
        <v>25.925000000000001</v>
      </c>
      <c r="E855" s="10">
        <f>IF(Table1[[#This Row],[Area]]="","",Table1[[#This Row],[cleu_subs]]/1000)</f>
        <v>1885.2829999999999</v>
      </c>
      <c r="F855" s="10">
        <f>IF(Table1[[#This Row],[Area]]="","",Table1[[#This Row],[Adds]]-Table1[[#This Row],[Deacts]])</f>
        <v>4.5569999999999986</v>
      </c>
      <c r="G855" s="10" t="str">
        <f>IF(Table1[[#This Row],[Area]]="","",IF(Table1[[#This Row],[VZ2_SEGMT_DESC]]="Small &amp; Medium Unassigned", "Small &amp; Medium",Table1[[#This Row],[VZ2_SEGMT_DESC]]))</f>
        <v>Small &amp; Medium</v>
      </c>
      <c r="H855" s="10" t="str">
        <f>IF(Table1[[#This Row],[VZ2_AREA_DESC]]="undefined","",IF(Table1[[#This Row],[VZ2_AREA_DESC]]="Headquarte","HQ",Table1[[#This Row],[VZ2_AREA_DESC]]))</f>
        <v>South</v>
      </c>
      <c r="I855" s="2">
        <v>43831</v>
      </c>
      <c r="J855" s="3" t="s">
        <v>18</v>
      </c>
      <c r="K855" s="3" t="s">
        <v>12</v>
      </c>
      <c r="L855" s="3" t="s">
        <v>8</v>
      </c>
      <c r="M855" s="3">
        <v>30482</v>
      </c>
      <c r="N855" s="3">
        <v>25925</v>
      </c>
      <c r="O855" s="3">
        <v>1885283</v>
      </c>
    </row>
    <row r="856" spans="1:15" x14ac:dyDescent="0.25">
      <c r="A856" s="6" t="str">
        <f>IF(Table1[[#This Row],[Area]]="","",CONCATENATE(YEAR(I856)," ","Q",ROUNDUP(MONTH(I856)/3,0)))</f>
        <v>2019 Q4</v>
      </c>
      <c r="B856" s="6" t="str">
        <f>IF(Table1[[#This Row],[Area]]="","",CONCATENATE(TEXT(Table1[[#This Row],[rpt_mth]],"yyyy"), " ",TEXT(Table1[[#This Row],[rpt_mth]],"mmmm")))</f>
        <v>2019 December</v>
      </c>
      <c r="C856" s="9">
        <f>IF(Table1[[#This Row],[Area]]="","",Table1[[#This Row],[cleu_gross_adds]]/1000)</f>
        <v>35.561</v>
      </c>
      <c r="D856" s="9">
        <f>IF(Table1[[#This Row],[Area]]="","",Table1[[#This Row],[cleu_deacts]]/1000)</f>
        <v>22.065000000000001</v>
      </c>
      <c r="E856" s="10">
        <f>IF(Table1[[#This Row],[Area]]="","",Table1[[#This Row],[cleu_subs]]/1000)</f>
        <v>1908.625</v>
      </c>
      <c r="F856" s="10">
        <f>IF(Table1[[#This Row],[Area]]="","",Table1[[#This Row],[Adds]]-Table1[[#This Row],[Deacts]])</f>
        <v>13.495999999999999</v>
      </c>
      <c r="G856" s="10" t="str">
        <f>IF(Table1[[#This Row],[Area]]="","",IF(Table1[[#This Row],[VZ2_SEGMT_DESC]]="Small &amp; Medium Unassigned", "Small &amp; Medium",Table1[[#This Row],[VZ2_SEGMT_DESC]]))</f>
        <v>Small &amp; Medium</v>
      </c>
      <c r="H856" s="10" t="str">
        <f>IF(Table1[[#This Row],[VZ2_AREA_DESC]]="undefined","",IF(Table1[[#This Row],[VZ2_AREA_DESC]]="Headquarte","HQ",Table1[[#This Row],[VZ2_AREA_DESC]]))</f>
        <v>West</v>
      </c>
      <c r="I856" s="2">
        <v>43800</v>
      </c>
      <c r="J856" s="3" t="s">
        <v>18</v>
      </c>
      <c r="K856" s="3" t="s">
        <v>12</v>
      </c>
      <c r="L856" s="3" t="s">
        <v>15</v>
      </c>
      <c r="M856" s="3">
        <v>35561</v>
      </c>
      <c r="N856" s="3">
        <v>22065</v>
      </c>
      <c r="O856" s="3">
        <v>1908625</v>
      </c>
    </row>
    <row r="857" spans="1:15" x14ac:dyDescent="0.25">
      <c r="A857" s="6" t="str">
        <f>IF(Table1[[#This Row],[Area]]="","",CONCATENATE(YEAR(I857)," ","Q",ROUNDUP(MONTH(I857)/3,0)))</f>
        <v>2019 Q4</v>
      </c>
      <c r="B857" s="6" t="str">
        <f>IF(Table1[[#This Row],[Area]]="","",CONCATENATE(TEXT(Table1[[#This Row],[rpt_mth]],"yyyy"), " ",TEXT(Table1[[#This Row],[rpt_mth]],"mmmm")))</f>
        <v>2019 November</v>
      </c>
      <c r="C857" s="9">
        <f>IF(Table1[[#This Row],[Area]]="","",Table1[[#This Row],[cleu_gross_adds]]/1000)</f>
        <v>6.0000000000000001E-3</v>
      </c>
      <c r="D857" s="9">
        <f>IF(Table1[[#This Row],[Area]]="","",Table1[[#This Row],[cleu_deacts]]/1000)</f>
        <v>7.4999999999999997E-2</v>
      </c>
      <c r="E857" s="10">
        <f>IF(Table1[[#This Row],[Area]]="","",Table1[[#This Row],[cleu_subs]]/1000)</f>
        <v>12.311999999999999</v>
      </c>
      <c r="F857" s="10">
        <f>IF(Table1[[#This Row],[Area]]="","",Table1[[#This Row],[Adds]]-Table1[[#This Row],[Deacts]])</f>
        <v>-6.8999999999999992E-2</v>
      </c>
      <c r="G857" s="10" t="str">
        <f>IF(Table1[[#This Row],[Area]]="","",IF(Table1[[#This Row],[VZ2_SEGMT_DESC]]="Small &amp; Medium Unassigned", "Small &amp; Medium",Table1[[#This Row],[VZ2_SEGMT_DESC]]))</f>
        <v>Public Sector SLED</v>
      </c>
      <c r="H857" s="10" t="str">
        <f>IF(Table1[[#This Row],[VZ2_AREA_DESC]]="undefined","",IF(Table1[[#This Row],[VZ2_AREA_DESC]]="Headquarte","HQ",Table1[[#This Row],[VZ2_AREA_DESC]]))</f>
        <v>West</v>
      </c>
      <c r="I857" s="2">
        <v>43770</v>
      </c>
      <c r="J857" s="3" t="s">
        <v>19</v>
      </c>
      <c r="K857" s="3" t="s">
        <v>7</v>
      </c>
      <c r="L857" s="3" t="s">
        <v>15</v>
      </c>
      <c r="M857" s="3">
        <v>6</v>
      </c>
      <c r="N857" s="3">
        <v>75</v>
      </c>
      <c r="O857" s="3">
        <v>12312</v>
      </c>
    </row>
    <row r="858" spans="1:15" x14ac:dyDescent="0.25">
      <c r="A858" s="6" t="str">
        <f>IF(Table1[[#This Row],[Area]]="","",CONCATENATE(YEAR(I858)," ","Q",ROUNDUP(MONTH(I858)/3,0)))</f>
        <v>2020 Q2</v>
      </c>
      <c r="B858" s="6" t="str">
        <f>IF(Table1[[#This Row],[Area]]="","",CONCATENATE(TEXT(Table1[[#This Row],[rpt_mth]],"yyyy"), " ",TEXT(Table1[[#This Row],[rpt_mth]],"mmmm")))</f>
        <v>2020 April</v>
      </c>
      <c r="C858" s="9">
        <f>IF(Table1[[#This Row],[Area]]="","",Table1[[#This Row],[cleu_gross_adds]]/1000)</f>
        <v>0</v>
      </c>
      <c r="D858" s="9">
        <f>IF(Table1[[#This Row],[Area]]="","",Table1[[#This Row],[cleu_deacts]]/1000)</f>
        <v>0</v>
      </c>
      <c r="E858" s="10">
        <f>IF(Table1[[#This Row],[Area]]="","",Table1[[#This Row],[cleu_subs]]/1000)</f>
        <v>0</v>
      </c>
      <c r="F858" s="10">
        <f>IF(Table1[[#This Row],[Area]]="","",Table1[[#This Row],[Adds]]-Table1[[#This Row],[Deacts]])</f>
        <v>0</v>
      </c>
      <c r="G858" s="10" t="str">
        <f>IF(Table1[[#This Row],[Area]]="","",IF(Table1[[#This Row],[VZ2_SEGMT_DESC]]="Small &amp; Medium Unassigned", "Small &amp; Medium",Table1[[#This Row],[VZ2_SEGMT_DESC]]))</f>
        <v>Small &amp; Medium</v>
      </c>
      <c r="H858" s="10" t="str">
        <f>IF(Table1[[#This Row],[VZ2_AREA_DESC]]="undefined","",IF(Table1[[#This Row],[VZ2_AREA_DESC]]="Headquarte","HQ",Table1[[#This Row],[VZ2_AREA_DESC]]))</f>
        <v>East</v>
      </c>
      <c r="I858" s="2">
        <v>43922</v>
      </c>
      <c r="J858" s="3" t="s">
        <v>9</v>
      </c>
      <c r="K858" s="3" t="s">
        <v>10</v>
      </c>
      <c r="L858" s="3" t="s">
        <v>11</v>
      </c>
      <c r="M858" s="3">
        <v>0</v>
      </c>
      <c r="N858" s="3">
        <v>0</v>
      </c>
      <c r="O858" s="3">
        <v>0</v>
      </c>
    </row>
    <row r="859" spans="1:15" x14ac:dyDescent="0.25">
      <c r="A859" s="6" t="str">
        <f>IF(Table1[[#This Row],[Area]]="","",CONCATENATE(YEAR(I859)," ","Q",ROUNDUP(MONTH(I859)/3,0)))</f>
        <v>2019 Q1</v>
      </c>
      <c r="B859" s="6" t="str">
        <f>IF(Table1[[#This Row],[Area]]="","",CONCATENATE(TEXT(Table1[[#This Row],[rpt_mth]],"yyyy"), " ",TEXT(Table1[[#This Row],[rpt_mth]],"mmmm")))</f>
        <v>2019 March</v>
      </c>
      <c r="C859" s="9">
        <f>IF(Table1[[#This Row],[Area]]="","",Table1[[#This Row],[cleu_gross_adds]]/1000)</f>
        <v>14.96</v>
      </c>
      <c r="D859" s="9">
        <f>IF(Table1[[#This Row],[Area]]="","",Table1[[#This Row],[cleu_deacts]]/1000)</f>
        <v>10.315</v>
      </c>
      <c r="E859" s="10">
        <f>IF(Table1[[#This Row],[Area]]="","",Table1[[#This Row],[cleu_subs]]/1000)</f>
        <v>1021.08</v>
      </c>
      <c r="F859" s="10">
        <f>IF(Table1[[#This Row],[Area]]="","",Table1[[#This Row],[Adds]]-Table1[[#This Row],[Deacts]])</f>
        <v>4.6450000000000014</v>
      </c>
      <c r="G859" s="10" t="str">
        <f>IF(Table1[[#This Row],[Area]]="","",IF(Table1[[#This Row],[VZ2_SEGMT_DESC]]="Small &amp; Medium Unassigned", "Small &amp; Medium",Table1[[#This Row],[VZ2_SEGMT_DESC]]))</f>
        <v>Public Sector SLED</v>
      </c>
      <c r="H859" s="10" t="str">
        <f>IF(Table1[[#This Row],[VZ2_AREA_DESC]]="undefined","",IF(Table1[[#This Row],[VZ2_AREA_DESC]]="Headquarte","HQ",Table1[[#This Row],[VZ2_AREA_DESC]]))</f>
        <v>West</v>
      </c>
      <c r="I859" s="2">
        <v>43525</v>
      </c>
      <c r="J859" s="3" t="s">
        <v>19</v>
      </c>
      <c r="K859" s="3" t="s">
        <v>12</v>
      </c>
      <c r="L859" s="3" t="s">
        <v>15</v>
      </c>
      <c r="M859" s="3">
        <v>14960</v>
      </c>
      <c r="N859" s="3">
        <v>10315</v>
      </c>
      <c r="O859" s="3">
        <v>1021080</v>
      </c>
    </row>
    <row r="860" spans="1:15" x14ac:dyDescent="0.25">
      <c r="A860" s="6" t="str">
        <f>IF(Table1[[#This Row],[Area]]="","",CONCATENATE(YEAR(I860)," ","Q",ROUNDUP(MONTH(I860)/3,0)))</f>
        <v>2020 Q1</v>
      </c>
      <c r="B860" s="6" t="str">
        <f>IF(Table1[[#This Row],[Area]]="","",CONCATENATE(TEXT(Table1[[#This Row],[rpt_mth]],"yyyy"), " ",TEXT(Table1[[#This Row],[rpt_mth]],"mmmm")))</f>
        <v>2020 February</v>
      </c>
      <c r="C860" s="9">
        <f>IF(Table1[[#This Row],[Area]]="","",Table1[[#This Row],[cleu_gross_adds]]/1000)</f>
        <v>1.4999999999999999E-2</v>
      </c>
      <c r="D860" s="9">
        <f>IF(Table1[[#This Row],[Area]]="","",Table1[[#This Row],[cleu_deacts]]/1000)</f>
        <v>4.8000000000000001E-2</v>
      </c>
      <c r="E860" s="10">
        <f>IF(Table1[[#This Row],[Area]]="","",Table1[[#This Row],[cleu_subs]]/1000)</f>
        <v>5.3879999999999999</v>
      </c>
      <c r="F860" s="10">
        <f>IF(Table1[[#This Row],[Area]]="","",Table1[[#This Row],[Adds]]-Table1[[#This Row],[Deacts]])</f>
        <v>-3.3000000000000002E-2</v>
      </c>
      <c r="G860" s="10" t="str">
        <f>IF(Table1[[#This Row],[Area]]="","",IF(Table1[[#This Row],[VZ2_SEGMT_DESC]]="Small &amp; Medium Unassigned", "Small &amp; Medium",Table1[[#This Row],[VZ2_SEGMT_DESC]]))</f>
        <v>Public Sector SLED</v>
      </c>
      <c r="H860" s="10" t="str">
        <f>IF(Table1[[#This Row],[VZ2_AREA_DESC]]="undefined","",IF(Table1[[#This Row],[VZ2_AREA_DESC]]="Headquarte","HQ",Table1[[#This Row],[VZ2_AREA_DESC]]))</f>
        <v>South</v>
      </c>
      <c r="I860" s="2">
        <v>43862</v>
      </c>
      <c r="J860" s="3" t="s">
        <v>19</v>
      </c>
      <c r="K860" s="3" t="s">
        <v>14</v>
      </c>
      <c r="L860" s="3" t="s">
        <v>8</v>
      </c>
      <c r="M860" s="3">
        <v>15</v>
      </c>
      <c r="N860" s="3">
        <v>48</v>
      </c>
      <c r="O860" s="3">
        <v>5388</v>
      </c>
    </row>
    <row r="861" spans="1:15" x14ac:dyDescent="0.25">
      <c r="A861" s="6" t="str">
        <f>IF(Table1[[#This Row],[Area]]="","",CONCATENATE(YEAR(I861)," ","Q",ROUNDUP(MONTH(I861)/3,0)))</f>
        <v>2019 Q2</v>
      </c>
      <c r="B861" s="6" t="str">
        <f>IF(Table1[[#This Row],[Area]]="","",CONCATENATE(TEXT(Table1[[#This Row],[rpt_mth]],"yyyy"), " ",TEXT(Table1[[#This Row],[rpt_mth]],"mmmm")))</f>
        <v>2019 June</v>
      </c>
      <c r="C861" s="9">
        <f>IF(Table1[[#This Row],[Area]]="","",Table1[[#This Row],[cleu_gross_adds]]/1000)</f>
        <v>0</v>
      </c>
      <c r="D861" s="9">
        <f>IF(Table1[[#This Row],[Area]]="","",Table1[[#This Row],[cleu_deacts]]/1000)</f>
        <v>2E-3</v>
      </c>
      <c r="E861" s="10">
        <f>IF(Table1[[#This Row],[Area]]="","",Table1[[#This Row],[cleu_subs]]/1000)</f>
        <v>0.70899999999999996</v>
      </c>
      <c r="F861" s="10">
        <f>IF(Table1[[#This Row],[Area]]="","",Table1[[#This Row],[Adds]]-Table1[[#This Row],[Deacts]])</f>
        <v>-2E-3</v>
      </c>
      <c r="G861" s="10" t="str">
        <f>IF(Table1[[#This Row],[Area]]="","",IF(Table1[[#This Row],[VZ2_SEGMT_DESC]]="Small &amp; Medium Unassigned", "Small &amp; Medium",Table1[[#This Row],[VZ2_SEGMT_DESC]]))</f>
        <v>Public Sector Fed</v>
      </c>
      <c r="H861" s="10" t="str">
        <f>IF(Table1[[#This Row],[VZ2_AREA_DESC]]="undefined","",IF(Table1[[#This Row],[VZ2_AREA_DESC]]="Headquarte","HQ",Table1[[#This Row],[VZ2_AREA_DESC]]))</f>
        <v>West</v>
      </c>
      <c r="I861" s="2">
        <v>43617</v>
      </c>
      <c r="J861" s="3" t="s">
        <v>16</v>
      </c>
      <c r="K861" s="3" t="s">
        <v>14</v>
      </c>
      <c r="L861" s="3" t="s">
        <v>15</v>
      </c>
      <c r="M861" s="3">
        <v>0</v>
      </c>
      <c r="N861" s="3">
        <v>2</v>
      </c>
      <c r="O861" s="3">
        <v>709</v>
      </c>
    </row>
    <row r="862" spans="1:15" x14ac:dyDescent="0.25">
      <c r="A862" s="6" t="str">
        <f>IF(Table1[[#This Row],[Area]]="","",CONCATENATE(YEAR(I862)," ","Q",ROUNDUP(MONTH(I862)/3,0)))</f>
        <v>2020 Q1</v>
      </c>
      <c r="B862" s="6" t="str">
        <f>IF(Table1[[#This Row],[Area]]="","",CONCATENATE(TEXT(Table1[[#This Row],[rpt_mth]],"yyyy"), " ",TEXT(Table1[[#This Row],[rpt_mth]],"mmmm")))</f>
        <v>2020 March</v>
      </c>
      <c r="C862" s="9">
        <f>IF(Table1[[#This Row],[Area]]="","",Table1[[#This Row],[cleu_gross_adds]]/1000)</f>
        <v>0.496</v>
      </c>
      <c r="D862" s="9">
        <f>IF(Table1[[#This Row],[Area]]="","",Table1[[#This Row],[cleu_deacts]]/1000)</f>
        <v>0.42399999999999999</v>
      </c>
      <c r="E862" s="10">
        <f>IF(Table1[[#This Row],[Area]]="","",Table1[[#This Row],[cleu_subs]]/1000)</f>
        <v>31.234999999999999</v>
      </c>
      <c r="F862" s="10">
        <f>IF(Table1[[#This Row],[Area]]="","",Table1[[#This Row],[Adds]]-Table1[[#This Row],[Deacts]])</f>
        <v>7.2000000000000008E-2</v>
      </c>
      <c r="G862" s="10" t="str">
        <f>IF(Table1[[#This Row],[Area]]="","",IF(Table1[[#This Row],[VZ2_SEGMT_DESC]]="Small &amp; Medium Unassigned", "Small &amp; Medium",Table1[[#This Row],[VZ2_SEGMT_DESC]]))</f>
        <v>Large Enterprise Segment</v>
      </c>
      <c r="H862" s="10" t="str">
        <f>IF(Table1[[#This Row],[VZ2_AREA_DESC]]="undefined","",IF(Table1[[#This Row],[VZ2_AREA_DESC]]="Headquarte","HQ",Table1[[#This Row],[VZ2_AREA_DESC]]))</f>
        <v>South</v>
      </c>
      <c r="I862" s="2">
        <v>43891</v>
      </c>
      <c r="J862" s="3" t="s">
        <v>6</v>
      </c>
      <c r="K862" s="3" t="s">
        <v>10</v>
      </c>
      <c r="L862" s="3" t="s">
        <v>8</v>
      </c>
      <c r="M862" s="3">
        <v>496</v>
      </c>
      <c r="N862" s="3">
        <v>424</v>
      </c>
      <c r="O862" s="3">
        <v>31235</v>
      </c>
    </row>
    <row r="863" spans="1:15" x14ac:dyDescent="0.25">
      <c r="A863" s="6" t="str">
        <f>IF(Table1[[#This Row],[Area]]="","",CONCATENATE(YEAR(I863)," ","Q",ROUNDUP(MONTH(I863)/3,0)))</f>
        <v>2019 Q4</v>
      </c>
      <c r="B863" s="6" t="str">
        <f>IF(Table1[[#This Row],[Area]]="","",CONCATENATE(TEXT(Table1[[#This Row],[rpt_mth]],"yyyy"), " ",TEXT(Table1[[#This Row],[rpt_mth]],"mmmm")))</f>
        <v>2019 December</v>
      </c>
      <c r="C863" s="9">
        <f>IF(Table1[[#This Row],[Area]]="","",Table1[[#This Row],[cleu_gross_adds]]/1000)</f>
        <v>0</v>
      </c>
      <c r="D863" s="9">
        <f>IF(Table1[[#This Row],[Area]]="","",Table1[[#This Row],[cleu_deacts]]/1000)</f>
        <v>0</v>
      </c>
      <c r="E863" s="10">
        <f>IF(Table1[[#This Row],[Area]]="","",Table1[[#This Row],[cleu_subs]]/1000)</f>
        <v>0</v>
      </c>
      <c r="F863" s="10">
        <f>IF(Table1[[#This Row],[Area]]="","",Table1[[#This Row],[Adds]]-Table1[[#This Row],[Deacts]])</f>
        <v>0</v>
      </c>
      <c r="G863" s="10" t="str">
        <f>IF(Table1[[#This Row],[Area]]="","",IF(Table1[[#This Row],[VZ2_SEGMT_DESC]]="Small &amp; Medium Unassigned", "Small &amp; Medium",Table1[[#This Row],[VZ2_SEGMT_DESC]]))</f>
        <v>Public Sector SLED</v>
      </c>
      <c r="H863" s="10" t="str">
        <f>IF(Table1[[#This Row],[VZ2_AREA_DESC]]="undefined","",IF(Table1[[#This Row],[VZ2_AREA_DESC]]="Headquarte","HQ",Table1[[#This Row],[VZ2_AREA_DESC]]))</f>
        <v>HQ</v>
      </c>
      <c r="I863" s="2">
        <v>43800</v>
      </c>
      <c r="J863" s="3" t="s">
        <v>19</v>
      </c>
      <c r="K863" s="3" t="s">
        <v>12</v>
      </c>
      <c r="L863" s="3" t="s">
        <v>17</v>
      </c>
      <c r="M863" s="3">
        <v>0</v>
      </c>
      <c r="N863" s="3">
        <v>0</v>
      </c>
      <c r="O863" s="3">
        <v>0</v>
      </c>
    </row>
    <row r="864" spans="1:15" x14ac:dyDescent="0.25">
      <c r="A864" s="6" t="str">
        <f>IF(Table1[[#This Row],[Area]]="","",CONCATENATE(YEAR(I864)," ","Q",ROUNDUP(MONTH(I864)/3,0)))</f>
        <v>2019 Q1</v>
      </c>
      <c r="B864" s="6" t="str">
        <f>IF(Table1[[#This Row],[Area]]="","",CONCATENATE(TEXT(Table1[[#This Row],[rpt_mth]],"yyyy"), " ",TEXT(Table1[[#This Row],[rpt_mth]],"mmmm")))</f>
        <v>2019 January</v>
      </c>
      <c r="C864" s="9">
        <f>IF(Table1[[#This Row],[Area]]="","",Table1[[#This Row],[cleu_gross_adds]]/1000)</f>
        <v>1.4999999999999999E-2</v>
      </c>
      <c r="D864" s="9">
        <f>IF(Table1[[#This Row],[Area]]="","",Table1[[#This Row],[cleu_deacts]]/1000)</f>
        <v>0</v>
      </c>
      <c r="E864" s="10">
        <f>IF(Table1[[#This Row],[Area]]="","",Table1[[#This Row],[cleu_subs]]/1000)</f>
        <v>1.6E-2</v>
      </c>
      <c r="F864" s="10">
        <f>IF(Table1[[#This Row],[Area]]="","",Table1[[#This Row],[Adds]]-Table1[[#This Row],[Deacts]])</f>
        <v>1.4999999999999999E-2</v>
      </c>
      <c r="G864" s="10" t="str">
        <f>IF(Table1[[#This Row],[Area]]="","",IF(Table1[[#This Row],[VZ2_SEGMT_DESC]]="Small &amp; Medium Unassigned", "Small &amp; Medium",Table1[[#This Row],[VZ2_SEGMT_DESC]]))</f>
        <v>Small &amp; Medium</v>
      </c>
      <c r="H864" s="10" t="str">
        <f>IF(Table1[[#This Row],[VZ2_AREA_DESC]]="undefined","",IF(Table1[[#This Row],[VZ2_AREA_DESC]]="Headquarte","HQ",Table1[[#This Row],[VZ2_AREA_DESC]]))</f>
        <v>South</v>
      </c>
      <c r="I864" s="2">
        <v>43466</v>
      </c>
      <c r="J864" s="3" t="s">
        <v>9</v>
      </c>
      <c r="K864" s="3" t="s">
        <v>12</v>
      </c>
      <c r="L864" s="3" t="s">
        <v>8</v>
      </c>
      <c r="M864" s="3">
        <v>15</v>
      </c>
      <c r="N864" s="3">
        <v>0</v>
      </c>
      <c r="O864" s="3">
        <v>16</v>
      </c>
    </row>
    <row r="865" spans="1:15" x14ac:dyDescent="0.25">
      <c r="A865" s="6" t="str">
        <f>IF(Table1[[#This Row],[Area]]="","",CONCATENATE(YEAR(I865)," ","Q",ROUNDUP(MONTH(I865)/3,0)))</f>
        <v>2020 Q1</v>
      </c>
      <c r="B865" s="6" t="str">
        <f>IF(Table1[[#This Row],[Area]]="","",CONCATENATE(TEXT(Table1[[#This Row],[rpt_mth]],"yyyy"), " ",TEXT(Table1[[#This Row],[rpt_mth]],"mmmm")))</f>
        <v>2020 March</v>
      </c>
      <c r="C865" s="9">
        <f>IF(Table1[[#This Row],[Area]]="","",Table1[[#This Row],[cleu_gross_adds]]/1000)</f>
        <v>2.496</v>
      </c>
      <c r="D865" s="9">
        <f>IF(Table1[[#This Row],[Area]]="","",Table1[[#This Row],[cleu_deacts]]/1000)</f>
        <v>2.5209999999999999</v>
      </c>
      <c r="E865" s="10">
        <f>IF(Table1[[#This Row],[Area]]="","",Table1[[#This Row],[cleu_subs]]/1000)</f>
        <v>280.42099999999999</v>
      </c>
      <c r="F865" s="10">
        <f>IF(Table1[[#This Row],[Area]]="","",Table1[[#This Row],[Adds]]-Table1[[#This Row],[Deacts]])</f>
        <v>-2.4999999999999911E-2</v>
      </c>
      <c r="G865" s="10" t="str">
        <f>IF(Table1[[#This Row],[Area]]="","",IF(Table1[[#This Row],[VZ2_SEGMT_DESC]]="Small &amp; Medium Unassigned", "Small &amp; Medium",Table1[[#This Row],[VZ2_SEGMT_DESC]]))</f>
        <v>Small &amp; Medium</v>
      </c>
      <c r="H865" s="10" t="str">
        <f>IF(Table1[[#This Row],[VZ2_AREA_DESC]]="undefined","",IF(Table1[[#This Row],[VZ2_AREA_DESC]]="Headquarte","HQ",Table1[[#This Row],[VZ2_AREA_DESC]]))</f>
        <v>West</v>
      </c>
      <c r="I865" s="2">
        <v>43891</v>
      </c>
      <c r="J865" s="3" t="s">
        <v>18</v>
      </c>
      <c r="K865" s="3" t="s">
        <v>7</v>
      </c>
      <c r="L865" s="3" t="s">
        <v>15</v>
      </c>
      <c r="M865" s="3">
        <v>2496</v>
      </c>
      <c r="N865" s="3">
        <v>2521</v>
      </c>
      <c r="O865" s="3">
        <v>280421</v>
      </c>
    </row>
    <row r="866" spans="1:15" x14ac:dyDescent="0.25">
      <c r="A866" s="6" t="str">
        <f>IF(Table1[[#This Row],[Area]]="","",CONCATENATE(YEAR(I866)," ","Q",ROUNDUP(MONTH(I866)/3,0)))</f>
        <v>2020 Q2</v>
      </c>
      <c r="B866" s="6" t="str">
        <f>IF(Table1[[#This Row],[Area]]="","",CONCATENATE(TEXT(Table1[[#This Row],[rpt_mth]],"yyyy"), " ",TEXT(Table1[[#This Row],[rpt_mth]],"mmmm")))</f>
        <v>2020 April</v>
      </c>
      <c r="C866" s="9">
        <f>IF(Table1[[#This Row],[Area]]="","",Table1[[#This Row],[cleu_gross_adds]]/1000)</f>
        <v>0.124</v>
      </c>
      <c r="D866" s="9">
        <f>IF(Table1[[#This Row],[Area]]="","",Table1[[#This Row],[cleu_deacts]]/1000)</f>
        <v>0.47499999999999998</v>
      </c>
      <c r="E866" s="10">
        <f>IF(Table1[[#This Row],[Area]]="","",Table1[[#This Row],[cleu_subs]]/1000)</f>
        <v>54.09</v>
      </c>
      <c r="F866" s="10">
        <f>IF(Table1[[#This Row],[Area]]="","",Table1[[#This Row],[Adds]]-Table1[[#This Row],[Deacts]])</f>
        <v>-0.35099999999999998</v>
      </c>
      <c r="G866" s="10" t="str">
        <f>IF(Table1[[#This Row],[Area]]="","",IF(Table1[[#This Row],[VZ2_SEGMT_DESC]]="Small &amp; Medium Unassigned", "Small &amp; Medium",Table1[[#This Row],[VZ2_SEGMT_DESC]]))</f>
        <v>Large Enterprise Segment</v>
      </c>
      <c r="H866" s="10" t="str">
        <f>IF(Table1[[#This Row],[VZ2_AREA_DESC]]="undefined","",IF(Table1[[#This Row],[VZ2_AREA_DESC]]="Headquarte","HQ",Table1[[#This Row],[VZ2_AREA_DESC]]))</f>
        <v>East</v>
      </c>
      <c r="I866" s="2">
        <v>43922</v>
      </c>
      <c r="J866" s="3" t="s">
        <v>6</v>
      </c>
      <c r="K866" s="3" t="s">
        <v>10</v>
      </c>
      <c r="L866" s="3" t="s">
        <v>11</v>
      </c>
      <c r="M866" s="3">
        <v>124</v>
      </c>
      <c r="N866" s="3">
        <v>475</v>
      </c>
      <c r="O866" s="3">
        <v>54090</v>
      </c>
    </row>
    <row r="867" spans="1:15" x14ac:dyDescent="0.25">
      <c r="A867" s="6" t="str">
        <f>IF(Table1[[#This Row],[Area]]="","",CONCATENATE(YEAR(I867)," ","Q",ROUNDUP(MONTH(I867)/3,0)))</f>
        <v>2019 Q1</v>
      </c>
      <c r="B867" s="6" t="str">
        <f>IF(Table1[[#This Row],[Area]]="","",CONCATENATE(TEXT(Table1[[#This Row],[rpt_mth]],"yyyy"), " ",TEXT(Table1[[#This Row],[rpt_mth]],"mmmm")))</f>
        <v>2019 March</v>
      </c>
      <c r="C867" s="9">
        <f>IF(Table1[[#This Row],[Area]]="","",Table1[[#This Row],[cleu_gross_adds]]/1000)</f>
        <v>2.8479999999999999</v>
      </c>
      <c r="D867" s="9">
        <f>IF(Table1[[#This Row],[Area]]="","",Table1[[#This Row],[cleu_deacts]]/1000)</f>
        <v>3.2000000000000001E-2</v>
      </c>
      <c r="E867" s="10">
        <f>IF(Table1[[#This Row],[Area]]="","",Table1[[#This Row],[cleu_subs]]/1000)</f>
        <v>12.308999999999999</v>
      </c>
      <c r="F867" s="10">
        <f>IF(Table1[[#This Row],[Area]]="","",Table1[[#This Row],[Adds]]-Table1[[#This Row],[Deacts]])</f>
        <v>2.8159999999999998</v>
      </c>
      <c r="G867" s="10" t="str">
        <f>IF(Table1[[#This Row],[Area]]="","",IF(Table1[[#This Row],[VZ2_SEGMT_DESC]]="Small &amp; Medium Unassigned", "Small &amp; Medium",Table1[[#This Row],[VZ2_SEGMT_DESC]]))</f>
        <v>Small &amp; Medium</v>
      </c>
      <c r="H867" s="10" t="str">
        <f>IF(Table1[[#This Row],[VZ2_AREA_DESC]]="undefined","",IF(Table1[[#This Row],[VZ2_AREA_DESC]]="Headquarte","HQ",Table1[[#This Row],[VZ2_AREA_DESC]]))</f>
        <v>East</v>
      </c>
      <c r="I867" s="2">
        <v>43525</v>
      </c>
      <c r="J867" s="3" t="s">
        <v>9</v>
      </c>
      <c r="K867" s="3" t="s">
        <v>12</v>
      </c>
      <c r="L867" s="3" t="s">
        <v>11</v>
      </c>
      <c r="M867" s="3">
        <v>2848</v>
      </c>
      <c r="N867" s="3">
        <v>32</v>
      </c>
      <c r="O867" s="3">
        <v>12309</v>
      </c>
    </row>
    <row r="868" spans="1:15" x14ac:dyDescent="0.25">
      <c r="A868" s="6" t="str">
        <f>IF(Table1[[#This Row],[Area]]="","",CONCATENATE(YEAR(I868)," ","Q",ROUNDUP(MONTH(I868)/3,0)))</f>
        <v>2019 Q1</v>
      </c>
      <c r="B868" s="6" t="str">
        <f>IF(Table1[[#This Row],[Area]]="","",CONCATENATE(TEXT(Table1[[#This Row],[rpt_mth]],"yyyy"), " ",TEXT(Table1[[#This Row],[rpt_mth]],"mmmm")))</f>
        <v>2019 February</v>
      </c>
      <c r="C868" s="9">
        <f>IF(Table1[[#This Row],[Area]]="","",Table1[[#This Row],[cleu_gross_adds]]/1000)</f>
        <v>0.58099999999999996</v>
      </c>
      <c r="D868" s="9">
        <f>IF(Table1[[#This Row],[Area]]="","",Table1[[#This Row],[cleu_deacts]]/1000)</f>
        <v>0</v>
      </c>
      <c r="E868" s="10">
        <f>IF(Table1[[#This Row],[Area]]="","",Table1[[#This Row],[cleu_subs]]/1000)</f>
        <v>0.85399999999999998</v>
      </c>
      <c r="F868" s="10">
        <f>IF(Table1[[#This Row],[Area]]="","",Table1[[#This Row],[Adds]]-Table1[[#This Row],[Deacts]])</f>
        <v>0.58099999999999996</v>
      </c>
      <c r="G868" s="10" t="str">
        <f>IF(Table1[[#This Row],[Area]]="","",IF(Table1[[#This Row],[VZ2_SEGMT_DESC]]="Small &amp; Medium Unassigned", "Small &amp; Medium",Table1[[#This Row],[VZ2_SEGMT_DESC]]))</f>
        <v>Small &amp; Medium</v>
      </c>
      <c r="H868" s="10" t="str">
        <f>IF(Table1[[#This Row],[VZ2_AREA_DESC]]="undefined","",IF(Table1[[#This Row],[VZ2_AREA_DESC]]="Headquarte","HQ",Table1[[#This Row],[VZ2_AREA_DESC]]))</f>
        <v>South</v>
      </c>
      <c r="I868" s="2">
        <v>43497</v>
      </c>
      <c r="J868" s="3" t="s">
        <v>9</v>
      </c>
      <c r="K868" s="3" t="s">
        <v>12</v>
      </c>
      <c r="L868" s="3" t="s">
        <v>8</v>
      </c>
      <c r="M868" s="3">
        <v>581</v>
      </c>
      <c r="N868" s="3">
        <v>0</v>
      </c>
      <c r="O868" s="3">
        <v>854</v>
      </c>
    </row>
    <row r="869" spans="1:15" x14ac:dyDescent="0.25">
      <c r="A869" s="6" t="str">
        <f>IF(Table1[[#This Row],[Area]]="","",CONCATENATE(YEAR(I869)," ","Q",ROUNDUP(MONTH(I869)/3,0)))</f>
        <v>2019 Q3</v>
      </c>
      <c r="B869" s="6" t="str">
        <f>IF(Table1[[#This Row],[Area]]="","",CONCATENATE(TEXT(Table1[[#This Row],[rpt_mth]],"yyyy"), " ",TEXT(Table1[[#This Row],[rpt_mth]],"mmmm")))</f>
        <v>2019 July</v>
      </c>
      <c r="C869" s="9">
        <f>IF(Table1[[#This Row],[Area]]="","",Table1[[#This Row],[cleu_gross_adds]]/1000)</f>
        <v>6.2E-2</v>
      </c>
      <c r="D869" s="9">
        <f>IF(Table1[[#This Row],[Area]]="","",Table1[[#This Row],[cleu_deacts]]/1000)</f>
        <v>3.0000000000000001E-3</v>
      </c>
      <c r="E869" s="10">
        <f>IF(Table1[[#This Row],[Area]]="","",Table1[[#This Row],[cleu_subs]]/1000)</f>
        <v>8.1000000000000003E-2</v>
      </c>
      <c r="F869" s="10">
        <f>IF(Table1[[#This Row],[Area]]="","",Table1[[#This Row],[Adds]]-Table1[[#This Row],[Deacts]])</f>
        <v>5.8999999999999997E-2</v>
      </c>
      <c r="G869" s="10" t="str">
        <f>IF(Table1[[#This Row],[Area]]="","",IF(Table1[[#This Row],[VZ2_SEGMT_DESC]]="Small &amp; Medium Unassigned", "Small &amp; Medium",Table1[[#This Row],[VZ2_SEGMT_DESC]]))</f>
        <v>Small &amp; Medium</v>
      </c>
      <c r="H869" s="10" t="str">
        <f>IF(Table1[[#This Row],[VZ2_AREA_DESC]]="undefined","",IF(Table1[[#This Row],[VZ2_AREA_DESC]]="Headquarte","HQ",Table1[[#This Row],[VZ2_AREA_DESC]]))</f>
        <v>West</v>
      </c>
      <c r="I869" s="2">
        <v>43647</v>
      </c>
      <c r="J869" s="3" t="s">
        <v>9</v>
      </c>
      <c r="K869" s="3" t="s">
        <v>10</v>
      </c>
      <c r="L869" s="3" t="s">
        <v>15</v>
      </c>
      <c r="M869" s="3">
        <v>62</v>
      </c>
      <c r="N869" s="3">
        <v>3</v>
      </c>
      <c r="O869" s="3">
        <v>81</v>
      </c>
    </row>
    <row r="870" spans="1:15" x14ac:dyDescent="0.25">
      <c r="A870" s="6" t="str">
        <f>IF(Table1[[#This Row],[Area]]="","",CONCATENATE(YEAR(I870)," ","Q",ROUNDUP(MONTH(I870)/3,0)))</f>
        <v>2020 Q2</v>
      </c>
      <c r="B870" s="6" t="str">
        <f>IF(Table1[[#This Row],[Area]]="","",CONCATENATE(TEXT(Table1[[#This Row],[rpt_mth]],"yyyy"), " ",TEXT(Table1[[#This Row],[rpt_mth]],"mmmm")))</f>
        <v>2020 April</v>
      </c>
      <c r="C870" s="9">
        <f>IF(Table1[[#This Row],[Area]]="","",Table1[[#This Row],[cleu_gross_adds]]/1000)</f>
        <v>0</v>
      </c>
      <c r="D870" s="9">
        <f>IF(Table1[[#This Row],[Area]]="","",Table1[[#This Row],[cleu_deacts]]/1000)</f>
        <v>0</v>
      </c>
      <c r="E870" s="10">
        <f>IF(Table1[[#This Row],[Area]]="","",Table1[[#This Row],[cleu_subs]]/1000)</f>
        <v>2E-3</v>
      </c>
      <c r="F870" s="10">
        <f>IF(Table1[[#This Row],[Area]]="","",Table1[[#This Row],[Adds]]-Table1[[#This Row],[Deacts]])</f>
        <v>0</v>
      </c>
      <c r="G870" s="10" t="str">
        <f>IF(Table1[[#This Row],[Area]]="","",IF(Table1[[#This Row],[VZ2_SEGMT_DESC]]="Small &amp; Medium Unassigned", "Small &amp; Medium",Table1[[#This Row],[VZ2_SEGMT_DESC]]))</f>
        <v>Small &amp; Medium</v>
      </c>
      <c r="H870" s="10" t="str">
        <f>IF(Table1[[#This Row],[VZ2_AREA_DESC]]="undefined","",IF(Table1[[#This Row],[VZ2_AREA_DESC]]="Headquarte","HQ",Table1[[#This Row],[VZ2_AREA_DESC]]))</f>
        <v>HQ</v>
      </c>
      <c r="I870" s="2">
        <v>43922</v>
      </c>
      <c r="J870" s="3" t="s">
        <v>18</v>
      </c>
      <c r="K870" s="3" t="s">
        <v>12</v>
      </c>
      <c r="L870" s="3" t="s">
        <v>17</v>
      </c>
      <c r="M870" s="3">
        <v>0</v>
      </c>
      <c r="N870" s="3">
        <v>0</v>
      </c>
      <c r="O870" s="3">
        <v>2</v>
      </c>
    </row>
    <row r="871" spans="1:15" x14ac:dyDescent="0.25">
      <c r="A871" s="6" t="str">
        <f>IF(Table1[[#This Row],[Area]]="","",CONCATENATE(YEAR(I871)," ","Q",ROUNDUP(MONTH(I871)/3,0)))</f>
        <v>2019 Q4</v>
      </c>
      <c r="B871" s="6" t="str">
        <f>IF(Table1[[#This Row],[Area]]="","",CONCATENATE(TEXT(Table1[[#This Row],[rpt_mth]],"yyyy"), " ",TEXT(Table1[[#This Row],[rpt_mth]],"mmmm")))</f>
        <v>2019 December</v>
      </c>
      <c r="C871" s="9">
        <f>IF(Table1[[#This Row],[Area]]="","",Table1[[#This Row],[cleu_gross_adds]]/1000)</f>
        <v>0.01</v>
      </c>
      <c r="D871" s="9">
        <f>IF(Table1[[#This Row],[Area]]="","",Table1[[#This Row],[cleu_deacts]]/1000)</f>
        <v>9.6000000000000002E-2</v>
      </c>
      <c r="E871" s="10">
        <f>IF(Table1[[#This Row],[Area]]="","",Table1[[#This Row],[cleu_subs]]/1000)</f>
        <v>12.228</v>
      </c>
      <c r="F871" s="10">
        <f>IF(Table1[[#This Row],[Area]]="","",Table1[[#This Row],[Adds]]-Table1[[#This Row],[Deacts]])</f>
        <v>-8.6000000000000007E-2</v>
      </c>
      <c r="G871" s="10" t="str">
        <f>IF(Table1[[#This Row],[Area]]="","",IF(Table1[[#This Row],[VZ2_SEGMT_DESC]]="Small &amp; Medium Unassigned", "Small &amp; Medium",Table1[[#This Row],[VZ2_SEGMT_DESC]]))</f>
        <v>Public Sector SLED</v>
      </c>
      <c r="H871" s="10" t="str">
        <f>IF(Table1[[#This Row],[VZ2_AREA_DESC]]="undefined","",IF(Table1[[#This Row],[VZ2_AREA_DESC]]="Headquarte","HQ",Table1[[#This Row],[VZ2_AREA_DESC]]))</f>
        <v>West</v>
      </c>
      <c r="I871" s="2">
        <v>43800</v>
      </c>
      <c r="J871" s="3" t="s">
        <v>19</v>
      </c>
      <c r="K871" s="3" t="s">
        <v>7</v>
      </c>
      <c r="L871" s="3" t="s">
        <v>15</v>
      </c>
      <c r="M871" s="3">
        <v>10</v>
      </c>
      <c r="N871" s="3">
        <v>96</v>
      </c>
      <c r="O871" s="3">
        <v>12228</v>
      </c>
    </row>
    <row r="872" spans="1:15" x14ac:dyDescent="0.25">
      <c r="A872" s="6" t="str">
        <f>IF(Table1[[#This Row],[Area]]="","",CONCATENATE(YEAR(I872)," ","Q",ROUNDUP(MONTH(I872)/3,0)))</f>
        <v>2019 Q1</v>
      </c>
      <c r="B872" s="6" t="str">
        <f>IF(Table1[[#This Row],[Area]]="","",CONCATENATE(TEXT(Table1[[#This Row],[rpt_mth]],"yyyy"), " ",TEXT(Table1[[#This Row],[rpt_mth]],"mmmm")))</f>
        <v>2019 March</v>
      </c>
      <c r="C872" s="9">
        <f>IF(Table1[[#This Row],[Area]]="","",Table1[[#This Row],[cleu_gross_adds]]/1000)</f>
        <v>2.7389999999999999</v>
      </c>
      <c r="D872" s="9">
        <f>IF(Table1[[#This Row],[Area]]="","",Table1[[#This Row],[cleu_deacts]]/1000)</f>
        <v>8.5000000000000006E-2</v>
      </c>
      <c r="E872" s="10">
        <f>IF(Table1[[#This Row],[Area]]="","",Table1[[#This Row],[cleu_subs]]/1000)</f>
        <v>6.7450000000000001</v>
      </c>
      <c r="F872" s="10">
        <f>IF(Table1[[#This Row],[Area]]="","",Table1[[#This Row],[Adds]]-Table1[[#This Row],[Deacts]])</f>
        <v>2.6539999999999999</v>
      </c>
      <c r="G872" s="10" t="str">
        <f>IF(Table1[[#This Row],[Area]]="","",IF(Table1[[#This Row],[VZ2_SEGMT_DESC]]="Small &amp; Medium Unassigned", "Small &amp; Medium",Table1[[#This Row],[VZ2_SEGMT_DESC]]))</f>
        <v>Small &amp; Medium</v>
      </c>
      <c r="H872" s="10" t="str">
        <f>IF(Table1[[#This Row],[VZ2_AREA_DESC]]="undefined","",IF(Table1[[#This Row],[VZ2_AREA_DESC]]="Headquarte","HQ",Table1[[#This Row],[VZ2_AREA_DESC]]))</f>
        <v>South</v>
      </c>
      <c r="I872" s="2">
        <v>43525</v>
      </c>
      <c r="J872" s="3" t="s">
        <v>9</v>
      </c>
      <c r="K872" s="3" t="s">
        <v>12</v>
      </c>
      <c r="L872" s="3" t="s">
        <v>8</v>
      </c>
      <c r="M872" s="3">
        <v>2739</v>
      </c>
      <c r="N872" s="3">
        <v>85</v>
      </c>
      <c r="O872" s="3">
        <v>6745</v>
      </c>
    </row>
    <row r="873" spans="1:15" x14ac:dyDescent="0.25">
      <c r="A873" s="6" t="str">
        <f>IF(Table1[[#This Row],[Area]]="","",CONCATENATE(YEAR(I873)," ","Q",ROUNDUP(MONTH(I873)/3,0)))</f>
        <v>2019 Q3</v>
      </c>
      <c r="B873" s="6" t="str">
        <f>IF(Table1[[#This Row],[Area]]="","",CONCATENATE(TEXT(Table1[[#This Row],[rpt_mth]],"yyyy"), " ",TEXT(Table1[[#This Row],[rpt_mth]],"mmmm")))</f>
        <v>2019 July</v>
      </c>
      <c r="C873" s="9">
        <f>IF(Table1[[#This Row],[Area]]="","",Table1[[#This Row],[cleu_gross_adds]]/1000)</f>
        <v>2.7E-2</v>
      </c>
      <c r="D873" s="9">
        <f>IF(Table1[[#This Row],[Area]]="","",Table1[[#This Row],[cleu_deacts]]/1000)</f>
        <v>4.2000000000000003E-2</v>
      </c>
      <c r="E873" s="10">
        <f>IF(Table1[[#This Row],[Area]]="","",Table1[[#This Row],[cleu_subs]]/1000)</f>
        <v>8.1370000000000005</v>
      </c>
      <c r="F873" s="10">
        <f>IF(Table1[[#This Row],[Area]]="","",Table1[[#This Row],[Adds]]-Table1[[#This Row],[Deacts]])</f>
        <v>-1.5000000000000003E-2</v>
      </c>
      <c r="G873" s="10" t="str">
        <f>IF(Table1[[#This Row],[Area]]="","",IF(Table1[[#This Row],[VZ2_SEGMT_DESC]]="Small &amp; Medium Unassigned", "Small &amp; Medium",Table1[[#This Row],[VZ2_SEGMT_DESC]]))</f>
        <v>Public Sector SLED</v>
      </c>
      <c r="H873" s="10" t="str">
        <f>IF(Table1[[#This Row],[VZ2_AREA_DESC]]="undefined","",IF(Table1[[#This Row],[VZ2_AREA_DESC]]="Headquarte","HQ",Table1[[#This Row],[VZ2_AREA_DESC]]))</f>
        <v>West</v>
      </c>
      <c r="I873" s="2">
        <v>43647</v>
      </c>
      <c r="J873" s="3" t="s">
        <v>19</v>
      </c>
      <c r="K873" s="3" t="s">
        <v>14</v>
      </c>
      <c r="L873" s="3" t="s">
        <v>15</v>
      </c>
      <c r="M873" s="3">
        <v>27</v>
      </c>
      <c r="N873" s="3">
        <v>42</v>
      </c>
      <c r="O873" s="3">
        <v>8137</v>
      </c>
    </row>
    <row r="874" spans="1:15" x14ac:dyDescent="0.25">
      <c r="A874" s="6" t="str">
        <f>IF(Table1[[#This Row],[Area]]="","",CONCATENATE(YEAR(I874)," ","Q",ROUNDUP(MONTH(I874)/3,0)))</f>
        <v>2020 Q2</v>
      </c>
      <c r="B874" s="6" t="str">
        <f>IF(Table1[[#This Row],[Area]]="","",CONCATENATE(TEXT(Table1[[#This Row],[rpt_mth]],"yyyy"), " ",TEXT(Table1[[#This Row],[rpt_mth]],"mmmm")))</f>
        <v>2020 June</v>
      </c>
      <c r="C874" s="9">
        <f>IF(Table1[[#This Row],[Area]]="","",Table1[[#This Row],[cleu_gross_adds]]/1000)</f>
        <v>0.76100000000000001</v>
      </c>
      <c r="D874" s="9">
        <f>IF(Table1[[#This Row],[Area]]="","",Table1[[#This Row],[cleu_deacts]]/1000)</f>
        <v>0.67900000000000005</v>
      </c>
      <c r="E874" s="10">
        <f>IF(Table1[[#This Row],[Area]]="","",Table1[[#This Row],[cleu_subs]]/1000)</f>
        <v>223.733</v>
      </c>
      <c r="F874" s="10">
        <f>IF(Table1[[#This Row],[Area]]="","",Table1[[#This Row],[Adds]]-Table1[[#This Row],[Deacts]])</f>
        <v>8.1999999999999962E-2</v>
      </c>
      <c r="G874" s="10" t="str">
        <f>IF(Table1[[#This Row],[Area]]="","",IF(Table1[[#This Row],[VZ2_SEGMT_DESC]]="Small &amp; Medium Unassigned", "Small &amp; Medium",Table1[[#This Row],[VZ2_SEGMT_DESC]]))</f>
        <v>Small &amp; Medium</v>
      </c>
      <c r="H874" s="10" t="str">
        <f>IF(Table1[[#This Row],[VZ2_AREA_DESC]]="undefined","",IF(Table1[[#This Row],[VZ2_AREA_DESC]]="Headquarte","HQ",Table1[[#This Row],[VZ2_AREA_DESC]]))</f>
        <v>South</v>
      </c>
      <c r="I874" s="2">
        <v>43983</v>
      </c>
      <c r="J874" s="3" t="s">
        <v>18</v>
      </c>
      <c r="K874" s="3" t="s">
        <v>7</v>
      </c>
      <c r="L874" s="3" t="s">
        <v>8</v>
      </c>
      <c r="M874" s="3">
        <v>761</v>
      </c>
      <c r="N874" s="3">
        <v>679</v>
      </c>
      <c r="O874" s="3">
        <v>223733</v>
      </c>
    </row>
    <row r="875" spans="1:15" x14ac:dyDescent="0.25">
      <c r="A875" s="6" t="str">
        <f>IF(Table1[[#This Row],[Area]]="","",CONCATENATE(YEAR(I875)," ","Q",ROUNDUP(MONTH(I875)/3,0)))</f>
        <v>2019 Q1</v>
      </c>
      <c r="B875" s="6" t="str">
        <f>IF(Table1[[#This Row],[Area]]="","",CONCATENATE(TEXT(Table1[[#This Row],[rpt_mth]],"yyyy"), " ",TEXT(Table1[[#This Row],[rpt_mth]],"mmmm")))</f>
        <v>2019 February</v>
      </c>
      <c r="C875" s="9">
        <f>IF(Table1[[#This Row],[Area]]="","",Table1[[#This Row],[cleu_gross_adds]]/1000)</f>
        <v>2.1999999999999999E-2</v>
      </c>
      <c r="D875" s="9">
        <f>IF(Table1[[#This Row],[Area]]="","",Table1[[#This Row],[cleu_deacts]]/1000)</f>
        <v>0</v>
      </c>
      <c r="E875" s="10">
        <f>IF(Table1[[#This Row],[Area]]="","",Table1[[#This Row],[cleu_subs]]/1000)</f>
        <v>3.2000000000000001E-2</v>
      </c>
      <c r="F875" s="10">
        <f>IF(Table1[[#This Row],[Area]]="","",Table1[[#This Row],[Adds]]-Table1[[#This Row],[Deacts]])</f>
        <v>2.1999999999999999E-2</v>
      </c>
      <c r="G875" s="10" t="str">
        <f>IF(Table1[[#This Row],[Area]]="","",IF(Table1[[#This Row],[VZ2_SEGMT_DESC]]="Small &amp; Medium Unassigned", "Small &amp; Medium",Table1[[#This Row],[VZ2_SEGMT_DESC]]))</f>
        <v>Small &amp; Medium</v>
      </c>
      <c r="H875" s="10" t="str">
        <f>IF(Table1[[#This Row],[VZ2_AREA_DESC]]="undefined","",IF(Table1[[#This Row],[VZ2_AREA_DESC]]="Headquarte","HQ",Table1[[#This Row],[VZ2_AREA_DESC]]))</f>
        <v>West</v>
      </c>
      <c r="I875" s="2">
        <v>43497</v>
      </c>
      <c r="J875" s="3" t="s">
        <v>9</v>
      </c>
      <c r="K875" s="3" t="s">
        <v>7</v>
      </c>
      <c r="L875" s="3" t="s">
        <v>15</v>
      </c>
      <c r="M875" s="3">
        <v>22</v>
      </c>
      <c r="N875" s="3">
        <v>0</v>
      </c>
      <c r="O875" s="3">
        <v>32</v>
      </c>
    </row>
    <row r="876" spans="1:15" x14ac:dyDescent="0.25">
      <c r="A876" s="6" t="str">
        <f>IF(Table1[[#This Row],[Area]]="","",CONCATENATE(YEAR(I876)," ","Q",ROUNDUP(MONTH(I876)/3,0)))</f>
        <v>2019 Q1</v>
      </c>
      <c r="B876" s="6" t="str">
        <f>IF(Table1[[#This Row],[Area]]="","",CONCATENATE(TEXT(Table1[[#This Row],[rpt_mth]],"yyyy"), " ",TEXT(Table1[[#This Row],[rpt_mth]],"mmmm")))</f>
        <v>2019 January</v>
      </c>
      <c r="C876" s="9">
        <f>IF(Table1[[#This Row],[Area]]="","",Table1[[#This Row],[cleu_gross_adds]]/1000)</f>
        <v>0</v>
      </c>
      <c r="D876" s="9">
        <f>IF(Table1[[#This Row],[Area]]="","",Table1[[#This Row],[cleu_deacts]]/1000)</f>
        <v>1.6E-2</v>
      </c>
      <c r="E876" s="10">
        <f>IF(Table1[[#This Row],[Area]]="","",Table1[[#This Row],[cleu_subs]]/1000)</f>
        <v>2.6110000000000002</v>
      </c>
      <c r="F876" s="10">
        <f>IF(Table1[[#This Row],[Area]]="","",Table1[[#This Row],[Adds]]-Table1[[#This Row],[Deacts]])</f>
        <v>-1.6E-2</v>
      </c>
      <c r="G876" s="10" t="str">
        <f>IF(Table1[[#This Row],[Area]]="","",IF(Table1[[#This Row],[VZ2_SEGMT_DESC]]="Small &amp; Medium Unassigned", "Small &amp; Medium",Table1[[#This Row],[VZ2_SEGMT_DESC]]))</f>
        <v>Public Sector Fed</v>
      </c>
      <c r="H876" s="10" t="str">
        <f>IF(Table1[[#This Row],[VZ2_AREA_DESC]]="undefined","",IF(Table1[[#This Row],[VZ2_AREA_DESC]]="Headquarte","HQ",Table1[[#This Row],[VZ2_AREA_DESC]]))</f>
        <v>East</v>
      </c>
      <c r="I876" s="2">
        <v>43466</v>
      </c>
      <c r="J876" s="3" t="s">
        <v>16</v>
      </c>
      <c r="K876" s="3" t="s">
        <v>7</v>
      </c>
      <c r="L876" s="3" t="s">
        <v>11</v>
      </c>
      <c r="M876" s="3">
        <v>0</v>
      </c>
      <c r="N876" s="3">
        <v>16</v>
      </c>
      <c r="O876" s="3">
        <v>2611</v>
      </c>
    </row>
    <row r="877" spans="1:15" x14ac:dyDescent="0.25">
      <c r="A877" s="6" t="str">
        <f>IF(Table1[[#This Row],[Area]]="","",CONCATENATE(YEAR(I877)," ","Q",ROUNDUP(MONTH(I877)/3,0)))</f>
        <v>2019 Q1</v>
      </c>
      <c r="B877" s="6" t="str">
        <f>IF(Table1[[#This Row],[Area]]="","",CONCATENATE(TEXT(Table1[[#This Row],[rpt_mth]],"yyyy"), " ",TEXT(Table1[[#This Row],[rpt_mth]],"mmmm")))</f>
        <v>2019 March</v>
      </c>
      <c r="C877" s="9">
        <f>IF(Table1[[#This Row],[Area]]="","",Table1[[#This Row],[cleu_gross_adds]]/1000)</f>
        <v>0.315</v>
      </c>
      <c r="D877" s="9">
        <f>IF(Table1[[#This Row],[Area]]="","",Table1[[#This Row],[cleu_deacts]]/1000)</f>
        <v>0.77700000000000002</v>
      </c>
      <c r="E877" s="10">
        <f>IF(Table1[[#This Row],[Area]]="","",Table1[[#This Row],[cleu_subs]]/1000)</f>
        <v>53.686999999999998</v>
      </c>
      <c r="F877" s="10">
        <f>IF(Table1[[#This Row],[Area]]="","",Table1[[#This Row],[Adds]]-Table1[[#This Row],[Deacts]])</f>
        <v>-0.46200000000000002</v>
      </c>
      <c r="G877" s="10" t="str">
        <f>IF(Table1[[#This Row],[Area]]="","",IF(Table1[[#This Row],[VZ2_SEGMT_DESC]]="Small &amp; Medium Unassigned", "Small &amp; Medium",Table1[[#This Row],[VZ2_SEGMT_DESC]]))</f>
        <v>Large Enterprise Segment</v>
      </c>
      <c r="H877" s="10" t="str">
        <f>IF(Table1[[#This Row],[VZ2_AREA_DESC]]="undefined","",IF(Table1[[#This Row],[VZ2_AREA_DESC]]="Headquarte","HQ",Table1[[#This Row],[VZ2_AREA_DESC]]))</f>
        <v>East</v>
      </c>
      <c r="I877" s="2">
        <v>43525</v>
      </c>
      <c r="J877" s="3" t="s">
        <v>6</v>
      </c>
      <c r="K877" s="3" t="s">
        <v>7</v>
      </c>
      <c r="L877" s="3" t="s">
        <v>11</v>
      </c>
      <c r="M877" s="3">
        <v>315</v>
      </c>
      <c r="N877" s="3">
        <v>777</v>
      </c>
      <c r="O877" s="3">
        <v>53687</v>
      </c>
    </row>
    <row r="878" spans="1:15" x14ac:dyDescent="0.25">
      <c r="A878" s="6" t="str">
        <f>IF(Table1[[#This Row],[Area]]="","",CONCATENATE(YEAR(I878)," ","Q",ROUNDUP(MONTH(I878)/3,0)))</f>
        <v>2019 Q2</v>
      </c>
      <c r="B878" s="6" t="str">
        <f>IF(Table1[[#This Row],[Area]]="","",CONCATENATE(TEXT(Table1[[#This Row],[rpt_mth]],"yyyy"), " ",TEXT(Table1[[#This Row],[rpt_mth]],"mmmm")))</f>
        <v>2019 April</v>
      </c>
      <c r="C878" s="9">
        <f>IF(Table1[[#This Row],[Area]]="","",Table1[[#This Row],[cleu_gross_adds]]/1000)</f>
        <v>21.754000000000001</v>
      </c>
      <c r="D878" s="9">
        <f>IF(Table1[[#This Row],[Area]]="","",Table1[[#This Row],[cleu_deacts]]/1000)</f>
        <v>16.289000000000001</v>
      </c>
      <c r="E878" s="10">
        <f>IF(Table1[[#This Row],[Area]]="","",Table1[[#This Row],[cleu_subs]]/1000)</f>
        <v>1249.097</v>
      </c>
      <c r="F878" s="10">
        <f>IF(Table1[[#This Row],[Area]]="","",Table1[[#This Row],[Adds]]-Table1[[#This Row],[Deacts]])</f>
        <v>5.4649999999999999</v>
      </c>
      <c r="G878" s="10" t="str">
        <f>IF(Table1[[#This Row],[Area]]="","",IF(Table1[[#This Row],[VZ2_SEGMT_DESC]]="Small &amp; Medium Unassigned", "Small &amp; Medium",Table1[[#This Row],[VZ2_SEGMT_DESC]]))</f>
        <v>Small &amp; Medium</v>
      </c>
      <c r="H878" s="10" t="str">
        <f>IF(Table1[[#This Row],[VZ2_AREA_DESC]]="undefined","",IF(Table1[[#This Row],[VZ2_AREA_DESC]]="Headquarte","HQ",Table1[[#This Row],[VZ2_AREA_DESC]]))</f>
        <v>South</v>
      </c>
      <c r="I878" s="2">
        <v>43556</v>
      </c>
      <c r="J878" s="3" t="s">
        <v>18</v>
      </c>
      <c r="K878" s="3" t="s">
        <v>10</v>
      </c>
      <c r="L878" s="3" t="s">
        <v>8</v>
      </c>
      <c r="M878" s="3">
        <v>21754</v>
      </c>
      <c r="N878" s="3">
        <v>16289</v>
      </c>
      <c r="O878" s="3">
        <v>1249097</v>
      </c>
    </row>
    <row r="879" spans="1:15" x14ac:dyDescent="0.25">
      <c r="A879" s="6" t="str">
        <f>IF(Table1[[#This Row],[Area]]="","",CONCATENATE(YEAR(I879)," ","Q",ROUNDUP(MONTH(I879)/3,0)))</f>
        <v>2019 Q3</v>
      </c>
      <c r="B879" s="6" t="str">
        <f>IF(Table1[[#This Row],[Area]]="","",CONCATENATE(TEXT(Table1[[#This Row],[rpt_mth]],"yyyy"), " ",TEXT(Table1[[#This Row],[rpt_mth]],"mmmm")))</f>
        <v>2019 August</v>
      </c>
      <c r="C879" s="9">
        <f>IF(Table1[[#This Row],[Area]]="","",Table1[[#This Row],[cleu_gross_adds]]/1000)</f>
        <v>3.1019999999999999</v>
      </c>
      <c r="D879" s="9">
        <f>IF(Table1[[#This Row],[Area]]="","",Table1[[#This Row],[cleu_deacts]]/1000)</f>
        <v>2.1539999999999999</v>
      </c>
      <c r="E879" s="10">
        <f>IF(Table1[[#This Row],[Area]]="","",Table1[[#This Row],[cleu_subs]]/1000)</f>
        <v>206.48400000000001</v>
      </c>
      <c r="F879" s="10">
        <f>IF(Table1[[#This Row],[Area]]="","",Table1[[#This Row],[Adds]]-Table1[[#This Row],[Deacts]])</f>
        <v>0.94799999999999995</v>
      </c>
      <c r="G879" s="10" t="str">
        <f>IF(Table1[[#This Row],[Area]]="","",IF(Table1[[#This Row],[VZ2_SEGMT_DESC]]="Small &amp; Medium Unassigned", "Small &amp; Medium",Table1[[#This Row],[VZ2_SEGMT_DESC]]))</f>
        <v>Public Sector Fed</v>
      </c>
      <c r="H879" s="10" t="str">
        <f>IF(Table1[[#This Row],[VZ2_AREA_DESC]]="undefined","",IF(Table1[[#This Row],[VZ2_AREA_DESC]]="Headquarte","HQ",Table1[[#This Row],[VZ2_AREA_DESC]]))</f>
        <v>South</v>
      </c>
      <c r="I879" s="2">
        <v>43678</v>
      </c>
      <c r="J879" s="3" t="s">
        <v>16</v>
      </c>
      <c r="K879" s="3" t="s">
        <v>12</v>
      </c>
      <c r="L879" s="3" t="s">
        <v>8</v>
      </c>
      <c r="M879" s="3">
        <v>3102</v>
      </c>
      <c r="N879" s="3">
        <v>2154</v>
      </c>
      <c r="O879" s="3">
        <v>206484</v>
      </c>
    </row>
    <row r="880" spans="1:15" x14ac:dyDescent="0.25">
      <c r="A880" s="6" t="str">
        <f>IF(Table1[[#This Row],[Area]]="","",CONCATENATE(YEAR(I880)," ","Q",ROUNDUP(MONTH(I880)/3,0)))</f>
        <v>2019 Q2</v>
      </c>
      <c r="B880" s="6" t="str">
        <f>IF(Table1[[#This Row],[Area]]="","",CONCATENATE(TEXT(Table1[[#This Row],[rpt_mth]],"yyyy"), " ",TEXT(Table1[[#This Row],[rpt_mth]],"mmmm")))</f>
        <v>2019 June</v>
      </c>
      <c r="C880" s="9">
        <f>IF(Table1[[#This Row],[Area]]="","",Table1[[#This Row],[cleu_gross_adds]]/1000)</f>
        <v>28.009</v>
      </c>
      <c r="D880" s="9">
        <f>IF(Table1[[#This Row],[Area]]="","",Table1[[#This Row],[cleu_deacts]]/1000)</f>
        <v>16.013000000000002</v>
      </c>
      <c r="E880" s="10">
        <f>IF(Table1[[#This Row],[Area]]="","",Table1[[#This Row],[cleu_subs]]/1000)</f>
        <v>1278.749</v>
      </c>
      <c r="F880" s="10">
        <f>IF(Table1[[#This Row],[Area]]="","",Table1[[#This Row],[Adds]]-Table1[[#This Row],[Deacts]])</f>
        <v>11.995999999999999</v>
      </c>
      <c r="G880" s="10" t="str">
        <f>IF(Table1[[#This Row],[Area]]="","",IF(Table1[[#This Row],[VZ2_SEGMT_DESC]]="Small &amp; Medium Unassigned", "Small &amp; Medium",Table1[[#This Row],[VZ2_SEGMT_DESC]]))</f>
        <v>Small &amp; Medium</v>
      </c>
      <c r="H880" s="10" t="str">
        <f>IF(Table1[[#This Row],[VZ2_AREA_DESC]]="undefined","",IF(Table1[[#This Row],[VZ2_AREA_DESC]]="Headquarte","HQ",Table1[[#This Row],[VZ2_AREA_DESC]]))</f>
        <v>South</v>
      </c>
      <c r="I880" s="2">
        <v>43617</v>
      </c>
      <c r="J880" s="3" t="s">
        <v>18</v>
      </c>
      <c r="K880" s="3" t="s">
        <v>10</v>
      </c>
      <c r="L880" s="3" t="s">
        <v>8</v>
      </c>
      <c r="M880" s="3">
        <v>28009</v>
      </c>
      <c r="N880" s="3">
        <v>16013</v>
      </c>
      <c r="O880" s="3">
        <v>1278749</v>
      </c>
    </row>
    <row r="881" spans="1:15" x14ac:dyDescent="0.25">
      <c r="A881" s="6" t="str">
        <f>IF(Table1[[#This Row],[Area]]="","",CONCATENATE(YEAR(I881)," ","Q",ROUNDUP(MONTH(I881)/3,0)))</f>
        <v>2020 Q2</v>
      </c>
      <c r="B881" s="6" t="str">
        <f>IF(Table1[[#This Row],[Area]]="","",CONCATENATE(TEXT(Table1[[#This Row],[rpt_mth]],"yyyy"), " ",TEXT(Table1[[#This Row],[rpt_mth]],"mmmm")))</f>
        <v>2020 April</v>
      </c>
      <c r="C881" s="9">
        <f>IF(Table1[[#This Row],[Area]]="","",Table1[[#This Row],[cleu_gross_adds]]/1000)</f>
        <v>0</v>
      </c>
      <c r="D881" s="9">
        <f>IF(Table1[[#This Row],[Area]]="","",Table1[[#This Row],[cleu_deacts]]/1000)</f>
        <v>4.0000000000000001E-3</v>
      </c>
      <c r="E881" s="10">
        <f>IF(Table1[[#This Row],[Area]]="","",Table1[[#This Row],[cleu_subs]]/1000)</f>
        <v>0.66200000000000003</v>
      </c>
      <c r="F881" s="10">
        <f>IF(Table1[[#This Row],[Area]]="","",Table1[[#This Row],[Adds]]-Table1[[#This Row],[Deacts]])</f>
        <v>-4.0000000000000001E-3</v>
      </c>
      <c r="G881" s="10" t="str">
        <f>IF(Table1[[#This Row],[Area]]="","",IF(Table1[[#This Row],[VZ2_SEGMT_DESC]]="Small &amp; Medium Unassigned", "Small &amp; Medium",Table1[[#This Row],[VZ2_SEGMT_DESC]]))</f>
        <v>Public Sector Fed</v>
      </c>
      <c r="H881" s="10" t="str">
        <f>IF(Table1[[#This Row],[VZ2_AREA_DESC]]="undefined","",IF(Table1[[#This Row],[VZ2_AREA_DESC]]="Headquarte","HQ",Table1[[#This Row],[VZ2_AREA_DESC]]))</f>
        <v>East</v>
      </c>
      <c r="I881" s="2">
        <v>43922</v>
      </c>
      <c r="J881" s="3" t="s">
        <v>16</v>
      </c>
      <c r="K881" s="3" t="s">
        <v>14</v>
      </c>
      <c r="L881" s="3" t="s">
        <v>11</v>
      </c>
      <c r="M881" s="3">
        <v>0</v>
      </c>
      <c r="N881" s="3">
        <v>4</v>
      </c>
      <c r="O881" s="3">
        <v>662</v>
      </c>
    </row>
    <row r="882" spans="1:15" x14ac:dyDescent="0.25">
      <c r="A882" s="6" t="str">
        <f>IF(Table1[[#This Row],[Area]]="","",CONCATENATE(YEAR(I882)," ","Q",ROUNDUP(MONTH(I882)/3,0)))</f>
        <v>2019 Q2</v>
      </c>
      <c r="B882" s="6" t="str">
        <f>IF(Table1[[#This Row],[Area]]="","",CONCATENATE(TEXT(Table1[[#This Row],[rpt_mth]],"yyyy"), " ",TEXT(Table1[[#This Row],[rpt_mth]],"mmmm")))</f>
        <v>2019 April</v>
      </c>
      <c r="C882" s="9">
        <f>IF(Table1[[#This Row],[Area]]="","",Table1[[#This Row],[cleu_gross_adds]]/1000)</f>
        <v>6.2E-2</v>
      </c>
      <c r="D882" s="9">
        <f>IF(Table1[[#This Row],[Area]]="","",Table1[[#This Row],[cleu_deacts]]/1000)</f>
        <v>0.129</v>
      </c>
      <c r="E882" s="10">
        <f>IF(Table1[[#This Row],[Area]]="","",Table1[[#This Row],[cleu_subs]]/1000)</f>
        <v>13.489000000000001</v>
      </c>
      <c r="F882" s="10">
        <f>IF(Table1[[#This Row],[Area]]="","",Table1[[#This Row],[Adds]]-Table1[[#This Row],[Deacts]])</f>
        <v>-6.7000000000000004E-2</v>
      </c>
      <c r="G882" s="10" t="str">
        <f>IF(Table1[[#This Row],[Area]]="","",IF(Table1[[#This Row],[VZ2_SEGMT_DESC]]="Small &amp; Medium Unassigned", "Small &amp; Medium",Table1[[#This Row],[VZ2_SEGMT_DESC]]))</f>
        <v>Public Sector SLED</v>
      </c>
      <c r="H882" s="10" t="str">
        <f>IF(Table1[[#This Row],[VZ2_AREA_DESC]]="undefined","",IF(Table1[[#This Row],[VZ2_AREA_DESC]]="Headquarte","HQ",Table1[[#This Row],[VZ2_AREA_DESC]]))</f>
        <v>South</v>
      </c>
      <c r="I882" s="2">
        <v>43556</v>
      </c>
      <c r="J882" s="3" t="s">
        <v>19</v>
      </c>
      <c r="K882" s="3" t="s">
        <v>10</v>
      </c>
      <c r="L882" s="3" t="s">
        <v>8</v>
      </c>
      <c r="M882" s="3">
        <v>62</v>
      </c>
      <c r="N882" s="3">
        <v>129</v>
      </c>
      <c r="O882" s="3">
        <v>13489</v>
      </c>
    </row>
    <row r="883" spans="1:15" x14ac:dyDescent="0.25">
      <c r="A883" s="6" t="str">
        <f>IF(Table1[[#This Row],[Area]]="","",CONCATENATE(YEAR(I883)," ","Q",ROUNDUP(MONTH(I883)/3,0)))</f>
        <v>2019 Q3</v>
      </c>
      <c r="B883" s="6" t="str">
        <f>IF(Table1[[#This Row],[Area]]="","",CONCATENATE(TEXT(Table1[[#This Row],[rpt_mth]],"yyyy"), " ",TEXT(Table1[[#This Row],[rpt_mth]],"mmmm")))</f>
        <v>2019 July</v>
      </c>
      <c r="C883" s="9">
        <f>IF(Table1[[#This Row],[Area]]="","",Table1[[#This Row],[cleu_gross_adds]]/1000)</f>
        <v>0.307</v>
      </c>
      <c r="D883" s="9">
        <f>IF(Table1[[#This Row],[Area]]="","",Table1[[#This Row],[cleu_deacts]]/1000)</f>
        <v>0.43</v>
      </c>
      <c r="E883" s="10">
        <f>IF(Table1[[#This Row],[Area]]="","",Table1[[#This Row],[cleu_subs]]/1000)</f>
        <v>33.095999999999997</v>
      </c>
      <c r="F883" s="10">
        <f>IF(Table1[[#This Row],[Area]]="","",Table1[[#This Row],[Adds]]-Table1[[#This Row],[Deacts]])</f>
        <v>-0.123</v>
      </c>
      <c r="G883" s="10" t="str">
        <f>IF(Table1[[#This Row],[Area]]="","",IF(Table1[[#This Row],[VZ2_SEGMT_DESC]]="Small &amp; Medium Unassigned", "Small &amp; Medium",Table1[[#This Row],[VZ2_SEGMT_DESC]]))</f>
        <v>Large Enterprise Segment</v>
      </c>
      <c r="H883" s="10" t="str">
        <f>IF(Table1[[#This Row],[VZ2_AREA_DESC]]="undefined","",IF(Table1[[#This Row],[VZ2_AREA_DESC]]="Headquarte","HQ",Table1[[#This Row],[VZ2_AREA_DESC]]))</f>
        <v>South</v>
      </c>
      <c r="I883" s="2">
        <v>43647</v>
      </c>
      <c r="J883" s="3" t="s">
        <v>6</v>
      </c>
      <c r="K883" s="3" t="s">
        <v>10</v>
      </c>
      <c r="L883" s="3" t="s">
        <v>8</v>
      </c>
      <c r="M883" s="3">
        <v>307</v>
      </c>
      <c r="N883" s="3">
        <v>430</v>
      </c>
      <c r="O883" s="3">
        <v>33096</v>
      </c>
    </row>
    <row r="884" spans="1:15" x14ac:dyDescent="0.25">
      <c r="A884" s="6" t="str">
        <f>IF(Table1[[#This Row],[Area]]="","",CONCATENATE(YEAR(I884)," ","Q",ROUNDUP(MONTH(I884)/3,0)))</f>
        <v>2020 Q1</v>
      </c>
      <c r="B884" s="6" t="str">
        <f>IF(Table1[[#This Row],[Area]]="","",CONCATENATE(TEXT(Table1[[#This Row],[rpt_mth]],"yyyy"), " ",TEXT(Table1[[#This Row],[rpt_mth]],"mmmm")))</f>
        <v>2020 March</v>
      </c>
      <c r="C884" s="9">
        <f>IF(Table1[[#This Row],[Area]]="","",Table1[[#This Row],[cleu_gross_adds]]/1000)</f>
        <v>41.235999999999997</v>
      </c>
      <c r="D884" s="9">
        <f>IF(Table1[[#This Row],[Area]]="","",Table1[[#This Row],[cleu_deacts]]/1000)</f>
        <v>26.175000000000001</v>
      </c>
      <c r="E884" s="10">
        <f>IF(Table1[[#This Row],[Area]]="","",Table1[[#This Row],[cleu_subs]]/1000)</f>
        <v>1914.5350000000001</v>
      </c>
      <c r="F884" s="10">
        <f>IF(Table1[[#This Row],[Area]]="","",Table1[[#This Row],[Adds]]-Table1[[#This Row],[Deacts]])</f>
        <v>15.060999999999996</v>
      </c>
      <c r="G884" s="10" t="str">
        <f>IF(Table1[[#This Row],[Area]]="","",IF(Table1[[#This Row],[VZ2_SEGMT_DESC]]="Small &amp; Medium Unassigned", "Small &amp; Medium",Table1[[#This Row],[VZ2_SEGMT_DESC]]))</f>
        <v>Small &amp; Medium</v>
      </c>
      <c r="H884" s="10" t="str">
        <f>IF(Table1[[#This Row],[VZ2_AREA_DESC]]="undefined","",IF(Table1[[#This Row],[VZ2_AREA_DESC]]="Headquarte","HQ",Table1[[#This Row],[VZ2_AREA_DESC]]))</f>
        <v>South</v>
      </c>
      <c r="I884" s="2">
        <v>43891</v>
      </c>
      <c r="J884" s="3" t="s">
        <v>18</v>
      </c>
      <c r="K884" s="3" t="s">
        <v>12</v>
      </c>
      <c r="L884" s="3" t="s">
        <v>8</v>
      </c>
      <c r="M884" s="3">
        <v>41236</v>
      </c>
      <c r="N884" s="3">
        <v>26175</v>
      </c>
      <c r="O884" s="3">
        <v>1914535</v>
      </c>
    </row>
    <row r="885" spans="1:15" x14ac:dyDescent="0.25">
      <c r="A885" s="6" t="str">
        <f>IF(Table1[[#This Row],[Area]]="","",CONCATENATE(YEAR(I885)," ","Q",ROUNDUP(MONTH(I885)/3,0)))</f>
        <v>2020 Q1</v>
      </c>
      <c r="B885" s="6" t="str">
        <f>IF(Table1[[#This Row],[Area]]="","",CONCATENATE(TEXT(Table1[[#This Row],[rpt_mth]],"yyyy"), " ",TEXT(Table1[[#This Row],[rpt_mth]],"mmmm")))</f>
        <v>2020 January</v>
      </c>
      <c r="C885" s="9">
        <f>IF(Table1[[#This Row],[Area]]="","",Table1[[#This Row],[cleu_gross_adds]]/1000)</f>
        <v>0</v>
      </c>
      <c r="D885" s="9">
        <f>IF(Table1[[#This Row],[Area]]="","",Table1[[#This Row],[cleu_deacts]]/1000)</f>
        <v>0</v>
      </c>
      <c r="E885" s="10">
        <f>IF(Table1[[#This Row],[Area]]="","",Table1[[#This Row],[cleu_subs]]/1000)</f>
        <v>0</v>
      </c>
      <c r="F885" s="10">
        <f>IF(Table1[[#This Row],[Area]]="","",Table1[[#This Row],[Adds]]-Table1[[#This Row],[Deacts]])</f>
        <v>0</v>
      </c>
      <c r="G885" s="10" t="str">
        <f>IF(Table1[[#This Row],[Area]]="","",IF(Table1[[#This Row],[VZ2_SEGMT_DESC]]="Small &amp; Medium Unassigned", "Small &amp; Medium",Table1[[#This Row],[VZ2_SEGMT_DESC]]))</f>
        <v>Small &amp; Medium</v>
      </c>
      <c r="H885" s="10" t="str">
        <f>IF(Table1[[#This Row],[VZ2_AREA_DESC]]="undefined","",IF(Table1[[#This Row],[VZ2_AREA_DESC]]="Headquarte","HQ",Table1[[#This Row],[VZ2_AREA_DESC]]))</f>
        <v>HQ</v>
      </c>
      <c r="I885" s="2">
        <v>43831</v>
      </c>
      <c r="J885" s="3" t="s">
        <v>18</v>
      </c>
      <c r="K885" s="3" t="s">
        <v>10</v>
      </c>
      <c r="L885" s="3" t="s">
        <v>17</v>
      </c>
      <c r="M885" s="3">
        <v>0</v>
      </c>
      <c r="N885" s="3">
        <v>0</v>
      </c>
      <c r="O885" s="3">
        <v>0</v>
      </c>
    </row>
    <row r="886" spans="1:15" x14ac:dyDescent="0.25">
      <c r="A886" s="6" t="str">
        <f>IF(Table1[[#This Row],[Area]]="","",CONCATENATE(YEAR(I886)," ","Q",ROUNDUP(MONTH(I886)/3,0)))</f>
        <v>2019 Q4</v>
      </c>
      <c r="B886" s="6" t="str">
        <f>IF(Table1[[#This Row],[Area]]="","",CONCATENATE(TEXT(Table1[[#This Row],[rpt_mth]],"yyyy"), " ",TEXT(Table1[[#This Row],[rpt_mth]],"mmmm")))</f>
        <v>2019 November</v>
      </c>
      <c r="C886" s="9">
        <f>IF(Table1[[#This Row],[Area]]="","",Table1[[#This Row],[cleu_gross_adds]]/1000)</f>
        <v>29.736999999999998</v>
      </c>
      <c r="D886" s="9">
        <f>IF(Table1[[#This Row],[Area]]="","",Table1[[#This Row],[cleu_deacts]]/1000)</f>
        <v>18.298999999999999</v>
      </c>
      <c r="E886" s="10">
        <f>IF(Table1[[#This Row],[Area]]="","",Table1[[#This Row],[cleu_subs]]/1000)</f>
        <v>1781.415</v>
      </c>
      <c r="F886" s="10">
        <f>IF(Table1[[#This Row],[Area]]="","",Table1[[#This Row],[Adds]]-Table1[[#This Row],[Deacts]])</f>
        <v>11.437999999999999</v>
      </c>
      <c r="G886" s="10" t="str">
        <f>IF(Table1[[#This Row],[Area]]="","",IF(Table1[[#This Row],[VZ2_SEGMT_DESC]]="Small &amp; Medium Unassigned", "Small &amp; Medium",Table1[[#This Row],[VZ2_SEGMT_DESC]]))</f>
        <v>Public Sector SLED</v>
      </c>
      <c r="H886" s="10" t="str">
        <f>IF(Table1[[#This Row],[VZ2_AREA_DESC]]="undefined","",IF(Table1[[#This Row],[VZ2_AREA_DESC]]="Headquarte","HQ",Table1[[#This Row],[VZ2_AREA_DESC]]))</f>
        <v>East</v>
      </c>
      <c r="I886" s="2">
        <v>43770</v>
      </c>
      <c r="J886" s="3" t="s">
        <v>19</v>
      </c>
      <c r="K886" s="3" t="s">
        <v>12</v>
      </c>
      <c r="L886" s="3" t="s">
        <v>11</v>
      </c>
      <c r="M886" s="3">
        <v>29737</v>
      </c>
      <c r="N886" s="3">
        <v>18299</v>
      </c>
      <c r="O886" s="3">
        <v>1781415</v>
      </c>
    </row>
    <row r="887" spans="1:15" x14ac:dyDescent="0.25">
      <c r="A887" s="6" t="str">
        <f>IF(Table1[[#This Row],[Area]]="","",CONCATENATE(YEAR(I887)," ","Q",ROUNDUP(MONTH(I887)/3,0)))</f>
        <v>2019 Q1</v>
      </c>
      <c r="B887" s="6" t="str">
        <f>IF(Table1[[#This Row],[Area]]="","",CONCATENATE(TEXT(Table1[[#This Row],[rpt_mth]],"yyyy"), " ",TEXT(Table1[[#This Row],[rpt_mth]],"mmmm")))</f>
        <v>2019 March</v>
      </c>
      <c r="C887" s="9">
        <f>IF(Table1[[#This Row],[Area]]="","",Table1[[#This Row],[cleu_gross_adds]]/1000)</f>
        <v>1.962</v>
      </c>
      <c r="D887" s="9">
        <f>IF(Table1[[#This Row],[Area]]="","",Table1[[#This Row],[cleu_deacts]]/1000)</f>
        <v>1.2999999999999999E-2</v>
      </c>
      <c r="E887" s="10">
        <f>IF(Table1[[#This Row],[Area]]="","",Table1[[#This Row],[cleu_subs]]/1000)</f>
        <v>5.4809999999999999</v>
      </c>
      <c r="F887" s="10">
        <f>IF(Table1[[#This Row],[Area]]="","",Table1[[#This Row],[Adds]]-Table1[[#This Row],[Deacts]])</f>
        <v>1.9490000000000001</v>
      </c>
      <c r="G887" s="10" t="str">
        <f>IF(Table1[[#This Row],[Area]]="","",IF(Table1[[#This Row],[VZ2_SEGMT_DESC]]="Small &amp; Medium Unassigned", "Small &amp; Medium",Table1[[#This Row],[VZ2_SEGMT_DESC]]))</f>
        <v>Small &amp; Medium</v>
      </c>
      <c r="H887" s="10" t="str">
        <f>IF(Table1[[#This Row],[VZ2_AREA_DESC]]="undefined","",IF(Table1[[#This Row],[VZ2_AREA_DESC]]="Headquarte","HQ",Table1[[#This Row],[VZ2_AREA_DESC]]))</f>
        <v>West</v>
      </c>
      <c r="I887" s="2">
        <v>43525</v>
      </c>
      <c r="J887" s="3" t="s">
        <v>9</v>
      </c>
      <c r="K887" s="3" t="s">
        <v>12</v>
      </c>
      <c r="L887" s="3" t="s">
        <v>15</v>
      </c>
      <c r="M887" s="3">
        <v>1962</v>
      </c>
      <c r="N887" s="3">
        <v>13</v>
      </c>
      <c r="O887" s="3">
        <v>5481</v>
      </c>
    </row>
    <row r="888" spans="1:15" x14ac:dyDescent="0.25">
      <c r="A888" s="6" t="str">
        <f>IF(Table1[[#This Row],[Area]]="","",CONCATENATE(YEAR(I888)," ","Q",ROUNDUP(MONTH(I888)/3,0)))</f>
        <v>2019 Q4</v>
      </c>
      <c r="B888" s="6" t="str">
        <f>IF(Table1[[#This Row],[Area]]="","",CONCATENATE(TEXT(Table1[[#This Row],[rpt_mth]],"yyyy"), " ",TEXT(Table1[[#This Row],[rpt_mth]],"mmmm")))</f>
        <v>2019 December</v>
      </c>
      <c r="C888" s="9">
        <f>IF(Table1[[#This Row],[Area]]="","",Table1[[#This Row],[cleu_gross_adds]]/1000)</f>
        <v>0</v>
      </c>
      <c r="D888" s="9">
        <f>IF(Table1[[#This Row],[Area]]="","",Table1[[#This Row],[cleu_deacts]]/1000)</f>
        <v>0</v>
      </c>
      <c r="E888" s="10">
        <f>IF(Table1[[#This Row],[Area]]="","",Table1[[#This Row],[cleu_subs]]/1000)</f>
        <v>0</v>
      </c>
      <c r="F888" s="10">
        <f>IF(Table1[[#This Row],[Area]]="","",Table1[[#This Row],[Adds]]-Table1[[#This Row],[Deacts]])</f>
        <v>0</v>
      </c>
      <c r="G888" s="10" t="str">
        <f>IF(Table1[[#This Row],[Area]]="","",IF(Table1[[#This Row],[VZ2_SEGMT_DESC]]="Small &amp; Medium Unassigned", "Small &amp; Medium",Table1[[#This Row],[VZ2_SEGMT_DESC]]))</f>
        <v>Public Sector Fed</v>
      </c>
      <c r="H888" s="10" t="str">
        <f>IF(Table1[[#This Row],[VZ2_AREA_DESC]]="undefined","",IF(Table1[[#This Row],[VZ2_AREA_DESC]]="Headquarte","HQ",Table1[[#This Row],[VZ2_AREA_DESC]]))</f>
        <v>HQ</v>
      </c>
      <c r="I888" s="2">
        <v>43800</v>
      </c>
      <c r="J888" s="3" t="s">
        <v>16</v>
      </c>
      <c r="K888" s="3" t="s">
        <v>7</v>
      </c>
      <c r="L888" s="3" t="s">
        <v>17</v>
      </c>
      <c r="M888" s="3">
        <v>0</v>
      </c>
      <c r="N888" s="3">
        <v>0</v>
      </c>
      <c r="O888" s="3">
        <v>0</v>
      </c>
    </row>
    <row r="889" spans="1:15" x14ac:dyDescent="0.25">
      <c r="A889" s="6" t="str">
        <f>IF(Table1[[#This Row],[Area]]="","",CONCATENATE(YEAR(I889)," ","Q",ROUNDUP(MONTH(I889)/3,0)))</f>
        <v>2019 Q2</v>
      </c>
      <c r="B889" s="6" t="str">
        <f>IF(Table1[[#This Row],[Area]]="","",CONCATENATE(TEXT(Table1[[#This Row],[rpt_mth]],"yyyy"), " ",TEXT(Table1[[#This Row],[rpt_mth]],"mmmm")))</f>
        <v>2019 April</v>
      </c>
      <c r="C889" s="9">
        <f>IF(Table1[[#This Row],[Area]]="","",Table1[[#This Row],[cleu_gross_adds]]/1000)</f>
        <v>5.8999999999999997E-2</v>
      </c>
      <c r="D889" s="9">
        <f>IF(Table1[[#This Row],[Area]]="","",Table1[[#This Row],[cleu_deacts]]/1000)</f>
        <v>1.6E-2</v>
      </c>
      <c r="E889" s="10">
        <f>IF(Table1[[#This Row],[Area]]="","",Table1[[#This Row],[cleu_subs]]/1000)</f>
        <v>0.91100000000000003</v>
      </c>
      <c r="F889" s="10">
        <f>IF(Table1[[#This Row],[Area]]="","",Table1[[#This Row],[Adds]]-Table1[[#This Row],[Deacts]])</f>
        <v>4.2999999999999997E-2</v>
      </c>
      <c r="G889" s="10" t="str">
        <f>IF(Table1[[#This Row],[Area]]="","",IF(Table1[[#This Row],[VZ2_SEGMT_DESC]]="Small &amp; Medium Unassigned", "Small &amp; Medium",Table1[[#This Row],[VZ2_SEGMT_DESC]]))</f>
        <v>Small &amp; Medium</v>
      </c>
      <c r="H889" s="10" t="str">
        <f>IF(Table1[[#This Row],[VZ2_AREA_DESC]]="undefined","",IF(Table1[[#This Row],[VZ2_AREA_DESC]]="Headquarte","HQ",Table1[[#This Row],[VZ2_AREA_DESC]]))</f>
        <v>West</v>
      </c>
      <c r="I889" s="2">
        <v>43556</v>
      </c>
      <c r="J889" s="3" t="s">
        <v>9</v>
      </c>
      <c r="K889" s="3" t="s">
        <v>7</v>
      </c>
      <c r="L889" s="3" t="s">
        <v>15</v>
      </c>
      <c r="M889" s="3">
        <v>59</v>
      </c>
      <c r="N889" s="3">
        <v>16</v>
      </c>
      <c r="O889" s="3">
        <v>911</v>
      </c>
    </row>
    <row r="890" spans="1:15" x14ac:dyDescent="0.25">
      <c r="A890" s="6" t="str">
        <f>IF(Table1[[#This Row],[Area]]="","",CONCATENATE(YEAR(I890)," ","Q",ROUNDUP(MONTH(I890)/3,0)))</f>
        <v/>
      </c>
      <c r="B890" s="6" t="str">
        <f>IF(Table1[[#This Row],[Area]]="","",CONCATENATE(TEXT(Table1[[#This Row],[rpt_mth]],"yyyy"), " ",TEXT(Table1[[#This Row],[rpt_mth]],"mmmm")))</f>
        <v/>
      </c>
      <c r="C890" s="9" t="str">
        <f>IF(Table1[[#This Row],[Area]]="","",Table1[[#This Row],[cleu_gross_adds]]/1000)</f>
        <v/>
      </c>
      <c r="D890" s="9" t="str">
        <f>IF(Table1[[#This Row],[Area]]="","",Table1[[#This Row],[cleu_deacts]]/1000)</f>
        <v/>
      </c>
      <c r="E890" s="10" t="str">
        <f>IF(Table1[[#This Row],[Area]]="","",Table1[[#This Row],[cleu_subs]]/1000)</f>
        <v/>
      </c>
      <c r="F890" s="10" t="str">
        <f>IF(Table1[[#This Row],[Area]]="","",Table1[[#This Row],[Adds]]-Table1[[#This Row],[Deacts]])</f>
        <v/>
      </c>
      <c r="G890" s="10" t="str">
        <f>IF(Table1[[#This Row],[Area]]="","",IF(Table1[[#This Row],[VZ2_SEGMT_DESC]]="Small &amp; Medium Unassigned", "Small &amp; Medium",Table1[[#This Row],[VZ2_SEGMT_DESC]]))</f>
        <v/>
      </c>
      <c r="H890" s="10" t="str">
        <f>IF(Table1[[#This Row],[VZ2_AREA_DESC]]="undefined","",IF(Table1[[#This Row],[VZ2_AREA_DESC]]="Headquarte","HQ",Table1[[#This Row],[VZ2_AREA_DESC]]))</f>
        <v/>
      </c>
      <c r="I890" s="2">
        <v>43770</v>
      </c>
      <c r="J890" s="3" t="s">
        <v>16</v>
      </c>
      <c r="K890" s="3" t="s">
        <v>12</v>
      </c>
      <c r="L890" s="3" t="s">
        <v>13</v>
      </c>
      <c r="M890" s="3">
        <v>0</v>
      </c>
      <c r="N890" s="3">
        <v>0</v>
      </c>
      <c r="O890" s="3">
        <v>0</v>
      </c>
    </row>
    <row r="891" spans="1:15" x14ac:dyDescent="0.25">
      <c r="A891" s="6" t="str">
        <f>IF(Table1[[#This Row],[Area]]="","",CONCATENATE(YEAR(I891)," ","Q",ROUNDUP(MONTH(I891)/3,0)))</f>
        <v/>
      </c>
      <c r="B891" s="6" t="str">
        <f>IF(Table1[[#This Row],[Area]]="","",CONCATENATE(TEXT(Table1[[#This Row],[rpt_mth]],"yyyy"), " ",TEXT(Table1[[#This Row],[rpt_mth]],"mmmm")))</f>
        <v/>
      </c>
      <c r="C891" s="9" t="str">
        <f>IF(Table1[[#This Row],[Area]]="","",Table1[[#This Row],[cleu_gross_adds]]/1000)</f>
        <v/>
      </c>
      <c r="D891" s="9" t="str">
        <f>IF(Table1[[#This Row],[Area]]="","",Table1[[#This Row],[cleu_deacts]]/1000)</f>
        <v/>
      </c>
      <c r="E891" s="10" t="str">
        <f>IF(Table1[[#This Row],[Area]]="","",Table1[[#This Row],[cleu_subs]]/1000)</f>
        <v/>
      </c>
      <c r="F891" s="10" t="str">
        <f>IF(Table1[[#This Row],[Area]]="","",Table1[[#This Row],[Adds]]-Table1[[#This Row],[Deacts]])</f>
        <v/>
      </c>
      <c r="G891" s="10" t="str">
        <f>IF(Table1[[#This Row],[Area]]="","",IF(Table1[[#This Row],[VZ2_SEGMT_DESC]]="Small &amp; Medium Unassigned", "Small &amp; Medium",Table1[[#This Row],[VZ2_SEGMT_DESC]]))</f>
        <v/>
      </c>
      <c r="H891" s="10" t="str">
        <f>IF(Table1[[#This Row],[VZ2_AREA_DESC]]="undefined","",IF(Table1[[#This Row],[VZ2_AREA_DESC]]="Headquarte","HQ",Table1[[#This Row],[VZ2_AREA_DESC]]))</f>
        <v/>
      </c>
      <c r="I891" s="2">
        <v>43556</v>
      </c>
      <c r="J891" s="3" t="s">
        <v>18</v>
      </c>
      <c r="K891" s="3" t="s">
        <v>12</v>
      </c>
      <c r="L891" s="3" t="s">
        <v>13</v>
      </c>
      <c r="M891" s="3">
        <v>0</v>
      </c>
      <c r="N891" s="3">
        <v>0</v>
      </c>
      <c r="O891" s="3">
        <v>0</v>
      </c>
    </row>
    <row r="892" spans="1:15" x14ac:dyDescent="0.25">
      <c r="A892" s="6" t="str">
        <f>IF(Table1[[#This Row],[Area]]="","",CONCATENATE(YEAR(I892)," ","Q",ROUNDUP(MONTH(I892)/3,0)))</f>
        <v>2019 Q4</v>
      </c>
      <c r="B892" s="6" t="str">
        <f>IF(Table1[[#This Row],[Area]]="","",CONCATENATE(TEXT(Table1[[#This Row],[rpt_mth]],"yyyy"), " ",TEXT(Table1[[#This Row],[rpt_mth]],"mmmm")))</f>
        <v>2019 December</v>
      </c>
      <c r="C892" s="9">
        <f>IF(Table1[[#This Row],[Area]]="","",Table1[[#This Row],[cleu_gross_adds]]/1000)</f>
        <v>0.16600000000000001</v>
      </c>
      <c r="D892" s="9">
        <f>IF(Table1[[#This Row],[Area]]="","",Table1[[#This Row],[cleu_deacts]]/1000)</f>
        <v>0.26300000000000001</v>
      </c>
      <c r="E892" s="10">
        <f>IF(Table1[[#This Row],[Area]]="","",Table1[[#This Row],[cleu_subs]]/1000)</f>
        <v>27.109000000000002</v>
      </c>
      <c r="F892" s="10">
        <f>IF(Table1[[#This Row],[Area]]="","",Table1[[#This Row],[Adds]]-Table1[[#This Row],[Deacts]])</f>
        <v>-9.7000000000000003E-2</v>
      </c>
      <c r="G892" s="10" t="str">
        <f>IF(Table1[[#This Row],[Area]]="","",IF(Table1[[#This Row],[VZ2_SEGMT_DESC]]="Small &amp; Medium Unassigned", "Small &amp; Medium",Table1[[#This Row],[VZ2_SEGMT_DESC]]))</f>
        <v>Public Sector SLED</v>
      </c>
      <c r="H892" s="10" t="str">
        <f>IF(Table1[[#This Row],[VZ2_AREA_DESC]]="undefined","",IF(Table1[[#This Row],[VZ2_AREA_DESC]]="Headquarte","HQ",Table1[[#This Row],[VZ2_AREA_DESC]]))</f>
        <v>East</v>
      </c>
      <c r="I892" s="2">
        <v>43800</v>
      </c>
      <c r="J892" s="3" t="s">
        <v>19</v>
      </c>
      <c r="K892" s="3" t="s">
        <v>10</v>
      </c>
      <c r="L892" s="3" t="s">
        <v>11</v>
      </c>
      <c r="M892" s="3">
        <v>166</v>
      </c>
      <c r="N892" s="3">
        <v>263</v>
      </c>
      <c r="O892" s="3">
        <v>27109</v>
      </c>
    </row>
    <row r="893" spans="1:15" x14ac:dyDescent="0.25">
      <c r="A893" s="6" t="str">
        <f>IF(Table1[[#This Row],[Area]]="","",CONCATENATE(YEAR(I893)," ","Q",ROUNDUP(MONTH(I893)/3,0)))</f>
        <v>2019 Q2</v>
      </c>
      <c r="B893" s="6" t="str">
        <f>IF(Table1[[#This Row],[Area]]="","",CONCATENATE(TEXT(Table1[[#This Row],[rpt_mth]],"yyyy"), " ",TEXT(Table1[[#This Row],[rpt_mth]],"mmmm")))</f>
        <v>2019 June</v>
      </c>
      <c r="C893" s="9">
        <f>IF(Table1[[#This Row],[Area]]="","",Table1[[#This Row],[cleu_gross_adds]]/1000)</f>
        <v>0.60099999999999998</v>
      </c>
      <c r="D893" s="9">
        <f>IF(Table1[[#This Row],[Area]]="","",Table1[[#This Row],[cleu_deacts]]/1000)</f>
        <v>0.41099999999999998</v>
      </c>
      <c r="E893" s="10">
        <f>IF(Table1[[#This Row],[Area]]="","",Table1[[#This Row],[cleu_subs]]/1000)</f>
        <v>51.137</v>
      </c>
      <c r="F893" s="10">
        <f>IF(Table1[[#This Row],[Area]]="","",Table1[[#This Row],[Adds]]-Table1[[#This Row],[Deacts]])</f>
        <v>0.19</v>
      </c>
      <c r="G893" s="10" t="str">
        <f>IF(Table1[[#This Row],[Area]]="","",IF(Table1[[#This Row],[VZ2_SEGMT_DESC]]="Small &amp; Medium Unassigned", "Small &amp; Medium",Table1[[#This Row],[VZ2_SEGMT_DESC]]))</f>
        <v>Large Enterprise Segment</v>
      </c>
      <c r="H893" s="10" t="str">
        <f>IF(Table1[[#This Row],[VZ2_AREA_DESC]]="undefined","",IF(Table1[[#This Row],[VZ2_AREA_DESC]]="Headquarte","HQ",Table1[[#This Row],[VZ2_AREA_DESC]]))</f>
        <v>East</v>
      </c>
      <c r="I893" s="2">
        <v>43617</v>
      </c>
      <c r="J893" s="3" t="s">
        <v>6</v>
      </c>
      <c r="K893" s="3" t="s">
        <v>14</v>
      </c>
      <c r="L893" s="3" t="s">
        <v>11</v>
      </c>
      <c r="M893" s="3">
        <v>601</v>
      </c>
      <c r="N893" s="3">
        <v>411</v>
      </c>
      <c r="O893" s="3">
        <v>51137</v>
      </c>
    </row>
    <row r="894" spans="1:15" x14ac:dyDescent="0.25">
      <c r="A894" s="6" t="str">
        <f>IF(Table1[[#This Row],[Area]]="","",CONCATENATE(YEAR(I894)," ","Q",ROUNDUP(MONTH(I894)/3,0)))</f>
        <v>2019 Q1</v>
      </c>
      <c r="B894" s="6" t="str">
        <f>IF(Table1[[#This Row],[Area]]="","",CONCATENATE(TEXT(Table1[[#This Row],[rpt_mth]],"yyyy"), " ",TEXT(Table1[[#This Row],[rpt_mth]],"mmmm")))</f>
        <v>2019 January</v>
      </c>
      <c r="C894" s="9">
        <f>IF(Table1[[#This Row],[Area]]="","",Table1[[#This Row],[cleu_gross_adds]]/1000)</f>
        <v>7.82</v>
      </c>
      <c r="D894" s="9">
        <f>IF(Table1[[#This Row],[Area]]="","",Table1[[#This Row],[cleu_deacts]]/1000)</f>
        <v>6.3140000000000001</v>
      </c>
      <c r="E894" s="10">
        <f>IF(Table1[[#This Row],[Area]]="","",Table1[[#This Row],[cleu_subs]]/1000)</f>
        <v>625.68399999999997</v>
      </c>
      <c r="F894" s="10">
        <f>IF(Table1[[#This Row],[Area]]="","",Table1[[#This Row],[Adds]]-Table1[[#This Row],[Deacts]])</f>
        <v>1.5060000000000002</v>
      </c>
      <c r="G894" s="10" t="str">
        <f>IF(Table1[[#This Row],[Area]]="","",IF(Table1[[#This Row],[VZ2_SEGMT_DESC]]="Small &amp; Medium Unassigned", "Small &amp; Medium",Table1[[#This Row],[VZ2_SEGMT_DESC]]))</f>
        <v>Small &amp; Medium</v>
      </c>
      <c r="H894" s="10" t="str">
        <f>IF(Table1[[#This Row],[VZ2_AREA_DESC]]="undefined","",IF(Table1[[#This Row],[VZ2_AREA_DESC]]="Headquarte","HQ",Table1[[#This Row],[VZ2_AREA_DESC]]))</f>
        <v>East</v>
      </c>
      <c r="I894" s="2">
        <v>43466</v>
      </c>
      <c r="J894" s="3" t="s">
        <v>18</v>
      </c>
      <c r="K894" s="3" t="s">
        <v>14</v>
      </c>
      <c r="L894" s="3" t="s">
        <v>11</v>
      </c>
      <c r="M894" s="3">
        <v>7820</v>
      </c>
      <c r="N894" s="3">
        <v>6314</v>
      </c>
      <c r="O894" s="3">
        <v>625684</v>
      </c>
    </row>
    <row r="895" spans="1:15" x14ac:dyDescent="0.25">
      <c r="A895" s="6" t="str">
        <f>IF(Table1[[#This Row],[Area]]="","",CONCATENATE(YEAR(I895)," ","Q",ROUNDUP(MONTH(I895)/3,0)))</f>
        <v>2019 Q4</v>
      </c>
      <c r="B895" s="6" t="str">
        <f>IF(Table1[[#This Row],[Area]]="","",CONCATENATE(TEXT(Table1[[#This Row],[rpt_mth]],"yyyy"), " ",TEXT(Table1[[#This Row],[rpt_mth]],"mmmm")))</f>
        <v>2019 November</v>
      </c>
      <c r="C895" s="9">
        <f>IF(Table1[[#This Row],[Area]]="","",Table1[[#This Row],[cleu_gross_adds]]/1000)</f>
        <v>0</v>
      </c>
      <c r="D895" s="9">
        <f>IF(Table1[[#This Row],[Area]]="","",Table1[[#This Row],[cleu_deacts]]/1000)</f>
        <v>0</v>
      </c>
      <c r="E895" s="10">
        <f>IF(Table1[[#This Row],[Area]]="","",Table1[[#This Row],[cleu_subs]]/1000)</f>
        <v>0</v>
      </c>
      <c r="F895" s="10">
        <f>IF(Table1[[#This Row],[Area]]="","",Table1[[#This Row],[Adds]]-Table1[[#This Row],[Deacts]])</f>
        <v>0</v>
      </c>
      <c r="G895" s="10" t="str">
        <f>IF(Table1[[#This Row],[Area]]="","",IF(Table1[[#This Row],[VZ2_SEGMT_DESC]]="Small &amp; Medium Unassigned", "Small &amp; Medium",Table1[[#This Row],[VZ2_SEGMT_DESC]]))</f>
        <v>Small &amp; Medium</v>
      </c>
      <c r="H895" s="10" t="str">
        <f>IF(Table1[[#This Row],[VZ2_AREA_DESC]]="undefined","",IF(Table1[[#This Row],[VZ2_AREA_DESC]]="Headquarte","HQ",Table1[[#This Row],[VZ2_AREA_DESC]]))</f>
        <v>West</v>
      </c>
      <c r="I895" s="2">
        <v>43770</v>
      </c>
      <c r="J895" s="3" t="s">
        <v>9</v>
      </c>
      <c r="K895" s="3" t="s">
        <v>7</v>
      </c>
      <c r="L895" s="3" t="s">
        <v>15</v>
      </c>
      <c r="M895" s="3">
        <v>0</v>
      </c>
      <c r="N895" s="3">
        <v>0</v>
      </c>
      <c r="O895" s="3">
        <v>0</v>
      </c>
    </row>
    <row r="896" spans="1:15" x14ac:dyDescent="0.25">
      <c r="A896" s="6" t="str">
        <f>IF(Table1[[#This Row],[Area]]="","",CONCATENATE(YEAR(I896)," ","Q",ROUNDUP(MONTH(I896)/3,0)))</f>
        <v>2019 Q2</v>
      </c>
      <c r="B896" s="6" t="str">
        <f>IF(Table1[[#This Row],[Area]]="","",CONCATENATE(TEXT(Table1[[#This Row],[rpt_mth]],"yyyy"), " ",TEXT(Table1[[#This Row],[rpt_mth]],"mmmm")))</f>
        <v>2019 April</v>
      </c>
      <c r="C896" s="9">
        <f>IF(Table1[[#This Row],[Area]]="","",Table1[[#This Row],[cleu_gross_adds]]/1000)</f>
        <v>0</v>
      </c>
      <c r="D896" s="9">
        <f>IF(Table1[[#This Row],[Area]]="","",Table1[[#This Row],[cleu_deacts]]/1000)</f>
        <v>0</v>
      </c>
      <c r="E896" s="10">
        <f>IF(Table1[[#This Row],[Area]]="","",Table1[[#This Row],[cleu_subs]]/1000)</f>
        <v>0</v>
      </c>
      <c r="F896" s="10">
        <f>IF(Table1[[#This Row],[Area]]="","",Table1[[#This Row],[Adds]]-Table1[[#This Row],[Deacts]])</f>
        <v>0</v>
      </c>
      <c r="G896" s="10" t="str">
        <f>IF(Table1[[#This Row],[Area]]="","",IF(Table1[[#This Row],[VZ2_SEGMT_DESC]]="Small &amp; Medium Unassigned", "Small &amp; Medium",Table1[[#This Row],[VZ2_SEGMT_DESC]]))</f>
        <v>Large Enterprise Segment</v>
      </c>
      <c r="H896" s="10" t="str">
        <f>IF(Table1[[#This Row],[VZ2_AREA_DESC]]="undefined","",IF(Table1[[#This Row],[VZ2_AREA_DESC]]="Headquarte","HQ",Table1[[#This Row],[VZ2_AREA_DESC]]))</f>
        <v>HQ</v>
      </c>
      <c r="I896" s="2">
        <v>43556</v>
      </c>
      <c r="J896" s="3" t="s">
        <v>6</v>
      </c>
      <c r="K896" s="3" t="s">
        <v>12</v>
      </c>
      <c r="L896" s="3" t="s">
        <v>17</v>
      </c>
      <c r="M896" s="3">
        <v>0</v>
      </c>
      <c r="N896" s="3">
        <v>0</v>
      </c>
      <c r="O896" s="3">
        <v>0</v>
      </c>
    </row>
    <row r="897" spans="1:15" x14ac:dyDescent="0.25">
      <c r="A897" s="6" t="str">
        <f>IF(Table1[[#This Row],[Area]]="","",CONCATENATE(YEAR(I897)," ","Q",ROUNDUP(MONTH(I897)/3,0)))</f>
        <v>2019 Q2</v>
      </c>
      <c r="B897" s="6" t="str">
        <f>IF(Table1[[#This Row],[Area]]="","",CONCATENATE(TEXT(Table1[[#This Row],[rpt_mth]],"yyyy"), " ",TEXT(Table1[[#This Row],[rpt_mth]],"mmmm")))</f>
        <v>2019 April</v>
      </c>
      <c r="C897" s="9">
        <f>IF(Table1[[#This Row],[Area]]="","",Table1[[#This Row],[cleu_gross_adds]]/1000)</f>
        <v>0</v>
      </c>
      <c r="D897" s="9">
        <f>IF(Table1[[#This Row],[Area]]="","",Table1[[#This Row],[cleu_deacts]]/1000)</f>
        <v>0</v>
      </c>
      <c r="E897" s="10">
        <f>IF(Table1[[#This Row],[Area]]="","",Table1[[#This Row],[cleu_subs]]/1000)</f>
        <v>0</v>
      </c>
      <c r="F897" s="10">
        <f>IF(Table1[[#This Row],[Area]]="","",Table1[[#This Row],[Adds]]-Table1[[#This Row],[Deacts]])</f>
        <v>0</v>
      </c>
      <c r="G897" s="10" t="str">
        <f>IF(Table1[[#This Row],[Area]]="","",IF(Table1[[#This Row],[VZ2_SEGMT_DESC]]="Small &amp; Medium Unassigned", "Small &amp; Medium",Table1[[#This Row],[VZ2_SEGMT_DESC]]))</f>
        <v>Small &amp; Medium</v>
      </c>
      <c r="H897" s="10" t="str">
        <f>IF(Table1[[#This Row],[VZ2_AREA_DESC]]="undefined","",IF(Table1[[#This Row],[VZ2_AREA_DESC]]="Headquarte","HQ",Table1[[#This Row],[VZ2_AREA_DESC]]))</f>
        <v>HQ</v>
      </c>
      <c r="I897" s="2">
        <v>43556</v>
      </c>
      <c r="J897" s="3" t="s">
        <v>18</v>
      </c>
      <c r="K897" s="3" t="s">
        <v>10</v>
      </c>
      <c r="L897" s="3" t="s">
        <v>17</v>
      </c>
      <c r="M897" s="3">
        <v>0</v>
      </c>
      <c r="N897" s="3">
        <v>0</v>
      </c>
      <c r="O897" s="3">
        <v>0</v>
      </c>
    </row>
    <row r="898" spans="1:15" x14ac:dyDescent="0.25">
      <c r="A898" s="6" t="str">
        <f>IF(Table1[[#This Row],[Area]]="","",CONCATENATE(YEAR(I898)," ","Q",ROUNDUP(MONTH(I898)/3,0)))</f>
        <v/>
      </c>
      <c r="B898" s="6" t="str">
        <f>IF(Table1[[#This Row],[Area]]="","",CONCATENATE(TEXT(Table1[[#This Row],[rpt_mth]],"yyyy"), " ",TEXT(Table1[[#This Row],[rpt_mth]],"mmmm")))</f>
        <v/>
      </c>
      <c r="C898" s="9" t="str">
        <f>IF(Table1[[#This Row],[Area]]="","",Table1[[#This Row],[cleu_gross_adds]]/1000)</f>
        <v/>
      </c>
      <c r="D898" s="9" t="str">
        <f>IF(Table1[[#This Row],[Area]]="","",Table1[[#This Row],[cleu_deacts]]/1000)</f>
        <v/>
      </c>
      <c r="E898" s="10" t="str">
        <f>IF(Table1[[#This Row],[Area]]="","",Table1[[#This Row],[cleu_subs]]/1000)</f>
        <v/>
      </c>
      <c r="F898" s="10" t="str">
        <f>IF(Table1[[#This Row],[Area]]="","",Table1[[#This Row],[Adds]]-Table1[[#This Row],[Deacts]])</f>
        <v/>
      </c>
      <c r="G898" s="10" t="str">
        <f>IF(Table1[[#This Row],[Area]]="","",IF(Table1[[#This Row],[VZ2_SEGMT_DESC]]="Small &amp; Medium Unassigned", "Small &amp; Medium",Table1[[#This Row],[VZ2_SEGMT_DESC]]))</f>
        <v/>
      </c>
      <c r="H898" s="10" t="str">
        <f>IF(Table1[[#This Row],[VZ2_AREA_DESC]]="undefined","",IF(Table1[[#This Row],[VZ2_AREA_DESC]]="Headquarte","HQ",Table1[[#This Row],[VZ2_AREA_DESC]]))</f>
        <v/>
      </c>
      <c r="I898" s="2">
        <v>43525</v>
      </c>
      <c r="J898" s="3" t="s">
        <v>6</v>
      </c>
      <c r="K898" s="3" t="s">
        <v>12</v>
      </c>
      <c r="L898" s="3" t="s">
        <v>13</v>
      </c>
      <c r="M898" s="3">
        <v>0</v>
      </c>
      <c r="N898" s="3">
        <v>0</v>
      </c>
      <c r="O898" s="3">
        <v>0</v>
      </c>
    </row>
    <row r="899" spans="1:15" x14ac:dyDescent="0.25">
      <c r="A899" s="6" t="str">
        <f>IF(Table1[[#This Row],[Area]]="","",CONCATENATE(YEAR(I899)," ","Q",ROUNDUP(MONTH(I899)/3,0)))</f>
        <v>2019 Q3</v>
      </c>
      <c r="B899" s="6" t="str">
        <f>IF(Table1[[#This Row],[Area]]="","",CONCATENATE(TEXT(Table1[[#This Row],[rpt_mth]],"yyyy"), " ",TEXT(Table1[[#This Row],[rpt_mth]],"mmmm")))</f>
        <v>2019 August</v>
      </c>
      <c r="C899" s="9">
        <f>IF(Table1[[#This Row],[Area]]="","",Table1[[#This Row],[cleu_gross_adds]]/1000)</f>
        <v>5.9260000000000002</v>
      </c>
      <c r="D899" s="9">
        <f>IF(Table1[[#This Row],[Area]]="","",Table1[[#This Row],[cleu_deacts]]/1000)</f>
        <v>2.9409999999999998</v>
      </c>
      <c r="E899" s="10">
        <f>IF(Table1[[#This Row],[Area]]="","",Table1[[#This Row],[cleu_subs]]/1000)</f>
        <v>270.37</v>
      </c>
      <c r="F899" s="10">
        <f>IF(Table1[[#This Row],[Area]]="","",Table1[[#This Row],[Adds]]-Table1[[#This Row],[Deacts]])</f>
        <v>2.9850000000000003</v>
      </c>
      <c r="G899" s="10" t="str">
        <f>IF(Table1[[#This Row],[Area]]="","",IF(Table1[[#This Row],[VZ2_SEGMT_DESC]]="Small &amp; Medium Unassigned", "Small &amp; Medium",Table1[[#This Row],[VZ2_SEGMT_DESC]]))</f>
        <v>Small &amp; Medium</v>
      </c>
      <c r="H899" s="10" t="str">
        <f>IF(Table1[[#This Row],[VZ2_AREA_DESC]]="undefined","",IF(Table1[[#This Row],[VZ2_AREA_DESC]]="Headquarte","HQ",Table1[[#This Row],[VZ2_AREA_DESC]]))</f>
        <v>South</v>
      </c>
      <c r="I899" s="2">
        <v>43678</v>
      </c>
      <c r="J899" s="3" t="s">
        <v>18</v>
      </c>
      <c r="K899" s="3" t="s">
        <v>14</v>
      </c>
      <c r="L899" s="3" t="s">
        <v>8</v>
      </c>
      <c r="M899" s="3">
        <v>5926</v>
      </c>
      <c r="N899" s="3">
        <v>2941</v>
      </c>
      <c r="O899" s="3">
        <v>270370</v>
      </c>
    </row>
    <row r="900" spans="1:15" x14ac:dyDescent="0.25">
      <c r="A900" s="6" t="str">
        <f>IF(Table1[[#This Row],[Area]]="","",CONCATENATE(YEAR(I900)," ","Q",ROUNDUP(MONTH(I900)/3,0)))</f>
        <v>2020 Q1</v>
      </c>
      <c r="B900" s="6" t="str">
        <f>IF(Table1[[#This Row],[Area]]="","",CONCATENATE(TEXT(Table1[[#This Row],[rpt_mth]],"yyyy"), " ",TEXT(Table1[[#This Row],[rpt_mth]],"mmmm")))</f>
        <v>2020 February</v>
      </c>
      <c r="C900" s="9">
        <f>IF(Table1[[#This Row],[Area]]="","",Table1[[#This Row],[cleu_gross_adds]]/1000)</f>
        <v>0.16400000000000001</v>
      </c>
      <c r="D900" s="9">
        <f>IF(Table1[[#This Row],[Area]]="","",Table1[[#This Row],[cleu_deacts]]/1000)</f>
        <v>0.45800000000000002</v>
      </c>
      <c r="E900" s="10">
        <f>IF(Table1[[#This Row],[Area]]="","",Table1[[#This Row],[cleu_subs]]/1000)</f>
        <v>31.318000000000001</v>
      </c>
      <c r="F900" s="10">
        <f>IF(Table1[[#This Row],[Area]]="","",Table1[[#This Row],[Adds]]-Table1[[#This Row],[Deacts]])</f>
        <v>-0.29400000000000004</v>
      </c>
      <c r="G900" s="10" t="str">
        <f>IF(Table1[[#This Row],[Area]]="","",IF(Table1[[#This Row],[VZ2_SEGMT_DESC]]="Small &amp; Medium Unassigned", "Small &amp; Medium",Table1[[#This Row],[VZ2_SEGMT_DESC]]))</f>
        <v>Large Enterprise Segment</v>
      </c>
      <c r="H900" s="10" t="str">
        <f>IF(Table1[[#This Row],[VZ2_AREA_DESC]]="undefined","",IF(Table1[[#This Row],[VZ2_AREA_DESC]]="Headquarte","HQ",Table1[[#This Row],[VZ2_AREA_DESC]]))</f>
        <v>South</v>
      </c>
      <c r="I900" s="2">
        <v>43862</v>
      </c>
      <c r="J900" s="3" t="s">
        <v>6</v>
      </c>
      <c r="K900" s="3" t="s">
        <v>10</v>
      </c>
      <c r="L900" s="3" t="s">
        <v>8</v>
      </c>
      <c r="M900" s="3">
        <v>164</v>
      </c>
      <c r="N900" s="3">
        <v>458</v>
      </c>
      <c r="O900" s="3">
        <v>31318</v>
      </c>
    </row>
    <row r="901" spans="1:15" x14ac:dyDescent="0.25">
      <c r="A901" s="6" t="str">
        <f>IF(Table1[[#This Row],[Area]]="","",CONCATENATE(YEAR(I901)," ","Q",ROUNDUP(MONTH(I901)/3,0)))</f>
        <v>2019 Q3</v>
      </c>
      <c r="B901" s="6" t="str">
        <f>IF(Table1[[#This Row],[Area]]="","",CONCATENATE(TEXT(Table1[[#This Row],[rpt_mth]],"yyyy"), " ",TEXT(Table1[[#This Row],[rpt_mth]],"mmmm")))</f>
        <v>2019 July</v>
      </c>
      <c r="C901" s="9">
        <f>IF(Table1[[#This Row],[Area]]="","",Table1[[#This Row],[cleu_gross_adds]]/1000)</f>
        <v>2.3E-2</v>
      </c>
      <c r="D901" s="9">
        <f>IF(Table1[[#This Row],[Area]]="","",Table1[[#This Row],[cleu_deacts]]/1000)</f>
        <v>0.11899999999999999</v>
      </c>
      <c r="E901" s="10">
        <f>IF(Table1[[#This Row],[Area]]="","",Table1[[#This Row],[cleu_subs]]/1000)</f>
        <v>12.71</v>
      </c>
      <c r="F901" s="10">
        <f>IF(Table1[[#This Row],[Area]]="","",Table1[[#This Row],[Adds]]-Table1[[#This Row],[Deacts]])</f>
        <v>-9.6000000000000002E-2</v>
      </c>
      <c r="G901" s="10" t="str">
        <f>IF(Table1[[#This Row],[Area]]="","",IF(Table1[[#This Row],[VZ2_SEGMT_DESC]]="Small &amp; Medium Unassigned", "Small &amp; Medium",Table1[[#This Row],[VZ2_SEGMT_DESC]]))</f>
        <v>Public Sector SLED</v>
      </c>
      <c r="H901" s="10" t="str">
        <f>IF(Table1[[#This Row],[VZ2_AREA_DESC]]="undefined","",IF(Table1[[#This Row],[VZ2_AREA_DESC]]="Headquarte","HQ",Table1[[#This Row],[VZ2_AREA_DESC]]))</f>
        <v>West</v>
      </c>
      <c r="I901" s="2">
        <v>43647</v>
      </c>
      <c r="J901" s="3" t="s">
        <v>19</v>
      </c>
      <c r="K901" s="3" t="s">
        <v>7</v>
      </c>
      <c r="L901" s="3" t="s">
        <v>15</v>
      </c>
      <c r="M901" s="3">
        <v>23</v>
      </c>
      <c r="N901" s="3">
        <v>119</v>
      </c>
      <c r="O901" s="3">
        <v>12710</v>
      </c>
    </row>
    <row r="902" spans="1:15" x14ac:dyDescent="0.25">
      <c r="A902" s="6" t="str">
        <f>IF(Table1[[#This Row],[Area]]="","",CONCATENATE(YEAR(I902)," ","Q",ROUNDUP(MONTH(I902)/3,0)))</f>
        <v>2019 Q1</v>
      </c>
      <c r="B902" s="6" t="str">
        <f>IF(Table1[[#This Row],[Area]]="","",CONCATENATE(TEXT(Table1[[#This Row],[rpt_mth]],"yyyy"), " ",TEXT(Table1[[#This Row],[rpt_mth]],"mmmm")))</f>
        <v>2019 March</v>
      </c>
      <c r="C902" s="9">
        <f>IF(Table1[[#This Row],[Area]]="","",Table1[[#This Row],[cleu_gross_adds]]/1000)</f>
        <v>0</v>
      </c>
      <c r="D902" s="9">
        <f>IF(Table1[[#This Row],[Area]]="","",Table1[[#This Row],[cleu_deacts]]/1000)</f>
        <v>0</v>
      </c>
      <c r="E902" s="10">
        <f>IF(Table1[[#This Row],[Area]]="","",Table1[[#This Row],[cleu_subs]]/1000)</f>
        <v>0</v>
      </c>
      <c r="F902" s="10">
        <f>IF(Table1[[#This Row],[Area]]="","",Table1[[#This Row],[Adds]]-Table1[[#This Row],[Deacts]])</f>
        <v>0</v>
      </c>
      <c r="G902" s="10" t="str">
        <f>IF(Table1[[#This Row],[Area]]="","",IF(Table1[[#This Row],[VZ2_SEGMT_DESC]]="Small &amp; Medium Unassigned", "Small &amp; Medium",Table1[[#This Row],[VZ2_SEGMT_DESC]]))</f>
        <v>Public Sector Fed</v>
      </c>
      <c r="H902" s="10" t="str">
        <f>IF(Table1[[#This Row],[VZ2_AREA_DESC]]="undefined","",IF(Table1[[#This Row],[VZ2_AREA_DESC]]="Headquarte","HQ",Table1[[#This Row],[VZ2_AREA_DESC]]))</f>
        <v>HQ</v>
      </c>
      <c r="I902" s="2">
        <v>43525</v>
      </c>
      <c r="J902" s="3" t="s">
        <v>16</v>
      </c>
      <c r="K902" s="3" t="s">
        <v>12</v>
      </c>
      <c r="L902" s="3" t="s">
        <v>17</v>
      </c>
      <c r="M902" s="3">
        <v>0</v>
      </c>
      <c r="N902" s="3">
        <v>0</v>
      </c>
      <c r="O902" s="3">
        <v>0</v>
      </c>
    </row>
    <row r="903" spans="1:15" x14ac:dyDescent="0.25">
      <c r="A903" s="6" t="str">
        <f>IF(Table1[[#This Row],[Area]]="","",CONCATENATE(YEAR(I903)," ","Q",ROUNDUP(MONTH(I903)/3,0)))</f>
        <v>2019 Q3</v>
      </c>
      <c r="B903" s="6" t="str">
        <f>IF(Table1[[#This Row],[Area]]="","",CONCATENATE(TEXT(Table1[[#This Row],[rpt_mth]],"yyyy"), " ",TEXT(Table1[[#This Row],[rpt_mth]],"mmmm")))</f>
        <v>2019 September</v>
      </c>
      <c r="C903" s="9">
        <f>IF(Table1[[#This Row],[Area]]="","",Table1[[#This Row],[cleu_gross_adds]]/1000)</f>
        <v>0</v>
      </c>
      <c r="D903" s="9">
        <f>IF(Table1[[#This Row],[Area]]="","",Table1[[#This Row],[cleu_deacts]]/1000)</f>
        <v>0</v>
      </c>
      <c r="E903" s="10">
        <f>IF(Table1[[#This Row],[Area]]="","",Table1[[#This Row],[cleu_subs]]/1000)</f>
        <v>0</v>
      </c>
      <c r="F903" s="10">
        <f>IF(Table1[[#This Row],[Area]]="","",Table1[[#This Row],[Adds]]-Table1[[#This Row],[Deacts]])</f>
        <v>0</v>
      </c>
      <c r="G903" s="10" t="str">
        <f>IF(Table1[[#This Row],[Area]]="","",IF(Table1[[#This Row],[VZ2_SEGMT_DESC]]="Small &amp; Medium Unassigned", "Small &amp; Medium",Table1[[#This Row],[VZ2_SEGMT_DESC]]))</f>
        <v>Small &amp; Medium</v>
      </c>
      <c r="H903" s="10" t="str">
        <f>IF(Table1[[#This Row],[VZ2_AREA_DESC]]="undefined","",IF(Table1[[#This Row],[VZ2_AREA_DESC]]="Headquarte","HQ",Table1[[#This Row],[VZ2_AREA_DESC]]))</f>
        <v>HQ</v>
      </c>
      <c r="I903" s="2">
        <v>43709</v>
      </c>
      <c r="J903" s="3" t="s">
        <v>18</v>
      </c>
      <c r="K903" s="3" t="s">
        <v>10</v>
      </c>
      <c r="L903" s="3" t="s">
        <v>17</v>
      </c>
      <c r="M903" s="3">
        <v>0</v>
      </c>
      <c r="N903" s="3">
        <v>0</v>
      </c>
      <c r="O903" s="3">
        <v>0</v>
      </c>
    </row>
    <row r="904" spans="1:15" x14ac:dyDescent="0.25">
      <c r="A904" s="6" t="str">
        <f>IF(Table1[[#This Row],[Area]]="","",CONCATENATE(YEAR(I904)," ","Q",ROUNDUP(MONTH(I904)/3,0)))</f>
        <v>2020 Q1</v>
      </c>
      <c r="B904" s="6" t="str">
        <f>IF(Table1[[#This Row],[Area]]="","",CONCATENATE(TEXT(Table1[[#This Row],[rpt_mth]],"yyyy"), " ",TEXT(Table1[[#This Row],[rpt_mth]],"mmmm")))</f>
        <v>2020 March</v>
      </c>
      <c r="C904" s="9">
        <f>IF(Table1[[#This Row],[Area]]="","",Table1[[#This Row],[cleu_gross_adds]]/1000)</f>
        <v>0</v>
      </c>
      <c r="D904" s="9">
        <f>IF(Table1[[#This Row],[Area]]="","",Table1[[#This Row],[cleu_deacts]]/1000)</f>
        <v>1.4E-2</v>
      </c>
      <c r="E904" s="10">
        <f>IF(Table1[[#This Row],[Area]]="","",Table1[[#This Row],[cleu_subs]]/1000)</f>
        <v>1.6970000000000001</v>
      </c>
      <c r="F904" s="10">
        <f>IF(Table1[[#This Row],[Area]]="","",Table1[[#This Row],[Adds]]-Table1[[#This Row],[Deacts]])</f>
        <v>-1.4E-2</v>
      </c>
      <c r="G904" s="10" t="str">
        <f>IF(Table1[[#This Row],[Area]]="","",IF(Table1[[#This Row],[VZ2_SEGMT_DESC]]="Small &amp; Medium Unassigned", "Small &amp; Medium",Table1[[#This Row],[VZ2_SEGMT_DESC]]))</f>
        <v>Public Sector Fed</v>
      </c>
      <c r="H904" s="10" t="str">
        <f>IF(Table1[[#This Row],[VZ2_AREA_DESC]]="undefined","",IF(Table1[[#This Row],[VZ2_AREA_DESC]]="Headquarte","HQ",Table1[[#This Row],[VZ2_AREA_DESC]]))</f>
        <v>West</v>
      </c>
      <c r="I904" s="2">
        <v>43891</v>
      </c>
      <c r="J904" s="3" t="s">
        <v>16</v>
      </c>
      <c r="K904" s="3" t="s">
        <v>7</v>
      </c>
      <c r="L904" s="3" t="s">
        <v>15</v>
      </c>
      <c r="M904" s="3">
        <v>0</v>
      </c>
      <c r="N904" s="3">
        <v>14</v>
      </c>
      <c r="O904" s="3">
        <v>1697</v>
      </c>
    </row>
    <row r="905" spans="1:15" x14ac:dyDescent="0.25">
      <c r="A905" s="6" t="str">
        <f>IF(Table1[[#This Row],[Area]]="","",CONCATENATE(YEAR(I905)," ","Q",ROUNDUP(MONTH(I905)/3,0)))</f>
        <v>2020 Q2</v>
      </c>
      <c r="B905" s="6" t="str">
        <f>IF(Table1[[#This Row],[Area]]="","",CONCATENATE(TEXT(Table1[[#This Row],[rpt_mth]],"yyyy"), " ",TEXT(Table1[[#This Row],[rpt_mth]],"mmmm")))</f>
        <v>2020 June</v>
      </c>
      <c r="C905" s="9">
        <f>IF(Table1[[#This Row],[Area]]="","",Table1[[#This Row],[cleu_gross_adds]]/1000)</f>
        <v>3.8519999999999999</v>
      </c>
      <c r="D905" s="9">
        <f>IF(Table1[[#This Row],[Area]]="","",Table1[[#This Row],[cleu_deacts]]/1000)</f>
        <v>3.8889999999999998</v>
      </c>
      <c r="E905" s="10">
        <f>IF(Table1[[#This Row],[Area]]="","",Table1[[#This Row],[cleu_subs]]/1000)</f>
        <v>1387.81</v>
      </c>
      <c r="F905" s="10">
        <f>IF(Table1[[#This Row],[Area]]="","",Table1[[#This Row],[Adds]]-Table1[[#This Row],[Deacts]])</f>
        <v>-3.6999999999999922E-2</v>
      </c>
      <c r="G905" s="10" t="str">
        <f>IF(Table1[[#This Row],[Area]]="","",IF(Table1[[#This Row],[VZ2_SEGMT_DESC]]="Small &amp; Medium Unassigned", "Small &amp; Medium",Table1[[#This Row],[VZ2_SEGMT_DESC]]))</f>
        <v>Large Enterprise Segment</v>
      </c>
      <c r="H905" s="10" t="str">
        <f>IF(Table1[[#This Row],[VZ2_AREA_DESC]]="undefined","",IF(Table1[[#This Row],[VZ2_AREA_DESC]]="Headquarte","HQ",Table1[[#This Row],[VZ2_AREA_DESC]]))</f>
        <v>West</v>
      </c>
      <c r="I905" s="2">
        <v>43983</v>
      </c>
      <c r="J905" s="3" t="s">
        <v>6</v>
      </c>
      <c r="K905" s="3" t="s">
        <v>12</v>
      </c>
      <c r="L905" s="3" t="s">
        <v>15</v>
      </c>
      <c r="M905" s="3">
        <v>3852</v>
      </c>
      <c r="N905" s="3">
        <v>3889</v>
      </c>
      <c r="O905" s="3">
        <v>1387810</v>
      </c>
    </row>
    <row r="906" spans="1:15" x14ac:dyDescent="0.25">
      <c r="A906" s="6" t="str">
        <f>IF(Table1[[#This Row],[Area]]="","",CONCATENATE(YEAR(I906)," ","Q",ROUNDUP(MONTH(I906)/3,0)))</f>
        <v>2020 Q2</v>
      </c>
      <c r="B906" s="6" t="str">
        <f>IF(Table1[[#This Row],[Area]]="","",CONCATENATE(TEXT(Table1[[#This Row],[rpt_mth]],"yyyy"), " ",TEXT(Table1[[#This Row],[rpt_mth]],"mmmm")))</f>
        <v>2020 April</v>
      </c>
      <c r="C906" s="9">
        <f>IF(Table1[[#This Row],[Area]]="","",Table1[[#This Row],[cleu_gross_adds]]/1000)</f>
        <v>0.29799999999999999</v>
      </c>
      <c r="D906" s="9">
        <f>IF(Table1[[#This Row],[Area]]="","",Table1[[#This Row],[cleu_deacts]]/1000)</f>
        <v>4.2999999999999997E-2</v>
      </c>
      <c r="E906" s="10">
        <f>IF(Table1[[#This Row],[Area]]="","",Table1[[#This Row],[cleu_subs]]/1000)</f>
        <v>8.1460000000000008</v>
      </c>
      <c r="F906" s="10">
        <f>IF(Table1[[#This Row],[Area]]="","",Table1[[#This Row],[Adds]]-Table1[[#This Row],[Deacts]])</f>
        <v>0.255</v>
      </c>
      <c r="G906" s="10" t="str">
        <f>IF(Table1[[#This Row],[Area]]="","",IF(Table1[[#This Row],[VZ2_SEGMT_DESC]]="Small &amp; Medium Unassigned", "Small &amp; Medium",Table1[[#This Row],[VZ2_SEGMT_DESC]]))</f>
        <v>Public Sector SLED</v>
      </c>
      <c r="H906" s="10" t="str">
        <f>IF(Table1[[#This Row],[VZ2_AREA_DESC]]="undefined","",IF(Table1[[#This Row],[VZ2_AREA_DESC]]="Headquarte","HQ",Table1[[#This Row],[VZ2_AREA_DESC]]))</f>
        <v>West</v>
      </c>
      <c r="I906" s="2">
        <v>43922</v>
      </c>
      <c r="J906" s="3" t="s">
        <v>19</v>
      </c>
      <c r="K906" s="3" t="s">
        <v>14</v>
      </c>
      <c r="L906" s="3" t="s">
        <v>15</v>
      </c>
      <c r="M906" s="3">
        <v>298</v>
      </c>
      <c r="N906" s="3">
        <v>43</v>
      </c>
      <c r="O906" s="3">
        <v>8146</v>
      </c>
    </row>
    <row r="907" spans="1:15" x14ac:dyDescent="0.25">
      <c r="A907" s="6" t="str">
        <f>IF(Table1[[#This Row],[Area]]="","",CONCATENATE(YEAR(I907)," ","Q",ROUNDUP(MONTH(I907)/3,0)))</f>
        <v>2020 Q1</v>
      </c>
      <c r="B907" s="6" t="str">
        <f>IF(Table1[[#This Row],[Area]]="","",CONCATENATE(TEXT(Table1[[#This Row],[rpt_mth]],"yyyy"), " ",TEXT(Table1[[#This Row],[rpt_mth]],"mmmm")))</f>
        <v>2020 February</v>
      </c>
      <c r="C907" s="9">
        <f>IF(Table1[[#This Row],[Area]]="","",Table1[[#This Row],[cleu_gross_adds]]/1000)</f>
        <v>27.814</v>
      </c>
      <c r="D907" s="9">
        <f>IF(Table1[[#This Row],[Area]]="","",Table1[[#This Row],[cleu_deacts]]/1000)</f>
        <v>26.32</v>
      </c>
      <c r="E907" s="10">
        <f>IF(Table1[[#This Row],[Area]]="","",Table1[[#This Row],[cleu_subs]]/1000)</f>
        <v>1585.49</v>
      </c>
      <c r="F907" s="10">
        <f>IF(Table1[[#This Row],[Area]]="","",Table1[[#This Row],[Adds]]-Table1[[#This Row],[Deacts]])</f>
        <v>1.4939999999999998</v>
      </c>
      <c r="G907" s="10" t="str">
        <f>IF(Table1[[#This Row],[Area]]="","",IF(Table1[[#This Row],[VZ2_SEGMT_DESC]]="Small &amp; Medium Unassigned", "Small &amp; Medium",Table1[[#This Row],[VZ2_SEGMT_DESC]]))</f>
        <v>Large Enterprise Segment</v>
      </c>
      <c r="H907" s="10" t="str">
        <f>IF(Table1[[#This Row],[VZ2_AREA_DESC]]="undefined","",IF(Table1[[#This Row],[VZ2_AREA_DESC]]="Headquarte","HQ",Table1[[#This Row],[VZ2_AREA_DESC]]))</f>
        <v>South</v>
      </c>
      <c r="I907" s="2">
        <v>43862</v>
      </c>
      <c r="J907" s="3" t="s">
        <v>6</v>
      </c>
      <c r="K907" s="3" t="s">
        <v>12</v>
      </c>
      <c r="L907" s="3" t="s">
        <v>8</v>
      </c>
      <c r="M907" s="3">
        <v>27814</v>
      </c>
      <c r="N907" s="3">
        <v>26320</v>
      </c>
      <c r="O907" s="3">
        <v>1585490</v>
      </c>
    </row>
    <row r="908" spans="1:15" x14ac:dyDescent="0.25">
      <c r="A908" s="6" t="str">
        <f>IF(Table1[[#This Row],[Area]]="","",CONCATENATE(YEAR(I908)," ","Q",ROUNDUP(MONTH(I908)/3,0)))</f>
        <v>2019 Q2</v>
      </c>
      <c r="B908" s="6" t="str">
        <f>IF(Table1[[#This Row],[Area]]="","",CONCATENATE(TEXT(Table1[[#This Row],[rpt_mth]],"yyyy"), " ",TEXT(Table1[[#This Row],[rpt_mth]],"mmmm")))</f>
        <v>2019 June</v>
      </c>
      <c r="C908" s="9">
        <f>IF(Table1[[#This Row],[Area]]="","",Table1[[#This Row],[cleu_gross_adds]]/1000)</f>
        <v>5.7919999999999998</v>
      </c>
      <c r="D908" s="9">
        <f>IF(Table1[[#This Row],[Area]]="","",Table1[[#This Row],[cleu_deacts]]/1000)</f>
        <v>2.4159999999999999</v>
      </c>
      <c r="E908" s="10">
        <f>IF(Table1[[#This Row],[Area]]="","",Table1[[#This Row],[cleu_subs]]/1000)</f>
        <v>263.45</v>
      </c>
      <c r="F908" s="10">
        <f>IF(Table1[[#This Row],[Area]]="","",Table1[[#This Row],[Adds]]-Table1[[#This Row],[Deacts]])</f>
        <v>3.3759999999999999</v>
      </c>
      <c r="G908" s="10" t="str">
        <f>IF(Table1[[#This Row],[Area]]="","",IF(Table1[[#This Row],[VZ2_SEGMT_DESC]]="Small &amp; Medium Unassigned", "Small &amp; Medium",Table1[[#This Row],[VZ2_SEGMT_DESC]]))</f>
        <v>Small &amp; Medium</v>
      </c>
      <c r="H908" s="10" t="str">
        <f>IF(Table1[[#This Row],[VZ2_AREA_DESC]]="undefined","",IF(Table1[[#This Row],[VZ2_AREA_DESC]]="Headquarte","HQ",Table1[[#This Row],[VZ2_AREA_DESC]]))</f>
        <v>South</v>
      </c>
      <c r="I908" s="2">
        <v>43617</v>
      </c>
      <c r="J908" s="3" t="s">
        <v>18</v>
      </c>
      <c r="K908" s="3" t="s">
        <v>14</v>
      </c>
      <c r="L908" s="3" t="s">
        <v>8</v>
      </c>
      <c r="M908" s="3">
        <v>5792</v>
      </c>
      <c r="N908" s="3">
        <v>2416</v>
      </c>
      <c r="O908" s="3">
        <v>263450</v>
      </c>
    </row>
    <row r="909" spans="1:15" x14ac:dyDescent="0.25">
      <c r="A909" s="6" t="str">
        <f>IF(Table1[[#This Row],[Area]]="","",CONCATENATE(YEAR(I909)," ","Q",ROUNDUP(MONTH(I909)/3,0)))</f>
        <v>2020 Q1</v>
      </c>
      <c r="B909" s="6" t="str">
        <f>IF(Table1[[#This Row],[Area]]="","",CONCATENATE(TEXT(Table1[[#This Row],[rpt_mth]],"yyyy"), " ",TEXT(Table1[[#This Row],[rpt_mth]],"mmmm")))</f>
        <v>2020 March</v>
      </c>
      <c r="C909" s="9">
        <f>IF(Table1[[#This Row],[Area]]="","",Table1[[#This Row],[cleu_gross_adds]]/1000)</f>
        <v>7.0000000000000001E-3</v>
      </c>
      <c r="D909" s="9">
        <f>IF(Table1[[#This Row],[Area]]="","",Table1[[#This Row],[cleu_deacts]]/1000)</f>
        <v>0</v>
      </c>
      <c r="E909" s="10">
        <f>IF(Table1[[#This Row],[Area]]="","",Table1[[#This Row],[cleu_subs]]/1000)</f>
        <v>7.0000000000000001E-3</v>
      </c>
      <c r="F909" s="10">
        <f>IF(Table1[[#This Row],[Area]]="","",Table1[[#This Row],[Adds]]-Table1[[#This Row],[Deacts]])</f>
        <v>7.0000000000000001E-3</v>
      </c>
      <c r="G909" s="10" t="str">
        <f>IF(Table1[[#This Row],[Area]]="","",IF(Table1[[#This Row],[VZ2_SEGMT_DESC]]="Small &amp; Medium Unassigned", "Small &amp; Medium",Table1[[#This Row],[VZ2_SEGMT_DESC]]))</f>
        <v>Small &amp; Medium</v>
      </c>
      <c r="H909" s="10" t="str">
        <f>IF(Table1[[#This Row],[VZ2_AREA_DESC]]="undefined","",IF(Table1[[#This Row],[VZ2_AREA_DESC]]="Headquarte","HQ",Table1[[#This Row],[VZ2_AREA_DESC]]))</f>
        <v>East</v>
      </c>
      <c r="I909" s="2">
        <v>43891</v>
      </c>
      <c r="J909" s="3" t="s">
        <v>9</v>
      </c>
      <c r="K909" s="3" t="s">
        <v>14</v>
      </c>
      <c r="L909" s="3" t="s">
        <v>11</v>
      </c>
      <c r="M909" s="3">
        <v>7</v>
      </c>
      <c r="N909" s="3">
        <v>0</v>
      </c>
      <c r="O909" s="3">
        <v>7</v>
      </c>
    </row>
    <row r="910" spans="1:15" x14ac:dyDescent="0.25">
      <c r="A910" s="6" t="str">
        <f>IF(Table1[[#This Row],[Area]]="","",CONCATENATE(YEAR(I910)," ","Q",ROUNDUP(MONTH(I910)/3,0)))</f>
        <v>2020 Q2</v>
      </c>
      <c r="B910" s="6" t="str">
        <f>IF(Table1[[#This Row],[Area]]="","",CONCATENATE(TEXT(Table1[[#This Row],[rpt_mth]],"yyyy"), " ",TEXT(Table1[[#This Row],[rpt_mth]],"mmmm")))</f>
        <v>2020 April</v>
      </c>
      <c r="C910" s="9">
        <f>IF(Table1[[#This Row],[Area]]="","",Table1[[#This Row],[cleu_gross_adds]]/1000)</f>
        <v>82.653000000000006</v>
      </c>
      <c r="D910" s="9">
        <f>IF(Table1[[#This Row],[Area]]="","",Table1[[#This Row],[cleu_deacts]]/1000)</f>
        <v>13.413</v>
      </c>
      <c r="E910" s="10">
        <f>IF(Table1[[#This Row],[Area]]="","",Table1[[#This Row],[cleu_subs]]/1000)</f>
        <v>1967.3</v>
      </c>
      <c r="F910" s="10">
        <f>IF(Table1[[#This Row],[Area]]="","",Table1[[#This Row],[Adds]]-Table1[[#This Row],[Deacts]])</f>
        <v>69.240000000000009</v>
      </c>
      <c r="G910" s="10" t="str">
        <f>IF(Table1[[#This Row],[Area]]="","",IF(Table1[[#This Row],[VZ2_SEGMT_DESC]]="Small &amp; Medium Unassigned", "Small &amp; Medium",Table1[[#This Row],[VZ2_SEGMT_DESC]]))</f>
        <v>Public Sector SLED</v>
      </c>
      <c r="H910" s="10" t="str">
        <f>IF(Table1[[#This Row],[VZ2_AREA_DESC]]="undefined","",IF(Table1[[#This Row],[VZ2_AREA_DESC]]="Headquarte","HQ",Table1[[#This Row],[VZ2_AREA_DESC]]))</f>
        <v>East</v>
      </c>
      <c r="I910" s="2">
        <v>43922</v>
      </c>
      <c r="J910" s="3" t="s">
        <v>19</v>
      </c>
      <c r="K910" s="3" t="s">
        <v>12</v>
      </c>
      <c r="L910" s="3" t="s">
        <v>11</v>
      </c>
      <c r="M910" s="3">
        <v>82653</v>
      </c>
      <c r="N910" s="3">
        <v>13413</v>
      </c>
      <c r="O910" s="3">
        <v>1967300</v>
      </c>
    </row>
    <row r="911" spans="1:15" x14ac:dyDescent="0.25">
      <c r="A911" s="6" t="str">
        <f>IF(Table1[[#This Row],[Area]]="","",CONCATENATE(YEAR(I911)," ","Q",ROUNDUP(MONTH(I911)/3,0)))</f>
        <v>2019 Q3</v>
      </c>
      <c r="B911" s="6" t="str">
        <f>IF(Table1[[#This Row],[Area]]="","",CONCATENATE(TEXT(Table1[[#This Row],[rpt_mth]],"yyyy"), " ",TEXT(Table1[[#This Row],[rpt_mth]],"mmmm")))</f>
        <v>2019 July</v>
      </c>
      <c r="C911" s="9">
        <f>IF(Table1[[#This Row],[Area]]="","",Table1[[#This Row],[cleu_gross_adds]]/1000)</f>
        <v>1E-3</v>
      </c>
      <c r="D911" s="9">
        <f>IF(Table1[[#This Row],[Area]]="","",Table1[[#This Row],[cleu_deacts]]/1000)</f>
        <v>5.0000000000000001E-3</v>
      </c>
      <c r="E911" s="10">
        <f>IF(Table1[[#This Row],[Area]]="","",Table1[[#This Row],[cleu_subs]]/1000)</f>
        <v>4.8000000000000001E-2</v>
      </c>
      <c r="F911" s="10">
        <f>IF(Table1[[#This Row],[Area]]="","",Table1[[#This Row],[Adds]]-Table1[[#This Row],[Deacts]])</f>
        <v>-4.0000000000000001E-3</v>
      </c>
      <c r="G911" s="10" t="str">
        <f>IF(Table1[[#This Row],[Area]]="","",IF(Table1[[#This Row],[VZ2_SEGMT_DESC]]="Small &amp; Medium Unassigned", "Small &amp; Medium",Table1[[#This Row],[VZ2_SEGMT_DESC]]))</f>
        <v>Small &amp; Medium</v>
      </c>
      <c r="H911" s="10" t="str">
        <f>IF(Table1[[#This Row],[VZ2_AREA_DESC]]="undefined","",IF(Table1[[#This Row],[VZ2_AREA_DESC]]="Headquarte","HQ",Table1[[#This Row],[VZ2_AREA_DESC]]))</f>
        <v>East</v>
      </c>
      <c r="I911" s="2">
        <v>43647</v>
      </c>
      <c r="J911" s="3" t="s">
        <v>9</v>
      </c>
      <c r="K911" s="3" t="s">
        <v>7</v>
      </c>
      <c r="L911" s="3" t="s">
        <v>11</v>
      </c>
      <c r="M911" s="3">
        <v>1</v>
      </c>
      <c r="N911" s="3">
        <v>5</v>
      </c>
      <c r="O911" s="3">
        <v>48</v>
      </c>
    </row>
    <row r="912" spans="1:15" x14ac:dyDescent="0.25">
      <c r="A912" s="6" t="str">
        <f>IF(Table1[[#This Row],[Area]]="","",CONCATENATE(YEAR(I912)," ","Q",ROUNDUP(MONTH(I912)/3,0)))</f>
        <v>2019 Q4</v>
      </c>
      <c r="B912" s="6" t="str">
        <f>IF(Table1[[#This Row],[Area]]="","",CONCATENATE(TEXT(Table1[[#This Row],[rpt_mth]],"yyyy"), " ",TEXT(Table1[[#This Row],[rpt_mth]],"mmmm")))</f>
        <v>2019 October</v>
      </c>
      <c r="C912" s="9">
        <f>IF(Table1[[#This Row],[Area]]="","",Table1[[#This Row],[cleu_gross_adds]]/1000)</f>
        <v>0</v>
      </c>
      <c r="D912" s="9">
        <f>IF(Table1[[#This Row],[Area]]="","",Table1[[#This Row],[cleu_deacts]]/1000)</f>
        <v>0</v>
      </c>
      <c r="E912" s="10">
        <f>IF(Table1[[#This Row],[Area]]="","",Table1[[#This Row],[cleu_subs]]/1000)</f>
        <v>0</v>
      </c>
      <c r="F912" s="10">
        <f>IF(Table1[[#This Row],[Area]]="","",Table1[[#This Row],[Adds]]-Table1[[#This Row],[Deacts]])</f>
        <v>0</v>
      </c>
      <c r="G912" s="10" t="str">
        <f>IF(Table1[[#This Row],[Area]]="","",IF(Table1[[#This Row],[VZ2_SEGMT_DESC]]="Small &amp; Medium Unassigned", "Small &amp; Medium",Table1[[#This Row],[VZ2_SEGMT_DESC]]))</f>
        <v>Public Sector Fed</v>
      </c>
      <c r="H912" s="10" t="str">
        <f>IF(Table1[[#This Row],[VZ2_AREA_DESC]]="undefined","",IF(Table1[[#This Row],[VZ2_AREA_DESC]]="Headquarte","HQ",Table1[[#This Row],[VZ2_AREA_DESC]]))</f>
        <v>HQ</v>
      </c>
      <c r="I912" s="2">
        <v>43739</v>
      </c>
      <c r="J912" s="3" t="s">
        <v>16</v>
      </c>
      <c r="K912" s="3" t="s">
        <v>12</v>
      </c>
      <c r="L912" s="3" t="s">
        <v>17</v>
      </c>
      <c r="M912" s="3">
        <v>0</v>
      </c>
      <c r="N912" s="3">
        <v>0</v>
      </c>
      <c r="O912" s="3">
        <v>0</v>
      </c>
    </row>
    <row r="913" spans="1:15" x14ac:dyDescent="0.25">
      <c r="A913" s="6" t="str">
        <f>IF(Table1[[#This Row],[Area]]="","",CONCATENATE(YEAR(I913)," ","Q",ROUNDUP(MONTH(I913)/3,0)))</f>
        <v>2019 Q4</v>
      </c>
      <c r="B913" s="6" t="str">
        <f>IF(Table1[[#This Row],[Area]]="","",CONCATENATE(TEXT(Table1[[#This Row],[rpt_mth]],"yyyy"), " ",TEXT(Table1[[#This Row],[rpt_mth]],"mmmm")))</f>
        <v>2019 December</v>
      </c>
      <c r="C913" s="9">
        <f>IF(Table1[[#This Row],[Area]]="","",Table1[[#This Row],[cleu_gross_adds]]/1000)</f>
        <v>0</v>
      </c>
      <c r="D913" s="9">
        <f>IF(Table1[[#This Row],[Area]]="","",Table1[[#This Row],[cleu_deacts]]/1000)</f>
        <v>3.7999999999999999E-2</v>
      </c>
      <c r="E913" s="10">
        <f>IF(Table1[[#This Row],[Area]]="","",Table1[[#This Row],[cleu_subs]]/1000)</f>
        <v>0.16600000000000001</v>
      </c>
      <c r="F913" s="10">
        <f>IF(Table1[[#This Row],[Area]]="","",Table1[[#This Row],[Adds]]-Table1[[#This Row],[Deacts]])</f>
        <v>-3.7999999999999999E-2</v>
      </c>
      <c r="G913" s="10" t="str">
        <f>IF(Table1[[#This Row],[Area]]="","",IF(Table1[[#This Row],[VZ2_SEGMT_DESC]]="Small &amp; Medium Unassigned", "Small &amp; Medium",Table1[[#This Row],[VZ2_SEGMT_DESC]]))</f>
        <v>Public Sector Fed</v>
      </c>
      <c r="H913" s="10" t="str">
        <f>IF(Table1[[#This Row],[VZ2_AREA_DESC]]="undefined","",IF(Table1[[#This Row],[VZ2_AREA_DESC]]="Headquarte","HQ",Table1[[#This Row],[VZ2_AREA_DESC]]))</f>
        <v>South</v>
      </c>
      <c r="I913" s="2">
        <v>43800</v>
      </c>
      <c r="J913" s="3" t="s">
        <v>16</v>
      </c>
      <c r="K913" s="3" t="s">
        <v>14</v>
      </c>
      <c r="L913" s="3" t="s">
        <v>8</v>
      </c>
      <c r="M913" s="3">
        <v>0</v>
      </c>
      <c r="N913" s="3">
        <v>38</v>
      </c>
      <c r="O913" s="3">
        <v>166</v>
      </c>
    </row>
    <row r="914" spans="1:15" x14ac:dyDescent="0.25">
      <c r="A914" s="6" t="str">
        <f>IF(Table1[[#This Row],[Area]]="","",CONCATENATE(YEAR(I914)," ","Q",ROUNDUP(MONTH(I914)/3,0)))</f>
        <v>2019 Q3</v>
      </c>
      <c r="B914" s="6" t="str">
        <f>IF(Table1[[#This Row],[Area]]="","",CONCATENATE(TEXT(Table1[[#This Row],[rpt_mth]],"yyyy"), " ",TEXT(Table1[[#This Row],[rpt_mth]],"mmmm")))</f>
        <v>2019 July</v>
      </c>
      <c r="C914" s="9">
        <f>IF(Table1[[#This Row],[Area]]="","",Table1[[#This Row],[cleu_gross_adds]]/1000)</f>
        <v>0.123</v>
      </c>
      <c r="D914" s="9">
        <f>IF(Table1[[#This Row],[Area]]="","",Table1[[#This Row],[cleu_deacts]]/1000)</f>
        <v>7.0000000000000001E-3</v>
      </c>
      <c r="E914" s="10">
        <f>IF(Table1[[#This Row],[Area]]="","",Table1[[#This Row],[cleu_subs]]/1000)</f>
        <v>0.21199999999999999</v>
      </c>
      <c r="F914" s="10">
        <f>IF(Table1[[#This Row],[Area]]="","",Table1[[#This Row],[Adds]]-Table1[[#This Row],[Deacts]])</f>
        <v>0.11599999999999999</v>
      </c>
      <c r="G914" s="10" t="str">
        <f>IF(Table1[[#This Row],[Area]]="","",IF(Table1[[#This Row],[VZ2_SEGMT_DESC]]="Small &amp; Medium Unassigned", "Small &amp; Medium",Table1[[#This Row],[VZ2_SEGMT_DESC]]))</f>
        <v>Small &amp; Medium</v>
      </c>
      <c r="H914" s="10" t="str">
        <f>IF(Table1[[#This Row],[VZ2_AREA_DESC]]="undefined","",IF(Table1[[#This Row],[VZ2_AREA_DESC]]="Headquarte","HQ",Table1[[#This Row],[VZ2_AREA_DESC]]))</f>
        <v>South</v>
      </c>
      <c r="I914" s="2">
        <v>43647</v>
      </c>
      <c r="J914" s="3" t="s">
        <v>9</v>
      </c>
      <c r="K914" s="3" t="s">
        <v>10</v>
      </c>
      <c r="L914" s="3" t="s">
        <v>8</v>
      </c>
      <c r="M914" s="3">
        <v>123</v>
      </c>
      <c r="N914" s="3">
        <v>7</v>
      </c>
      <c r="O914" s="3">
        <v>212</v>
      </c>
    </row>
    <row r="915" spans="1:15" x14ac:dyDescent="0.25">
      <c r="A915" s="6" t="str">
        <f>IF(Table1[[#This Row],[Area]]="","",CONCATENATE(YEAR(I915)," ","Q",ROUNDUP(MONTH(I915)/3,0)))</f>
        <v>2019 Q4</v>
      </c>
      <c r="B915" s="6" t="str">
        <f>IF(Table1[[#This Row],[Area]]="","",CONCATENATE(TEXT(Table1[[#This Row],[rpt_mth]],"yyyy"), " ",TEXT(Table1[[#This Row],[rpt_mth]],"mmmm")))</f>
        <v>2019 November</v>
      </c>
      <c r="C915" s="9">
        <f>IF(Table1[[#This Row],[Area]]="","",Table1[[#This Row],[cleu_gross_adds]]/1000)</f>
        <v>0</v>
      </c>
      <c r="D915" s="9">
        <f>IF(Table1[[#This Row],[Area]]="","",Table1[[#This Row],[cleu_deacts]]/1000)</f>
        <v>0</v>
      </c>
      <c r="E915" s="10">
        <f>IF(Table1[[#This Row],[Area]]="","",Table1[[#This Row],[cleu_subs]]/1000)</f>
        <v>2E-3</v>
      </c>
      <c r="F915" s="10">
        <f>IF(Table1[[#This Row],[Area]]="","",Table1[[#This Row],[Adds]]-Table1[[#This Row],[Deacts]])</f>
        <v>0</v>
      </c>
      <c r="G915" s="10" t="str">
        <f>IF(Table1[[#This Row],[Area]]="","",IF(Table1[[#This Row],[VZ2_SEGMT_DESC]]="Small &amp; Medium Unassigned", "Small &amp; Medium",Table1[[#This Row],[VZ2_SEGMT_DESC]]))</f>
        <v>Small &amp; Medium</v>
      </c>
      <c r="H915" s="10" t="str">
        <f>IF(Table1[[#This Row],[VZ2_AREA_DESC]]="undefined","",IF(Table1[[#This Row],[VZ2_AREA_DESC]]="Headquarte","HQ",Table1[[#This Row],[VZ2_AREA_DESC]]))</f>
        <v>HQ</v>
      </c>
      <c r="I915" s="2">
        <v>43770</v>
      </c>
      <c r="J915" s="3" t="s">
        <v>18</v>
      </c>
      <c r="K915" s="3" t="s">
        <v>12</v>
      </c>
      <c r="L915" s="3" t="s">
        <v>17</v>
      </c>
      <c r="M915" s="3">
        <v>0</v>
      </c>
      <c r="N915" s="3">
        <v>0</v>
      </c>
      <c r="O915" s="3">
        <v>2</v>
      </c>
    </row>
    <row r="916" spans="1:15" x14ac:dyDescent="0.25">
      <c r="A916" s="6" t="str">
        <f>IF(Table1[[#This Row],[Area]]="","",CONCATENATE(YEAR(I916)," ","Q",ROUNDUP(MONTH(I916)/3,0)))</f>
        <v>2019 Q4</v>
      </c>
      <c r="B916" s="6" t="str">
        <f>IF(Table1[[#This Row],[Area]]="","",CONCATENATE(TEXT(Table1[[#This Row],[rpt_mth]],"yyyy"), " ",TEXT(Table1[[#This Row],[rpt_mth]],"mmmm")))</f>
        <v>2019 October</v>
      </c>
      <c r="C916" s="9">
        <f>IF(Table1[[#This Row],[Area]]="","",Table1[[#This Row],[cleu_gross_adds]]/1000)</f>
        <v>3.2869999999999999</v>
      </c>
      <c r="D916" s="9">
        <f>IF(Table1[[#This Row],[Area]]="","",Table1[[#This Row],[cleu_deacts]]/1000)</f>
        <v>4.0490000000000004</v>
      </c>
      <c r="E916" s="10">
        <f>IF(Table1[[#This Row],[Area]]="","",Table1[[#This Row],[cleu_subs]]/1000)</f>
        <v>460.92399999999998</v>
      </c>
      <c r="F916" s="10">
        <f>IF(Table1[[#This Row],[Area]]="","",Table1[[#This Row],[Adds]]-Table1[[#This Row],[Deacts]])</f>
        <v>-0.76200000000000045</v>
      </c>
      <c r="G916" s="10" t="str">
        <f>IF(Table1[[#This Row],[Area]]="","",IF(Table1[[#This Row],[VZ2_SEGMT_DESC]]="Small &amp; Medium Unassigned", "Small &amp; Medium",Table1[[#This Row],[VZ2_SEGMT_DESC]]))</f>
        <v>Small &amp; Medium</v>
      </c>
      <c r="H916" s="10" t="str">
        <f>IF(Table1[[#This Row],[VZ2_AREA_DESC]]="undefined","",IF(Table1[[#This Row],[VZ2_AREA_DESC]]="Headquarte","HQ",Table1[[#This Row],[VZ2_AREA_DESC]]))</f>
        <v>East</v>
      </c>
      <c r="I916" s="2">
        <v>43739</v>
      </c>
      <c r="J916" s="3" t="s">
        <v>18</v>
      </c>
      <c r="K916" s="3" t="s">
        <v>7</v>
      </c>
      <c r="L916" s="3" t="s">
        <v>11</v>
      </c>
      <c r="M916" s="3">
        <v>3287</v>
      </c>
      <c r="N916" s="3">
        <v>4049</v>
      </c>
      <c r="O916" s="3">
        <v>460924</v>
      </c>
    </row>
    <row r="917" spans="1:15" x14ac:dyDescent="0.25">
      <c r="A917" s="6" t="str">
        <f>IF(Table1[[#This Row],[Area]]="","",CONCATENATE(YEAR(I917)," ","Q",ROUNDUP(MONTH(I917)/3,0)))</f>
        <v>2019 Q3</v>
      </c>
      <c r="B917" s="6" t="str">
        <f>IF(Table1[[#This Row],[Area]]="","",CONCATENATE(TEXT(Table1[[#This Row],[rpt_mth]],"yyyy"), " ",TEXT(Table1[[#This Row],[rpt_mth]],"mmmm")))</f>
        <v>2019 August</v>
      </c>
      <c r="C917" s="9">
        <f>IF(Table1[[#This Row],[Area]]="","",Table1[[#This Row],[cleu_gross_adds]]/1000)</f>
        <v>6.4000000000000001E-2</v>
      </c>
      <c r="D917" s="9">
        <f>IF(Table1[[#This Row],[Area]]="","",Table1[[#This Row],[cleu_deacts]]/1000)</f>
        <v>6.8000000000000005E-2</v>
      </c>
      <c r="E917" s="10">
        <f>IF(Table1[[#This Row],[Area]]="","",Table1[[#This Row],[cleu_subs]]/1000)</f>
        <v>9.2629999999999999</v>
      </c>
      <c r="F917" s="10">
        <f>IF(Table1[[#This Row],[Area]]="","",Table1[[#This Row],[Adds]]-Table1[[#This Row],[Deacts]])</f>
        <v>-4.0000000000000036E-3</v>
      </c>
      <c r="G917" s="10" t="str">
        <f>IF(Table1[[#This Row],[Area]]="","",IF(Table1[[#This Row],[VZ2_SEGMT_DESC]]="Small &amp; Medium Unassigned", "Small &amp; Medium",Table1[[#This Row],[VZ2_SEGMT_DESC]]))</f>
        <v>Public Sector SLED</v>
      </c>
      <c r="H917" s="10" t="str">
        <f>IF(Table1[[#This Row],[VZ2_AREA_DESC]]="undefined","",IF(Table1[[#This Row],[VZ2_AREA_DESC]]="Headquarte","HQ",Table1[[#This Row],[VZ2_AREA_DESC]]))</f>
        <v>West</v>
      </c>
      <c r="I917" s="2">
        <v>43678</v>
      </c>
      <c r="J917" s="3" t="s">
        <v>19</v>
      </c>
      <c r="K917" s="3" t="s">
        <v>10</v>
      </c>
      <c r="L917" s="3" t="s">
        <v>15</v>
      </c>
      <c r="M917" s="3">
        <v>64</v>
      </c>
      <c r="N917" s="3">
        <v>68</v>
      </c>
      <c r="O917" s="3">
        <v>9263</v>
      </c>
    </row>
    <row r="918" spans="1:15" x14ac:dyDescent="0.25">
      <c r="A918" s="6" t="str">
        <f>IF(Table1[[#This Row],[Area]]="","",CONCATENATE(YEAR(I918)," ","Q",ROUNDUP(MONTH(I918)/3,0)))</f>
        <v>2019 Q2</v>
      </c>
      <c r="B918" s="6" t="str">
        <f>IF(Table1[[#This Row],[Area]]="","",CONCATENATE(TEXT(Table1[[#This Row],[rpt_mth]],"yyyy"), " ",TEXT(Table1[[#This Row],[rpt_mth]],"mmmm")))</f>
        <v>2019 June</v>
      </c>
      <c r="C918" s="9">
        <f>IF(Table1[[#This Row],[Area]]="","",Table1[[#This Row],[cleu_gross_adds]]/1000)</f>
        <v>6.0999999999999999E-2</v>
      </c>
      <c r="D918" s="9">
        <f>IF(Table1[[#This Row],[Area]]="","",Table1[[#This Row],[cleu_deacts]]/1000)</f>
        <v>8.9999999999999993E-3</v>
      </c>
      <c r="E918" s="10">
        <f>IF(Table1[[#This Row],[Area]]="","",Table1[[#This Row],[cleu_subs]]/1000)</f>
        <v>0.104</v>
      </c>
      <c r="F918" s="10">
        <f>IF(Table1[[#This Row],[Area]]="","",Table1[[#This Row],[Adds]]-Table1[[#This Row],[Deacts]])</f>
        <v>5.1999999999999998E-2</v>
      </c>
      <c r="G918" s="10" t="str">
        <f>IF(Table1[[#This Row],[Area]]="","",IF(Table1[[#This Row],[VZ2_SEGMT_DESC]]="Small &amp; Medium Unassigned", "Small &amp; Medium",Table1[[#This Row],[VZ2_SEGMT_DESC]]))</f>
        <v>Small &amp; Medium</v>
      </c>
      <c r="H918" s="10" t="str">
        <f>IF(Table1[[#This Row],[VZ2_AREA_DESC]]="undefined","",IF(Table1[[#This Row],[VZ2_AREA_DESC]]="Headquarte","HQ",Table1[[#This Row],[VZ2_AREA_DESC]]))</f>
        <v>South</v>
      </c>
      <c r="I918" s="2">
        <v>43617</v>
      </c>
      <c r="J918" s="3" t="s">
        <v>9</v>
      </c>
      <c r="K918" s="3" t="s">
        <v>10</v>
      </c>
      <c r="L918" s="3" t="s">
        <v>8</v>
      </c>
      <c r="M918" s="3">
        <v>61</v>
      </c>
      <c r="N918" s="3">
        <v>9</v>
      </c>
      <c r="O918" s="3">
        <v>104</v>
      </c>
    </row>
    <row r="919" spans="1:15" x14ac:dyDescent="0.25">
      <c r="A919" s="6" t="str">
        <f>IF(Table1[[#This Row],[Area]]="","",CONCATENATE(YEAR(I919)," ","Q",ROUNDUP(MONTH(I919)/3,0)))</f>
        <v>2019 Q4</v>
      </c>
      <c r="B919" s="6" t="str">
        <f>IF(Table1[[#This Row],[Area]]="","",CONCATENATE(TEXT(Table1[[#This Row],[rpt_mth]],"yyyy"), " ",TEXT(Table1[[#This Row],[rpt_mth]],"mmmm")))</f>
        <v>2019 October</v>
      </c>
      <c r="C919" s="9">
        <f>IF(Table1[[#This Row],[Area]]="","",Table1[[#This Row],[cleu_gross_adds]]/1000)</f>
        <v>7.2999999999999995E-2</v>
      </c>
      <c r="D919" s="9">
        <f>IF(Table1[[#This Row],[Area]]="","",Table1[[#This Row],[cleu_deacts]]/1000)</f>
        <v>1E-3</v>
      </c>
      <c r="E919" s="10">
        <f>IF(Table1[[#This Row],[Area]]="","",Table1[[#This Row],[cleu_subs]]/1000)</f>
        <v>0.41</v>
      </c>
      <c r="F919" s="10">
        <f>IF(Table1[[#This Row],[Area]]="","",Table1[[#This Row],[Adds]]-Table1[[#This Row],[Deacts]])</f>
        <v>7.1999999999999995E-2</v>
      </c>
      <c r="G919" s="10" t="str">
        <f>IF(Table1[[#This Row],[Area]]="","",IF(Table1[[#This Row],[VZ2_SEGMT_DESC]]="Small &amp; Medium Unassigned", "Small &amp; Medium",Table1[[#This Row],[VZ2_SEGMT_DESC]]))</f>
        <v>Small &amp; Medium</v>
      </c>
      <c r="H919" s="10" t="str">
        <f>IF(Table1[[#This Row],[VZ2_AREA_DESC]]="undefined","",IF(Table1[[#This Row],[VZ2_AREA_DESC]]="Headquarte","HQ",Table1[[#This Row],[VZ2_AREA_DESC]]))</f>
        <v>East</v>
      </c>
      <c r="I919" s="2">
        <v>43739</v>
      </c>
      <c r="J919" s="3" t="s">
        <v>9</v>
      </c>
      <c r="K919" s="3" t="s">
        <v>12</v>
      </c>
      <c r="L919" s="3" t="s">
        <v>11</v>
      </c>
      <c r="M919" s="3">
        <v>73</v>
      </c>
      <c r="N919" s="3">
        <v>1</v>
      </c>
      <c r="O919" s="3">
        <v>410</v>
      </c>
    </row>
    <row r="920" spans="1:15" x14ac:dyDescent="0.25">
      <c r="A920" s="6" t="str">
        <f>IF(Table1[[#This Row],[Area]]="","",CONCATENATE(YEAR(I920)," ","Q",ROUNDUP(MONTH(I920)/3,0)))</f>
        <v>2019 Q2</v>
      </c>
      <c r="B920" s="6" t="str">
        <f>IF(Table1[[#This Row],[Area]]="","",CONCATENATE(TEXT(Table1[[#This Row],[rpt_mth]],"yyyy"), " ",TEXT(Table1[[#This Row],[rpt_mth]],"mmmm")))</f>
        <v>2019 June</v>
      </c>
      <c r="C920" s="9">
        <f>IF(Table1[[#This Row],[Area]]="","",Table1[[#This Row],[cleu_gross_adds]]/1000)</f>
        <v>0.184</v>
      </c>
      <c r="D920" s="9">
        <f>IF(Table1[[#This Row],[Area]]="","",Table1[[#This Row],[cleu_deacts]]/1000)</f>
        <v>0.48599999999999999</v>
      </c>
      <c r="E920" s="10">
        <f>IF(Table1[[#This Row],[Area]]="","",Table1[[#This Row],[cleu_subs]]/1000)</f>
        <v>27.42</v>
      </c>
      <c r="F920" s="10">
        <f>IF(Table1[[#This Row],[Area]]="","",Table1[[#This Row],[Adds]]-Table1[[#This Row],[Deacts]])</f>
        <v>-0.30199999999999999</v>
      </c>
      <c r="G920" s="10" t="str">
        <f>IF(Table1[[#This Row],[Area]]="","",IF(Table1[[#This Row],[VZ2_SEGMT_DESC]]="Small &amp; Medium Unassigned", "Small &amp; Medium",Table1[[#This Row],[VZ2_SEGMT_DESC]]))</f>
        <v>Large Enterprise Segment</v>
      </c>
      <c r="H920" s="10" t="str">
        <f>IF(Table1[[#This Row],[VZ2_AREA_DESC]]="undefined","",IF(Table1[[#This Row],[VZ2_AREA_DESC]]="Headquarte","HQ",Table1[[#This Row],[VZ2_AREA_DESC]]))</f>
        <v>South</v>
      </c>
      <c r="I920" s="2">
        <v>43617</v>
      </c>
      <c r="J920" s="3" t="s">
        <v>6</v>
      </c>
      <c r="K920" s="3" t="s">
        <v>7</v>
      </c>
      <c r="L920" s="3" t="s">
        <v>8</v>
      </c>
      <c r="M920" s="3">
        <v>184</v>
      </c>
      <c r="N920" s="3">
        <v>486</v>
      </c>
      <c r="O920" s="3">
        <v>27420</v>
      </c>
    </row>
    <row r="921" spans="1:15" x14ac:dyDescent="0.25">
      <c r="A921" s="6" t="str">
        <f>IF(Table1[[#This Row],[Area]]="","",CONCATENATE(YEAR(I921)," ","Q",ROUNDUP(MONTH(I921)/3,0)))</f>
        <v>2019 Q3</v>
      </c>
      <c r="B921" s="6" t="str">
        <f>IF(Table1[[#This Row],[Area]]="","",CONCATENATE(TEXT(Table1[[#This Row],[rpt_mth]],"yyyy"), " ",TEXT(Table1[[#This Row],[rpt_mth]],"mmmm")))</f>
        <v>2019 August</v>
      </c>
      <c r="C921" s="9">
        <f>IF(Table1[[#This Row],[Area]]="","",Table1[[#This Row],[cleu_gross_adds]]/1000)</f>
        <v>20.841999999999999</v>
      </c>
      <c r="D921" s="9">
        <f>IF(Table1[[#This Row],[Area]]="","",Table1[[#This Row],[cleu_deacts]]/1000)</f>
        <v>14.106999999999999</v>
      </c>
      <c r="E921" s="10">
        <f>IF(Table1[[#This Row],[Area]]="","",Table1[[#This Row],[cleu_subs]]/1000)</f>
        <v>1164.0989999999999</v>
      </c>
      <c r="F921" s="10">
        <f>IF(Table1[[#This Row],[Area]]="","",Table1[[#This Row],[Adds]]-Table1[[#This Row],[Deacts]])</f>
        <v>6.7349999999999994</v>
      </c>
      <c r="G921" s="10" t="str">
        <f>IF(Table1[[#This Row],[Area]]="","",IF(Table1[[#This Row],[VZ2_SEGMT_DESC]]="Small &amp; Medium Unassigned", "Small &amp; Medium",Table1[[#This Row],[VZ2_SEGMT_DESC]]))</f>
        <v>Public Sector SLED</v>
      </c>
      <c r="H921" s="10" t="str">
        <f>IF(Table1[[#This Row],[VZ2_AREA_DESC]]="undefined","",IF(Table1[[#This Row],[VZ2_AREA_DESC]]="Headquarte","HQ",Table1[[#This Row],[VZ2_AREA_DESC]]))</f>
        <v>South</v>
      </c>
      <c r="I921" s="2">
        <v>43678</v>
      </c>
      <c r="J921" s="3" t="s">
        <v>19</v>
      </c>
      <c r="K921" s="3" t="s">
        <v>12</v>
      </c>
      <c r="L921" s="3" t="s">
        <v>8</v>
      </c>
      <c r="M921" s="3">
        <v>20842</v>
      </c>
      <c r="N921" s="3">
        <v>14107</v>
      </c>
      <c r="O921" s="3">
        <v>1164099</v>
      </c>
    </row>
    <row r="922" spans="1:15" x14ac:dyDescent="0.25">
      <c r="A922" s="6" t="str">
        <f>IF(Table1[[#This Row],[Area]]="","",CONCATENATE(YEAR(I922)," ","Q",ROUNDUP(MONTH(I922)/3,0)))</f>
        <v>2020 Q1</v>
      </c>
      <c r="B922" s="6" t="str">
        <f>IF(Table1[[#This Row],[Area]]="","",CONCATENATE(TEXT(Table1[[#This Row],[rpt_mth]],"yyyy"), " ",TEXT(Table1[[#This Row],[rpt_mth]],"mmmm")))</f>
        <v>2020 February</v>
      </c>
      <c r="C922" s="9">
        <f>IF(Table1[[#This Row],[Area]]="","",Table1[[#This Row],[cleu_gross_adds]]/1000)</f>
        <v>0</v>
      </c>
      <c r="D922" s="9">
        <f>IF(Table1[[#This Row],[Area]]="","",Table1[[#This Row],[cleu_deacts]]/1000)</f>
        <v>2E-3</v>
      </c>
      <c r="E922" s="10">
        <f>IF(Table1[[#This Row],[Area]]="","",Table1[[#This Row],[cleu_subs]]/1000)</f>
        <v>0.60699999999999998</v>
      </c>
      <c r="F922" s="10">
        <f>IF(Table1[[#This Row],[Area]]="","",Table1[[#This Row],[Adds]]-Table1[[#This Row],[Deacts]])</f>
        <v>-2E-3</v>
      </c>
      <c r="G922" s="10" t="str">
        <f>IF(Table1[[#This Row],[Area]]="","",IF(Table1[[#This Row],[VZ2_SEGMT_DESC]]="Small &amp; Medium Unassigned", "Small &amp; Medium",Table1[[#This Row],[VZ2_SEGMT_DESC]]))</f>
        <v>Public Sector Fed</v>
      </c>
      <c r="H922" s="10" t="str">
        <f>IF(Table1[[#This Row],[VZ2_AREA_DESC]]="undefined","",IF(Table1[[#This Row],[VZ2_AREA_DESC]]="Headquarte","HQ",Table1[[#This Row],[VZ2_AREA_DESC]]))</f>
        <v>West</v>
      </c>
      <c r="I922" s="2">
        <v>43862</v>
      </c>
      <c r="J922" s="3" t="s">
        <v>16</v>
      </c>
      <c r="K922" s="3" t="s">
        <v>14</v>
      </c>
      <c r="L922" s="3" t="s">
        <v>15</v>
      </c>
      <c r="M922" s="3">
        <v>0</v>
      </c>
      <c r="N922" s="3">
        <v>2</v>
      </c>
      <c r="O922" s="3">
        <v>607</v>
      </c>
    </row>
    <row r="923" spans="1:15" x14ac:dyDescent="0.25">
      <c r="A923" s="6" t="str">
        <f>IF(Table1[[#This Row],[Area]]="","",CONCATENATE(YEAR(I923)," ","Q",ROUNDUP(MONTH(I923)/3,0)))</f>
        <v>2020 Q2</v>
      </c>
      <c r="B923" s="6" t="str">
        <f>IF(Table1[[#This Row],[Area]]="","",CONCATENATE(TEXT(Table1[[#This Row],[rpt_mth]],"yyyy"), " ",TEXT(Table1[[#This Row],[rpt_mth]],"mmmm")))</f>
        <v>2020 June</v>
      </c>
      <c r="C923" s="9">
        <f>IF(Table1[[#This Row],[Area]]="","",Table1[[#This Row],[cleu_gross_adds]]/1000)</f>
        <v>3.0000000000000001E-3</v>
      </c>
      <c r="D923" s="9">
        <f>IF(Table1[[#This Row],[Area]]="","",Table1[[#This Row],[cleu_deacts]]/1000)</f>
        <v>1.7000000000000001E-2</v>
      </c>
      <c r="E923" s="10">
        <f>IF(Table1[[#This Row],[Area]]="","",Table1[[#This Row],[cleu_subs]]/1000)</f>
        <v>12.996</v>
      </c>
      <c r="F923" s="10">
        <f>IF(Table1[[#This Row],[Area]]="","",Table1[[#This Row],[Adds]]-Table1[[#This Row],[Deacts]])</f>
        <v>-1.4000000000000002E-2</v>
      </c>
      <c r="G923" s="10" t="str">
        <f>IF(Table1[[#This Row],[Area]]="","",IF(Table1[[#This Row],[VZ2_SEGMT_DESC]]="Small &amp; Medium Unassigned", "Small &amp; Medium",Table1[[#This Row],[VZ2_SEGMT_DESC]]))</f>
        <v>Public Sector SLED</v>
      </c>
      <c r="H923" s="10" t="str">
        <f>IF(Table1[[#This Row],[VZ2_AREA_DESC]]="undefined","",IF(Table1[[#This Row],[VZ2_AREA_DESC]]="Headquarte","HQ",Table1[[#This Row],[VZ2_AREA_DESC]]))</f>
        <v>South</v>
      </c>
      <c r="I923" s="2">
        <v>43983</v>
      </c>
      <c r="J923" s="3" t="s">
        <v>19</v>
      </c>
      <c r="K923" s="3" t="s">
        <v>10</v>
      </c>
      <c r="L923" s="3" t="s">
        <v>8</v>
      </c>
      <c r="M923" s="3">
        <v>3</v>
      </c>
      <c r="N923" s="3">
        <v>17</v>
      </c>
      <c r="O923" s="3">
        <v>12996</v>
      </c>
    </row>
    <row r="924" spans="1:15" x14ac:dyDescent="0.25">
      <c r="A924" s="6" t="str">
        <f>IF(Table1[[#This Row],[Area]]="","",CONCATENATE(YEAR(I924)," ","Q",ROUNDUP(MONTH(I924)/3,0)))</f>
        <v>2019 Q1</v>
      </c>
      <c r="B924" s="6" t="str">
        <f>IF(Table1[[#This Row],[Area]]="","",CONCATENATE(TEXT(Table1[[#This Row],[rpt_mth]],"yyyy"), " ",TEXT(Table1[[#This Row],[rpt_mth]],"mmmm")))</f>
        <v>2019 January</v>
      </c>
      <c r="C924" s="9">
        <f>IF(Table1[[#This Row],[Area]]="","",Table1[[#This Row],[cleu_gross_adds]]/1000)</f>
        <v>0</v>
      </c>
      <c r="D924" s="9">
        <f>IF(Table1[[#This Row],[Area]]="","",Table1[[#This Row],[cleu_deacts]]/1000)</f>
        <v>4.0000000000000001E-3</v>
      </c>
      <c r="E924" s="10">
        <f>IF(Table1[[#This Row],[Area]]="","",Table1[[#This Row],[cleu_subs]]/1000)</f>
        <v>0.745</v>
      </c>
      <c r="F924" s="10">
        <f>IF(Table1[[#This Row],[Area]]="","",Table1[[#This Row],[Adds]]-Table1[[#This Row],[Deacts]])</f>
        <v>-4.0000000000000001E-3</v>
      </c>
      <c r="G924" s="10" t="str">
        <f>IF(Table1[[#This Row],[Area]]="","",IF(Table1[[#This Row],[VZ2_SEGMT_DESC]]="Small &amp; Medium Unassigned", "Small &amp; Medium",Table1[[#This Row],[VZ2_SEGMT_DESC]]))</f>
        <v>Public Sector Fed</v>
      </c>
      <c r="H924" s="10" t="str">
        <f>IF(Table1[[#This Row],[VZ2_AREA_DESC]]="undefined","",IF(Table1[[#This Row],[VZ2_AREA_DESC]]="Headquarte","HQ",Table1[[#This Row],[VZ2_AREA_DESC]]))</f>
        <v>West</v>
      </c>
      <c r="I924" s="2">
        <v>43466</v>
      </c>
      <c r="J924" s="3" t="s">
        <v>16</v>
      </c>
      <c r="K924" s="3" t="s">
        <v>10</v>
      </c>
      <c r="L924" s="3" t="s">
        <v>15</v>
      </c>
      <c r="M924" s="3">
        <v>0</v>
      </c>
      <c r="N924" s="3">
        <v>4</v>
      </c>
      <c r="O924" s="3">
        <v>745</v>
      </c>
    </row>
    <row r="925" spans="1:15" x14ac:dyDescent="0.25">
      <c r="A925" s="6" t="str">
        <f>IF(Table1[[#This Row],[Area]]="","",CONCATENATE(YEAR(I925)," ","Q",ROUNDUP(MONTH(I925)/3,0)))</f>
        <v>2019 Q1</v>
      </c>
      <c r="B925" s="6" t="str">
        <f>IF(Table1[[#This Row],[Area]]="","",CONCATENATE(TEXT(Table1[[#This Row],[rpt_mth]],"yyyy"), " ",TEXT(Table1[[#This Row],[rpt_mth]],"mmmm")))</f>
        <v>2019 February</v>
      </c>
      <c r="C925" s="9">
        <f>IF(Table1[[#This Row],[Area]]="","",Table1[[#This Row],[cleu_gross_adds]]/1000)</f>
        <v>0</v>
      </c>
      <c r="D925" s="9">
        <f>IF(Table1[[#This Row],[Area]]="","",Table1[[#This Row],[cleu_deacts]]/1000)</f>
        <v>3.6999999999999998E-2</v>
      </c>
      <c r="E925" s="10">
        <f>IF(Table1[[#This Row],[Area]]="","",Table1[[#This Row],[cleu_subs]]/1000)</f>
        <v>8.3109999999999999</v>
      </c>
      <c r="F925" s="10">
        <f>IF(Table1[[#This Row],[Area]]="","",Table1[[#This Row],[Adds]]-Table1[[#This Row],[Deacts]])</f>
        <v>-3.6999999999999998E-2</v>
      </c>
      <c r="G925" s="10" t="str">
        <f>IF(Table1[[#This Row],[Area]]="","",IF(Table1[[#This Row],[VZ2_SEGMT_DESC]]="Small &amp; Medium Unassigned", "Small &amp; Medium",Table1[[#This Row],[VZ2_SEGMT_DESC]]))</f>
        <v>Public Sector SLED</v>
      </c>
      <c r="H925" s="10" t="str">
        <f>IF(Table1[[#This Row],[VZ2_AREA_DESC]]="undefined","",IF(Table1[[#This Row],[VZ2_AREA_DESC]]="Headquarte","HQ",Table1[[#This Row],[VZ2_AREA_DESC]]))</f>
        <v>West</v>
      </c>
      <c r="I925" s="2">
        <v>43497</v>
      </c>
      <c r="J925" s="3" t="s">
        <v>19</v>
      </c>
      <c r="K925" s="3" t="s">
        <v>14</v>
      </c>
      <c r="L925" s="3" t="s">
        <v>15</v>
      </c>
      <c r="M925" s="3">
        <v>0</v>
      </c>
      <c r="N925" s="3">
        <v>37</v>
      </c>
      <c r="O925" s="3">
        <v>8311</v>
      </c>
    </row>
    <row r="926" spans="1:15" x14ac:dyDescent="0.25">
      <c r="A926" s="6" t="str">
        <f>IF(Table1[[#This Row],[Area]]="","",CONCATENATE(YEAR(I926)," ","Q",ROUNDUP(MONTH(I926)/3,0)))</f>
        <v>2019 Q2</v>
      </c>
      <c r="B926" s="6" t="str">
        <f>IF(Table1[[#This Row],[Area]]="","",CONCATENATE(TEXT(Table1[[#This Row],[rpt_mth]],"yyyy"), " ",TEXT(Table1[[#This Row],[rpt_mth]],"mmmm")))</f>
        <v>2019 May</v>
      </c>
      <c r="C926" s="9">
        <f>IF(Table1[[#This Row],[Area]]="","",Table1[[#This Row],[cleu_gross_adds]]/1000)</f>
        <v>1.2999999999999999E-2</v>
      </c>
      <c r="D926" s="9">
        <f>IF(Table1[[#This Row],[Area]]="","",Table1[[#This Row],[cleu_deacts]]/1000)</f>
        <v>6.2E-2</v>
      </c>
      <c r="E926" s="10">
        <f>IF(Table1[[#This Row],[Area]]="","",Table1[[#This Row],[cleu_subs]]/1000)</f>
        <v>8.1890000000000001</v>
      </c>
      <c r="F926" s="10">
        <f>IF(Table1[[#This Row],[Area]]="","",Table1[[#This Row],[Adds]]-Table1[[#This Row],[Deacts]])</f>
        <v>-4.9000000000000002E-2</v>
      </c>
      <c r="G926" s="10" t="str">
        <f>IF(Table1[[#This Row],[Area]]="","",IF(Table1[[#This Row],[VZ2_SEGMT_DESC]]="Small &amp; Medium Unassigned", "Small &amp; Medium",Table1[[#This Row],[VZ2_SEGMT_DESC]]))</f>
        <v>Public Sector SLED</v>
      </c>
      <c r="H926" s="10" t="str">
        <f>IF(Table1[[#This Row],[VZ2_AREA_DESC]]="undefined","",IF(Table1[[#This Row],[VZ2_AREA_DESC]]="Headquarte","HQ",Table1[[#This Row],[VZ2_AREA_DESC]]))</f>
        <v>West</v>
      </c>
      <c r="I926" s="2">
        <v>43586</v>
      </c>
      <c r="J926" s="3" t="s">
        <v>19</v>
      </c>
      <c r="K926" s="3" t="s">
        <v>14</v>
      </c>
      <c r="L926" s="3" t="s">
        <v>15</v>
      </c>
      <c r="M926" s="3">
        <v>13</v>
      </c>
      <c r="N926" s="3">
        <v>62</v>
      </c>
      <c r="O926" s="3">
        <v>8189</v>
      </c>
    </row>
    <row r="927" spans="1:15" x14ac:dyDescent="0.25">
      <c r="A927" s="6" t="str">
        <f>IF(Table1[[#This Row],[Area]]="","",CONCATENATE(YEAR(I927)," ","Q",ROUNDUP(MONTH(I927)/3,0)))</f>
        <v>2019 Q2</v>
      </c>
      <c r="B927" s="6" t="str">
        <f>IF(Table1[[#This Row],[Area]]="","",CONCATENATE(TEXT(Table1[[#This Row],[rpt_mth]],"yyyy"), " ",TEXT(Table1[[#This Row],[rpt_mth]],"mmmm")))</f>
        <v>2019 April</v>
      </c>
      <c r="C927" s="9">
        <f>IF(Table1[[#This Row],[Area]]="","",Table1[[#This Row],[cleu_gross_adds]]/1000)</f>
        <v>0</v>
      </c>
      <c r="D927" s="9">
        <f>IF(Table1[[#This Row],[Area]]="","",Table1[[#This Row],[cleu_deacts]]/1000)</f>
        <v>0</v>
      </c>
      <c r="E927" s="10">
        <f>IF(Table1[[#This Row],[Area]]="","",Table1[[#This Row],[cleu_subs]]/1000)</f>
        <v>0</v>
      </c>
      <c r="F927" s="10">
        <f>IF(Table1[[#This Row],[Area]]="","",Table1[[#This Row],[Adds]]-Table1[[#This Row],[Deacts]])</f>
        <v>0</v>
      </c>
      <c r="G927" s="10" t="str">
        <f>IF(Table1[[#This Row],[Area]]="","",IF(Table1[[#This Row],[VZ2_SEGMT_DESC]]="Small &amp; Medium Unassigned", "Small &amp; Medium",Table1[[#This Row],[VZ2_SEGMT_DESC]]))</f>
        <v>Small &amp; Medium</v>
      </c>
      <c r="H927" s="10" t="str">
        <f>IF(Table1[[#This Row],[VZ2_AREA_DESC]]="undefined","",IF(Table1[[#This Row],[VZ2_AREA_DESC]]="Headquarte","HQ",Table1[[#This Row],[VZ2_AREA_DESC]]))</f>
        <v>HQ</v>
      </c>
      <c r="I927" s="2">
        <v>43556</v>
      </c>
      <c r="J927" s="3" t="s">
        <v>9</v>
      </c>
      <c r="K927" s="3" t="s">
        <v>12</v>
      </c>
      <c r="L927" s="3" t="s">
        <v>17</v>
      </c>
      <c r="M927" s="3">
        <v>0</v>
      </c>
      <c r="N927" s="3">
        <v>0</v>
      </c>
      <c r="O927" s="3">
        <v>0</v>
      </c>
    </row>
    <row r="928" spans="1:15" x14ac:dyDescent="0.25">
      <c r="A928" s="6" t="str">
        <f>IF(Table1[[#This Row],[Area]]="","",CONCATENATE(YEAR(I928)," ","Q",ROUNDUP(MONTH(I928)/3,0)))</f>
        <v>2019 Q2</v>
      </c>
      <c r="B928" s="6" t="str">
        <f>IF(Table1[[#This Row],[Area]]="","",CONCATENATE(TEXT(Table1[[#This Row],[rpt_mth]],"yyyy"), " ",TEXT(Table1[[#This Row],[rpt_mth]],"mmmm")))</f>
        <v>2019 June</v>
      </c>
      <c r="C928" s="9">
        <f>IF(Table1[[#This Row],[Area]]="","",Table1[[#This Row],[cleu_gross_adds]]/1000)</f>
        <v>2.3E-2</v>
      </c>
      <c r="D928" s="9">
        <f>IF(Table1[[#This Row],[Area]]="","",Table1[[#This Row],[cleu_deacts]]/1000)</f>
        <v>4.3999999999999997E-2</v>
      </c>
      <c r="E928" s="10">
        <f>IF(Table1[[#This Row],[Area]]="","",Table1[[#This Row],[cleu_subs]]/1000)</f>
        <v>8.1609999999999996</v>
      </c>
      <c r="F928" s="10">
        <f>IF(Table1[[#This Row],[Area]]="","",Table1[[#This Row],[Adds]]-Table1[[#This Row],[Deacts]])</f>
        <v>-2.0999999999999998E-2</v>
      </c>
      <c r="G928" s="10" t="str">
        <f>IF(Table1[[#This Row],[Area]]="","",IF(Table1[[#This Row],[VZ2_SEGMT_DESC]]="Small &amp; Medium Unassigned", "Small &amp; Medium",Table1[[#This Row],[VZ2_SEGMT_DESC]]))</f>
        <v>Public Sector SLED</v>
      </c>
      <c r="H928" s="10" t="str">
        <f>IF(Table1[[#This Row],[VZ2_AREA_DESC]]="undefined","",IF(Table1[[#This Row],[VZ2_AREA_DESC]]="Headquarte","HQ",Table1[[#This Row],[VZ2_AREA_DESC]]))</f>
        <v>West</v>
      </c>
      <c r="I928" s="2">
        <v>43617</v>
      </c>
      <c r="J928" s="3" t="s">
        <v>19</v>
      </c>
      <c r="K928" s="3" t="s">
        <v>14</v>
      </c>
      <c r="L928" s="3" t="s">
        <v>15</v>
      </c>
      <c r="M928" s="3">
        <v>23</v>
      </c>
      <c r="N928" s="3">
        <v>44</v>
      </c>
      <c r="O928" s="3">
        <v>8161</v>
      </c>
    </row>
    <row r="929" spans="1:15" x14ac:dyDescent="0.25">
      <c r="A929" s="6" t="str">
        <f>IF(Table1[[#This Row],[Area]]="","",CONCATENATE(YEAR(I929)," ","Q",ROUNDUP(MONTH(I929)/3,0)))</f>
        <v>2019 Q1</v>
      </c>
      <c r="B929" s="6" t="str">
        <f>IF(Table1[[#This Row],[Area]]="","",CONCATENATE(TEXT(Table1[[#This Row],[rpt_mth]],"yyyy"), " ",TEXT(Table1[[#This Row],[rpt_mth]],"mmmm")))</f>
        <v>2019 March</v>
      </c>
      <c r="C929" s="9">
        <f>IF(Table1[[#This Row],[Area]]="","",Table1[[#This Row],[cleu_gross_adds]]/1000)</f>
        <v>0</v>
      </c>
      <c r="D929" s="9">
        <f>IF(Table1[[#This Row],[Area]]="","",Table1[[#This Row],[cleu_deacts]]/1000)</f>
        <v>3.4000000000000002E-2</v>
      </c>
      <c r="E929" s="10">
        <f>IF(Table1[[#This Row],[Area]]="","",Table1[[#This Row],[cleu_subs]]/1000)</f>
        <v>2.4849999999999999</v>
      </c>
      <c r="F929" s="10">
        <f>IF(Table1[[#This Row],[Area]]="","",Table1[[#This Row],[Adds]]-Table1[[#This Row],[Deacts]])</f>
        <v>-3.4000000000000002E-2</v>
      </c>
      <c r="G929" s="10" t="str">
        <f>IF(Table1[[#This Row],[Area]]="","",IF(Table1[[#This Row],[VZ2_SEGMT_DESC]]="Small &amp; Medium Unassigned", "Small &amp; Medium",Table1[[#This Row],[VZ2_SEGMT_DESC]]))</f>
        <v>Public Sector Fed</v>
      </c>
      <c r="H929" s="10" t="str">
        <f>IF(Table1[[#This Row],[VZ2_AREA_DESC]]="undefined","",IF(Table1[[#This Row],[VZ2_AREA_DESC]]="Headquarte","HQ",Table1[[#This Row],[VZ2_AREA_DESC]]))</f>
        <v>East</v>
      </c>
      <c r="I929" s="2">
        <v>43525</v>
      </c>
      <c r="J929" s="3" t="s">
        <v>16</v>
      </c>
      <c r="K929" s="3" t="s">
        <v>7</v>
      </c>
      <c r="L929" s="3" t="s">
        <v>11</v>
      </c>
      <c r="M929" s="3">
        <v>0</v>
      </c>
      <c r="N929" s="3">
        <v>34</v>
      </c>
      <c r="O929" s="3">
        <v>2485</v>
      </c>
    </row>
    <row r="930" spans="1:15" x14ac:dyDescent="0.25">
      <c r="A930" s="6" t="str">
        <f>IF(Table1[[#This Row],[Area]]="","",CONCATENATE(YEAR(I930)," ","Q",ROUNDUP(MONTH(I930)/3,0)))</f>
        <v>2019 Q2</v>
      </c>
      <c r="B930" s="6" t="str">
        <f>IF(Table1[[#This Row],[Area]]="","",CONCATENATE(TEXT(Table1[[#This Row],[rpt_mth]],"yyyy"), " ",TEXT(Table1[[#This Row],[rpt_mth]],"mmmm")))</f>
        <v>2019 April</v>
      </c>
      <c r="C930" s="9">
        <f>IF(Table1[[#This Row],[Area]]="","",Table1[[#This Row],[cleu_gross_adds]]/1000)</f>
        <v>0.42</v>
      </c>
      <c r="D930" s="9">
        <f>IF(Table1[[#This Row],[Area]]="","",Table1[[#This Row],[cleu_deacts]]/1000)</f>
        <v>4.4999999999999998E-2</v>
      </c>
      <c r="E930" s="10">
        <f>IF(Table1[[#This Row],[Area]]="","",Table1[[#This Row],[cleu_subs]]/1000)</f>
        <v>2.5739999999999998</v>
      </c>
      <c r="F930" s="10">
        <f>IF(Table1[[#This Row],[Area]]="","",Table1[[#This Row],[Adds]]-Table1[[#This Row],[Deacts]])</f>
        <v>0.375</v>
      </c>
      <c r="G930" s="10" t="str">
        <f>IF(Table1[[#This Row],[Area]]="","",IF(Table1[[#This Row],[VZ2_SEGMT_DESC]]="Small &amp; Medium Unassigned", "Small &amp; Medium",Table1[[#This Row],[VZ2_SEGMT_DESC]]))</f>
        <v>Small &amp; Medium</v>
      </c>
      <c r="H930" s="10" t="str">
        <f>IF(Table1[[#This Row],[VZ2_AREA_DESC]]="undefined","",IF(Table1[[#This Row],[VZ2_AREA_DESC]]="Headquarte","HQ",Table1[[#This Row],[VZ2_AREA_DESC]]))</f>
        <v>South</v>
      </c>
      <c r="I930" s="2">
        <v>43556</v>
      </c>
      <c r="J930" s="3" t="s">
        <v>9</v>
      </c>
      <c r="K930" s="3" t="s">
        <v>10</v>
      </c>
      <c r="L930" s="3" t="s">
        <v>8</v>
      </c>
      <c r="M930" s="3">
        <v>420</v>
      </c>
      <c r="N930" s="3">
        <v>45</v>
      </c>
      <c r="O930" s="3">
        <v>2574</v>
      </c>
    </row>
    <row r="931" spans="1:15" x14ac:dyDescent="0.25">
      <c r="A931" s="6" t="str">
        <f>IF(Table1[[#This Row],[Area]]="","",CONCATENATE(YEAR(I931)," ","Q",ROUNDUP(MONTH(I931)/3,0)))</f>
        <v>2019 Q3</v>
      </c>
      <c r="B931" s="6" t="str">
        <f>IF(Table1[[#This Row],[Area]]="","",CONCATENATE(TEXT(Table1[[#This Row],[rpt_mth]],"yyyy"), " ",TEXT(Table1[[#This Row],[rpt_mth]],"mmmm")))</f>
        <v>2019 August</v>
      </c>
      <c r="C931" s="9">
        <f>IF(Table1[[#This Row],[Area]]="","",Table1[[#This Row],[cleu_gross_adds]]/1000)</f>
        <v>0</v>
      </c>
      <c r="D931" s="9">
        <f>IF(Table1[[#This Row],[Area]]="","",Table1[[#This Row],[cleu_deacts]]/1000)</f>
        <v>0</v>
      </c>
      <c r="E931" s="10">
        <f>IF(Table1[[#This Row],[Area]]="","",Table1[[#This Row],[cleu_subs]]/1000)</f>
        <v>0</v>
      </c>
      <c r="F931" s="10">
        <f>IF(Table1[[#This Row],[Area]]="","",Table1[[#This Row],[Adds]]-Table1[[#This Row],[Deacts]])</f>
        <v>0</v>
      </c>
      <c r="G931" s="10" t="str">
        <f>IF(Table1[[#This Row],[Area]]="","",IF(Table1[[#This Row],[VZ2_SEGMT_DESC]]="Small &amp; Medium Unassigned", "Small &amp; Medium",Table1[[#This Row],[VZ2_SEGMT_DESC]]))</f>
        <v>Small &amp; Medium</v>
      </c>
      <c r="H931" s="10" t="str">
        <f>IF(Table1[[#This Row],[VZ2_AREA_DESC]]="undefined","",IF(Table1[[#This Row],[VZ2_AREA_DESC]]="Headquarte","HQ",Table1[[#This Row],[VZ2_AREA_DESC]]))</f>
        <v>HQ</v>
      </c>
      <c r="I931" s="2">
        <v>43678</v>
      </c>
      <c r="J931" s="3" t="s">
        <v>18</v>
      </c>
      <c r="K931" s="3" t="s">
        <v>10</v>
      </c>
      <c r="L931" s="3" t="s">
        <v>17</v>
      </c>
      <c r="M931" s="3">
        <v>0</v>
      </c>
      <c r="N931" s="3">
        <v>0</v>
      </c>
      <c r="O931" s="3">
        <v>0</v>
      </c>
    </row>
    <row r="932" spans="1:15" x14ac:dyDescent="0.25">
      <c r="A932" s="6" t="str">
        <f>IF(Table1[[#This Row],[Area]]="","",CONCATENATE(YEAR(I932)," ","Q",ROUNDUP(MONTH(I932)/3,0)))</f>
        <v>2019 Q2</v>
      </c>
      <c r="B932" s="6" t="str">
        <f>IF(Table1[[#This Row],[Area]]="","",CONCATENATE(TEXT(Table1[[#This Row],[rpt_mth]],"yyyy"), " ",TEXT(Table1[[#This Row],[rpt_mth]],"mmmm")))</f>
        <v>2019 May</v>
      </c>
      <c r="C932" s="9">
        <f>IF(Table1[[#This Row],[Area]]="","",Table1[[#This Row],[cleu_gross_adds]]/1000)</f>
        <v>0.11799999999999999</v>
      </c>
      <c r="D932" s="9">
        <f>IF(Table1[[#This Row],[Area]]="","",Table1[[#This Row],[cleu_deacts]]/1000)</f>
        <v>0</v>
      </c>
      <c r="E932" s="10">
        <f>IF(Table1[[#This Row],[Area]]="","",Table1[[#This Row],[cleu_subs]]/1000)</f>
        <v>0.67100000000000004</v>
      </c>
      <c r="F932" s="10">
        <f>IF(Table1[[#This Row],[Area]]="","",Table1[[#This Row],[Adds]]-Table1[[#This Row],[Deacts]])</f>
        <v>0.11799999999999999</v>
      </c>
      <c r="G932" s="10" t="str">
        <f>IF(Table1[[#This Row],[Area]]="","",IF(Table1[[#This Row],[VZ2_SEGMT_DESC]]="Small &amp; Medium Unassigned", "Small &amp; Medium",Table1[[#This Row],[VZ2_SEGMT_DESC]]))</f>
        <v>Small &amp; Medium</v>
      </c>
      <c r="H932" s="10" t="str">
        <f>IF(Table1[[#This Row],[VZ2_AREA_DESC]]="undefined","",IF(Table1[[#This Row],[VZ2_AREA_DESC]]="Headquarte","HQ",Table1[[#This Row],[VZ2_AREA_DESC]]))</f>
        <v>South</v>
      </c>
      <c r="I932" s="2">
        <v>43586</v>
      </c>
      <c r="J932" s="3" t="s">
        <v>9</v>
      </c>
      <c r="K932" s="3" t="s">
        <v>12</v>
      </c>
      <c r="L932" s="3" t="s">
        <v>8</v>
      </c>
      <c r="M932" s="3">
        <v>118</v>
      </c>
      <c r="N932" s="3">
        <v>0</v>
      </c>
      <c r="O932" s="3">
        <v>671</v>
      </c>
    </row>
    <row r="933" spans="1:15" x14ac:dyDescent="0.25">
      <c r="A933" s="6" t="str">
        <f>IF(Table1[[#This Row],[Area]]="","",CONCATENATE(YEAR(I933)," ","Q",ROUNDUP(MONTH(I933)/3,0)))</f>
        <v>2020 Q1</v>
      </c>
      <c r="B933" s="6" t="str">
        <f>IF(Table1[[#This Row],[Area]]="","",CONCATENATE(TEXT(Table1[[#This Row],[rpt_mth]],"yyyy"), " ",TEXT(Table1[[#This Row],[rpt_mth]],"mmmm")))</f>
        <v>2020 March</v>
      </c>
      <c r="C933" s="9">
        <f>IF(Table1[[#This Row],[Area]]="","",Table1[[#This Row],[cleu_gross_adds]]/1000)</f>
        <v>16.648</v>
      </c>
      <c r="D933" s="9">
        <f>IF(Table1[[#This Row],[Area]]="","",Table1[[#This Row],[cleu_deacts]]/1000)</f>
        <v>5.77</v>
      </c>
      <c r="E933" s="10">
        <f>IF(Table1[[#This Row],[Area]]="","",Table1[[#This Row],[cleu_subs]]/1000)</f>
        <v>523.74800000000005</v>
      </c>
      <c r="F933" s="10">
        <f>IF(Table1[[#This Row],[Area]]="","",Table1[[#This Row],[Adds]]-Table1[[#This Row],[Deacts]])</f>
        <v>10.878</v>
      </c>
      <c r="G933" s="10" t="str">
        <f>IF(Table1[[#This Row],[Area]]="","",IF(Table1[[#This Row],[VZ2_SEGMT_DESC]]="Small &amp; Medium Unassigned", "Small &amp; Medium",Table1[[#This Row],[VZ2_SEGMT_DESC]]))</f>
        <v>Public Sector Fed</v>
      </c>
      <c r="H933" s="10" t="str">
        <f>IF(Table1[[#This Row],[VZ2_AREA_DESC]]="undefined","",IF(Table1[[#This Row],[VZ2_AREA_DESC]]="Headquarte","HQ",Table1[[#This Row],[VZ2_AREA_DESC]]))</f>
        <v>East</v>
      </c>
      <c r="I933" s="2">
        <v>43891</v>
      </c>
      <c r="J933" s="3" t="s">
        <v>16</v>
      </c>
      <c r="K933" s="3" t="s">
        <v>12</v>
      </c>
      <c r="L933" s="3" t="s">
        <v>11</v>
      </c>
      <c r="M933" s="3">
        <v>16648</v>
      </c>
      <c r="N933" s="3">
        <v>5770</v>
      </c>
      <c r="O933" s="3">
        <v>523748</v>
      </c>
    </row>
    <row r="934" spans="1:15" x14ac:dyDescent="0.25">
      <c r="A934" s="6" t="str">
        <f>IF(Table1[[#This Row],[Area]]="","",CONCATENATE(YEAR(I934)," ","Q",ROUNDUP(MONTH(I934)/3,0)))</f>
        <v>2020 Q2</v>
      </c>
      <c r="B934" s="6" t="str">
        <f>IF(Table1[[#This Row],[Area]]="","",CONCATENATE(TEXT(Table1[[#This Row],[rpt_mth]],"yyyy"), " ",TEXT(Table1[[#This Row],[rpt_mth]],"mmmm")))</f>
        <v>2020 May</v>
      </c>
      <c r="C934" s="9">
        <f>IF(Table1[[#This Row],[Area]]="","",Table1[[#This Row],[cleu_gross_adds]]/1000)</f>
        <v>3.613</v>
      </c>
      <c r="D934" s="9">
        <f>IF(Table1[[#This Row],[Area]]="","",Table1[[#This Row],[cleu_deacts]]/1000)</f>
        <v>11.499000000000001</v>
      </c>
      <c r="E934" s="10">
        <f>IF(Table1[[#This Row],[Area]]="","",Table1[[#This Row],[cleu_subs]]/1000)</f>
        <v>1085.8399999999999</v>
      </c>
      <c r="F934" s="10">
        <f>IF(Table1[[#This Row],[Area]]="","",Table1[[#This Row],[Adds]]-Table1[[#This Row],[Deacts]])</f>
        <v>-7.886000000000001</v>
      </c>
      <c r="G934" s="10" t="str">
        <f>IF(Table1[[#This Row],[Area]]="","",IF(Table1[[#This Row],[VZ2_SEGMT_DESC]]="Small &amp; Medium Unassigned", "Small &amp; Medium",Table1[[#This Row],[VZ2_SEGMT_DESC]]))</f>
        <v>Small &amp; Medium</v>
      </c>
      <c r="H934" s="10" t="str">
        <f>IF(Table1[[#This Row],[VZ2_AREA_DESC]]="undefined","",IF(Table1[[#This Row],[VZ2_AREA_DESC]]="Headquarte","HQ",Table1[[#This Row],[VZ2_AREA_DESC]]))</f>
        <v>West</v>
      </c>
      <c r="I934" s="2">
        <v>43952</v>
      </c>
      <c r="J934" s="3" t="s">
        <v>18</v>
      </c>
      <c r="K934" s="3" t="s">
        <v>10</v>
      </c>
      <c r="L934" s="3" t="s">
        <v>15</v>
      </c>
      <c r="M934" s="3">
        <v>3613</v>
      </c>
      <c r="N934" s="3">
        <v>11499</v>
      </c>
      <c r="O934" s="3">
        <v>1085840</v>
      </c>
    </row>
    <row r="935" spans="1:15" x14ac:dyDescent="0.25">
      <c r="A935" s="6" t="str">
        <f>IF(Table1[[#This Row],[Area]]="","",CONCATENATE(YEAR(I935)," ","Q",ROUNDUP(MONTH(I935)/3,0)))</f>
        <v>2020 Q1</v>
      </c>
      <c r="B935" s="6" t="str">
        <f>IF(Table1[[#This Row],[Area]]="","",CONCATENATE(TEXT(Table1[[#This Row],[rpt_mth]],"yyyy"), " ",TEXT(Table1[[#This Row],[rpt_mth]],"mmmm")))</f>
        <v>2020 February</v>
      </c>
      <c r="C935" s="9">
        <f>IF(Table1[[#This Row],[Area]]="","",Table1[[#This Row],[cleu_gross_adds]]/1000)</f>
        <v>7.0000000000000007E-2</v>
      </c>
      <c r="D935" s="9">
        <f>IF(Table1[[#This Row],[Area]]="","",Table1[[#This Row],[cleu_deacts]]/1000)</f>
        <v>8.4000000000000005E-2</v>
      </c>
      <c r="E935" s="10">
        <f>IF(Table1[[#This Row],[Area]]="","",Table1[[#This Row],[cleu_subs]]/1000)</f>
        <v>13.145</v>
      </c>
      <c r="F935" s="10">
        <f>IF(Table1[[#This Row],[Area]]="","",Table1[[#This Row],[Adds]]-Table1[[#This Row],[Deacts]])</f>
        <v>-1.3999999999999999E-2</v>
      </c>
      <c r="G935" s="10" t="str">
        <f>IF(Table1[[#This Row],[Area]]="","",IF(Table1[[#This Row],[VZ2_SEGMT_DESC]]="Small &amp; Medium Unassigned", "Small &amp; Medium",Table1[[#This Row],[VZ2_SEGMT_DESC]]))</f>
        <v>Public Sector SLED</v>
      </c>
      <c r="H935" s="10" t="str">
        <f>IF(Table1[[#This Row],[VZ2_AREA_DESC]]="undefined","",IF(Table1[[#This Row],[VZ2_AREA_DESC]]="Headquarte","HQ",Table1[[#This Row],[VZ2_AREA_DESC]]))</f>
        <v>South</v>
      </c>
      <c r="I935" s="2">
        <v>43862</v>
      </c>
      <c r="J935" s="3" t="s">
        <v>19</v>
      </c>
      <c r="K935" s="3" t="s">
        <v>10</v>
      </c>
      <c r="L935" s="3" t="s">
        <v>8</v>
      </c>
      <c r="M935" s="3">
        <v>70</v>
      </c>
      <c r="N935" s="3">
        <v>84</v>
      </c>
      <c r="O935" s="3">
        <v>13145</v>
      </c>
    </row>
    <row r="936" spans="1:15" x14ac:dyDescent="0.25">
      <c r="A936" s="6" t="str">
        <f>IF(Table1[[#This Row],[Area]]="","",CONCATENATE(YEAR(I936)," ","Q",ROUNDUP(MONTH(I936)/3,0)))</f>
        <v>2019 Q1</v>
      </c>
      <c r="B936" s="6" t="str">
        <f>IF(Table1[[#This Row],[Area]]="","",CONCATENATE(TEXT(Table1[[#This Row],[rpt_mth]],"yyyy"), " ",TEXT(Table1[[#This Row],[rpt_mth]],"mmmm")))</f>
        <v>2019 February</v>
      </c>
      <c r="C936" s="9">
        <f>IF(Table1[[#This Row],[Area]]="","",Table1[[#This Row],[cleu_gross_adds]]/1000)</f>
        <v>1.6830000000000001</v>
      </c>
      <c r="D936" s="9">
        <f>IF(Table1[[#This Row],[Area]]="","",Table1[[#This Row],[cleu_deacts]]/1000)</f>
        <v>2.395</v>
      </c>
      <c r="E936" s="10">
        <f>IF(Table1[[#This Row],[Area]]="","",Table1[[#This Row],[cleu_subs]]/1000)</f>
        <v>208.023</v>
      </c>
      <c r="F936" s="10">
        <f>IF(Table1[[#This Row],[Area]]="","",Table1[[#This Row],[Adds]]-Table1[[#This Row],[Deacts]])</f>
        <v>-0.71199999999999997</v>
      </c>
      <c r="G936" s="10" t="str">
        <f>IF(Table1[[#This Row],[Area]]="","",IF(Table1[[#This Row],[VZ2_SEGMT_DESC]]="Small &amp; Medium Unassigned", "Small &amp; Medium",Table1[[#This Row],[VZ2_SEGMT_DESC]]))</f>
        <v>Small &amp; Medium</v>
      </c>
      <c r="H936" s="10" t="str">
        <f>IF(Table1[[#This Row],[VZ2_AREA_DESC]]="undefined","",IF(Table1[[#This Row],[VZ2_AREA_DESC]]="Headquarte","HQ",Table1[[#This Row],[VZ2_AREA_DESC]]))</f>
        <v>South</v>
      </c>
      <c r="I936" s="2">
        <v>43497</v>
      </c>
      <c r="J936" s="3" t="s">
        <v>18</v>
      </c>
      <c r="K936" s="3" t="s">
        <v>7</v>
      </c>
      <c r="L936" s="3" t="s">
        <v>8</v>
      </c>
      <c r="M936" s="3">
        <v>1683</v>
      </c>
      <c r="N936" s="3">
        <v>2395</v>
      </c>
      <c r="O936" s="3">
        <v>208023</v>
      </c>
    </row>
    <row r="937" spans="1:15" x14ac:dyDescent="0.25">
      <c r="A937" s="6" t="str">
        <f>IF(Table1[[#This Row],[Area]]="","",CONCATENATE(YEAR(I937)," ","Q",ROUNDUP(MONTH(I937)/3,0)))</f>
        <v>2020 Q2</v>
      </c>
      <c r="B937" s="6" t="str">
        <f>IF(Table1[[#This Row],[Area]]="","",CONCATENATE(TEXT(Table1[[#This Row],[rpt_mth]],"yyyy"), " ",TEXT(Table1[[#This Row],[rpt_mth]],"mmmm")))</f>
        <v>2020 May</v>
      </c>
      <c r="C937" s="9">
        <f>IF(Table1[[#This Row],[Area]]="","",Table1[[#This Row],[cleu_gross_adds]]/1000)</f>
        <v>42.401000000000003</v>
      </c>
      <c r="D937" s="9">
        <f>IF(Table1[[#This Row],[Area]]="","",Table1[[#This Row],[cleu_deacts]]/1000)</f>
        <v>17.995999999999999</v>
      </c>
      <c r="E937" s="10">
        <f>IF(Table1[[#This Row],[Area]]="","",Table1[[#This Row],[cleu_subs]]/1000)</f>
        <v>1989.6030000000001</v>
      </c>
      <c r="F937" s="10">
        <f>IF(Table1[[#This Row],[Area]]="","",Table1[[#This Row],[Adds]]-Table1[[#This Row],[Deacts]])</f>
        <v>24.405000000000005</v>
      </c>
      <c r="G937" s="10" t="str">
        <f>IF(Table1[[#This Row],[Area]]="","",IF(Table1[[#This Row],[VZ2_SEGMT_DESC]]="Small &amp; Medium Unassigned", "Small &amp; Medium",Table1[[#This Row],[VZ2_SEGMT_DESC]]))</f>
        <v>Public Sector SLED</v>
      </c>
      <c r="H937" s="10" t="str">
        <f>IF(Table1[[#This Row],[VZ2_AREA_DESC]]="undefined","",IF(Table1[[#This Row],[VZ2_AREA_DESC]]="Headquarte","HQ",Table1[[#This Row],[VZ2_AREA_DESC]]))</f>
        <v>East</v>
      </c>
      <c r="I937" s="2">
        <v>43952</v>
      </c>
      <c r="J937" s="3" t="s">
        <v>19</v>
      </c>
      <c r="K937" s="3" t="s">
        <v>12</v>
      </c>
      <c r="L937" s="3" t="s">
        <v>11</v>
      </c>
      <c r="M937" s="3">
        <v>42401</v>
      </c>
      <c r="N937" s="3">
        <v>17996</v>
      </c>
      <c r="O937" s="3">
        <v>1989603</v>
      </c>
    </row>
    <row r="938" spans="1:15" x14ac:dyDescent="0.25">
      <c r="A938" s="6" t="str">
        <f>IF(Table1[[#This Row],[Area]]="","",CONCATENATE(YEAR(I938)," ","Q",ROUNDUP(MONTH(I938)/3,0)))</f>
        <v>2019 Q3</v>
      </c>
      <c r="B938" s="6" t="str">
        <f>IF(Table1[[#This Row],[Area]]="","",CONCATENATE(TEXT(Table1[[#This Row],[rpt_mth]],"yyyy"), " ",TEXT(Table1[[#This Row],[rpt_mth]],"mmmm")))</f>
        <v>2019 August</v>
      </c>
      <c r="C938" s="9">
        <f>IF(Table1[[#This Row],[Area]]="","",Table1[[#This Row],[cleu_gross_adds]]/1000)</f>
        <v>0</v>
      </c>
      <c r="D938" s="9">
        <f>IF(Table1[[#This Row],[Area]]="","",Table1[[#This Row],[cleu_deacts]]/1000)</f>
        <v>1E-3</v>
      </c>
      <c r="E938" s="10">
        <f>IF(Table1[[#This Row],[Area]]="","",Table1[[#This Row],[cleu_subs]]/1000)</f>
        <v>0.22</v>
      </c>
      <c r="F938" s="10">
        <f>IF(Table1[[#This Row],[Area]]="","",Table1[[#This Row],[Adds]]-Table1[[#This Row],[Deacts]])</f>
        <v>-1E-3</v>
      </c>
      <c r="G938" s="10" t="str">
        <f>IF(Table1[[#This Row],[Area]]="","",IF(Table1[[#This Row],[VZ2_SEGMT_DESC]]="Small &amp; Medium Unassigned", "Small &amp; Medium",Table1[[#This Row],[VZ2_SEGMT_DESC]]))</f>
        <v>Public Sector Fed</v>
      </c>
      <c r="H938" s="10" t="str">
        <f>IF(Table1[[#This Row],[VZ2_AREA_DESC]]="undefined","",IF(Table1[[#This Row],[VZ2_AREA_DESC]]="Headquarte","HQ",Table1[[#This Row],[VZ2_AREA_DESC]]))</f>
        <v>South</v>
      </c>
      <c r="I938" s="2">
        <v>43678</v>
      </c>
      <c r="J938" s="3" t="s">
        <v>16</v>
      </c>
      <c r="K938" s="3" t="s">
        <v>14</v>
      </c>
      <c r="L938" s="3" t="s">
        <v>8</v>
      </c>
      <c r="M938" s="3">
        <v>0</v>
      </c>
      <c r="N938" s="3">
        <v>1</v>
      </c>
      <c r="O938" s="3">
        <v>220</v>
      </c>
    </row>
    <row r="939" spans="1:15" x14ac:dyDescent="0.25">
      <c r="A939" s="6" t="str">
        <f>IF(Table1[[#This Row],[Area]]="","",CONCATENATE(YEAR(I939)," ","Q",ROUNDUP(MONTH(I939)/3,0)))</f>
        <v/>
      </c>
      <c r="B939" s="6" t="str">
        <f>IF(Table1[[#This Row],[Area]]="","",CONCATENATE(TEXT(Table1[[#This Row],[rpt_mth]],"yyyy"), " ",TEXT(Table1[[#This Row],[rpt_mth]],"mmmm")))</f>
        <v/>
      </c>
      <c r="C939" s="9" t="str">
        <f>IF(Table1[[#This Row],[Area]]="","",Table1[[#This Row],[cleu_gross_adds]]/1000)</f>
        <v/>
      </c>
      <c r="D939" s="9" t="str">
        <f>IF(Table1[[#This Row],[Area]]="","",Table1[[#This Row],[cleu_deacts]]/1000)</f>
        <v/>
      </c>
      <c r="E939" s="10" t="str">
        <f>IF(Table1[[#This Row],[Area]]="","",Table1[[#This Row],[cleu_subs]]/1000)</f>
        <v/>
      </c>
      <c r="F939" s="10" t="str">
        <f>IF(Table1[[#This Row],[Area]]="","",Table1[[#This Row],[Adds]]-Table1[[#This Row],[Deacts]])</f>
        <v/>
      </c>
      <c r="G939" s="10" t="str">
        <f>IF(Table1[[#This Row],[Area]]="","",IF(Table1[[#This Row],[VZ2_SEGMT_DESC]]="Small &amp; Medium Unassigned", "Small &amp; Medium",Table1[[#This Row],[VZ2_SEGMT_DESC]]))</f>
        <v/>
      </c>
      <c r="H939" s="10" t="str">
        <f>IF(Table1[[#This Row],[VZ2_AREA_DESC]]="undefined","",IF(Table1[[#This Row],[VZ2_AREA_DESC]]="Headquarte","HQ",Table1[[#This Row],[VZ2_AREA_DESC]]))</f>
        <v/>
      </c>
      <c r="I939" s="2">
        <v>43891</v>
      </c>
      <c r="J939" s="3" t="s">
        <v>18</v>
      </c>
      <c r="K939" s="3" t="s">
        <v>12</v>
      </c>
      <c r="L939" s="3" t="s">
        <v>13</v>
      </c>
      <c r="M939" s="3">
        <v>0</v>
      </c>
      <c r="N939" s="3">
        <v>0</v>
      </c>
      <c r="O939" s="3">
        <v>0</v>
      </c>
    </row>
    <row r="940" spans="1:15" x14ac:dyDescent="0.25">
      <c r="A940" s="6" t="str">
        <f>IF(Table1[[#This Row],[Area]]="","",CONCATENATE(YEAR(I940)," ","Q",ROUNDUP(MONTH(I940)/3,0)))</f>
        <v>2019 Q4</v>
      </c>
      <c r="B940" s="6" t="str">
        <f>IF(Table1[[#This Row],[Area]]="","",CONCATENATE(TEXT(Table1[[#This Row],[rpt_mth]],"yyyy"), " ",TEXT(Table1[[#This Row],[rpt_mth]],"mmmm")))</f>
        <v>2019 November</v>
      </c>
      <c r="C940" s="9">
        <f>IF(Table1[[#This Row],[Area]]="","",Table1[[#This Row],[cleu_gross_adds]]/1000)</f>
        <v>7.8449999999999998</v>
      </c>
      <c r="D940" s="9">
        <f>IF(Table1[[#This Row],[Area]]="","",Table1[[#This Row],[cleu_deacts]]/1000)</f>
        <v>3.657</v>
      </c>
      <c r="E940" s="10">
        <f>IF(Table1[[#This Row],[Area]]="","",Table1[[#This Row],[cleu_subs]]/1000)</f>
        <v>379.52100000000002</v>
      </c>
      <c r="F940" s="10">
        <f>IF(Table1[[#This Row],[Area]]="","",Table1[[#This Row],[Adds]]-Table1[[#This Row],[Deacts]])</f>
        <v>4.1879999999999997</v>
      </c>
      <c r="G940" s="10" t="str">
        <f>IF(Table1[[#This Row],[Area]]="","",IF(Table1[[#This Row],[VZ2_SEGMT_DESC]]="Small &amp; Medium Unassigned", "Small &amp; Medium",Table1[[#This Row],[VZ2_SEGMT_DESC]]))</f>
        <v>Small &amp; Medium</v>
      </c>
      <c r="H940" s="10" t="str">
        <f>IF(Table1[[#This Row],[VZ2_AREA_DESC]]="undefined","",IF(Table1[[#This Row],[VZ2_AREA_DESC]]="Headquarte","HQ",Table1[[#This Row],[VZ2_AREA_DESC]]))</f>
        <v>West</v>
      </c>
      <c r="I940" s="2">
        <v>43770</v>
      </c>
      <c r="J940" s="3" t="s">
        <v>18</v>
      </c>
      <c r="K940" s="3" t="s">
        <v>14</v>
      </c>
      <c r="L940" s="3" t="s">
        <v>15</v>
      </c>
      <c r="M940" s="3">
        <v>7845</v>
      </c>
      <c r="N940" s="3">
        <v>3657</v>
      </c>
      <c r="O940" s="3">
        <v>379521</v>
      </c>
    </row>
    <row r="941" spans="1:15" x14ac:dyDescent="0.25">
      <c r="A941" s="6" t="str">
        <f>IF(Table1[[#This Row],[Area]]="","",CONCATENATE(YEAR(I941)," ","Q",ROUNDUP(MONTH(I941)/3,0)))</f>
        <v>2019 Q1</v>
      </c>
      <c r="B941" s="6" t="str">
        <f>IF(Table1[[#This Row],[Area]]="","",CONCATENATE(TEXT(Table1[[#This Row],[rpt_mth]],"yyyy"), " ",TEXT(Table1[[#This Row],[rpt_mth]],"mmmm")))</f>
        <v>2019 March</v>
      </c>
      <c r="C941" s="9">
        <f>IF(Table1[[#This Row],[Area]]="","",Table1[[#This Row],[cleu_gross_adds]]/1000)</f>
        <v>0.35399999999999998</v>
      </c>
      <c r="D941" s="9">
        <f>IF(Table1[[#This Row],[Area]]="","",Table1[[#This Row],[cleu_deacts]]/1000)</f>
        <v>8.0000000000000002E-3</v>
      </c>
      <c r="E941" s="10">
        <f>IF(Table1[[#This Row],[Area]]="","",Table1[[#This Row],[cleu_subs]]/1000)</f>
        <v>0.83399999999999996</v>
      </c>
      <c r="F941" s="10">
        <f>IF(Table1[[#This Row],[Area]]="","",Table1[[#This Row],[Adds]]-Table1[[#This Row],[Deacts]])</f>
        <v>0.34599999999999997</v>
      </c>
      <c r="G941" s="10" t="str">
        <f>IF(Table1[[#This Row],[Area]]="","",IF(Table1[[#This Row],[VZ2_SEGMT_DESC]]="Small &amp; Medium Unassigned", "Small &amp; Medium",Table1[[#This Row],[VZ2_SEGMT_DESC]]))</f>
        <v>Small &amp; Medium</v>
      </c>
      <c r="H941" s="10" t="str">
        <f>IF(Table1[[#This Row],[VZ2_AREA_DESC]]="undefined","",IF(Table1[[#This Row],[VZ2_AREA_DESC]]="Headquarte","HQ",Table1[[#This Row],[VZ2_AREA_DESC]]))</f>
        <v>West</v>
      </c>
      <c r="I941" s="2">
        <v>43525</v>
      </c>
      <c r="J941" s="3" t="s">
        <v>9</v>
      </c>
      <c r="K941" s="3" t="s">
        <v>14</v>
      </c>
      <c r="L941" s="3" t="s">
        <v>15</v>
      </c>
      <c r="M941" s="3">
        <v>354</v>
      </c>
      <c r="N941" s="3">
        <v>8</v>
      </c>
      <c r="O941" s="3">
        <v>834</v>
      </c>
    </row>
    <row r="942" spans="1:15" x14ac:dyDescent="0.25">
      <c r="A942" s="6" t="str">
        <f>IF(Table1[[#This Row],[Area]]="","",CONCATENATE(YEAR(I942)," ","Q",ROUNDUP(MONTH(I942)/3,0)))</f>
        <v>2019 Q2</v>
      </c>
      <c r="B942" s="6" t="str">
        <f>IF(Table1[[#This Row],[Area]]="","",CONCATENATE(TEXT(Table1[[#This Row],[rpt_mth]],"yyyy"), " ",TEXT(Table1[[#This Row],[rpt_mth]],"mmmm")))</f>
        <v>2019 May</v>
      </c>
      <c r="C942" s="9">
        <f>IF(Table1[[#This Row],[Area]]="","",Table1[[#This Row],[cleu_gross_adds]]/1000)</f>
        <v>8.5000000000000006E-2</v>
      </c>
      <c r="D942" s="9">
        <f>IF(Table1[[#This Row],[Area]]="","",Table1[[#This Row],[cleu_deacts]]/1000)</f>
        <v>1E-3</v>
      </c>
      <c r="E942" s="10">
        <f>IF(Table1[[#This Row],[Area]]="","",Table1[[#This Row],[cleu_subs]]/1000)</f>
        <v>0.19800000000000001</v>
      </c>
      <c r="F942" s="10">
        <f>IF(Table1[[#This Row],[Area]]="","",Table1[[#This Row],[Adds]]-Table1[[#This Row],[Deacts]])</f>
        <v>8.4000000000000005E-2</v>
      </c>
      <c r="G942" s="10" t="str">
        <f>IF(Table1[[#This Row],[Area]]="","",IF(Table1[[#This Row],[VZ2_SEGMT_DESC]]="Small &amp; Medium Unassigned", "Small &amp; Medium",Table1[[#This Row],[VZ2_SEGMT_DESC]]))</f>
        <v>Small &amp; Medium</v>
      </c>
      <c r="H942" s="10" t="str">
        <f>IF(Table1[[#This Row],[VZ2_AREA_DESC]]="undefined","",IF(Table1[[#This Row],[VZ2_AREA_DESC]]="Headquarte","HQ",Table1[[#This Row],[VZ2_AREA_DESC]]))</f>
        <v>West</v>
      </c>
      <c r="I942" s="2">
        <v>43586</v>
      </c>
      <c r="J942" s="3" t="s">
        <v>9</v>
      </c>
      <c r="K942" s="3" t="s">
        <v>14</v>
      </c>
      <c r="L942" s="3" t="s">
        <v>15</v>
      </c>
      <c r="M942" s="3">
        <v>85</v>
      </c>
      <c r="N942" s="3">
        <v>1</v>
      </c>
      <c r="O942" s="3">
        <v>198</v>
      </c>
    </row>
    <row r="943" spans="1:15" x14ac:dyDescent="0.25">
      <c r="A943" s="6" t="str">
        <f>IF(Table1[[#This Row],[Area]]="","",CONCATENATE(YEAR(I943)," ","Q",ROUNDUP(MONTH(I943)/3,0)))</f>
        <v>2019 Q4</v>
      </c>
      <c r="B943" s="6" t="str">
        <f>IF(Table1[[#This Row],[Area]]="","",CONCATENATE(TEXT(Table1[[#This Row],[rpt_mth]],"yyyy"), " ",TEXT(Table1[[#This Row],[rpt_mth]],"mmmm")))</f>
        <v>2019 October</v>
      </c>
      <c r="C943" s="9">
        <f>IF(Table1[[#This Row],[Area]]="","",Table1[[#This Row],[cleu_gross_adds]]/1000)</f>
        <v>0.192</v>
      </c>
      <c r="D943" s="9">
        <f>IF(Table1[[#This Row],[Area]]="","",Table1[[#This Row],[cleu_deacts]]/1000)</f>
        <v>0.40799999999999997</v>
      </c>
      <c r="E943" s="10">
        <f>IF(Table1[[#This Row],[Area]]="","",Table1[[#This Row],[cleu_subs]]/1000)</f>
        <v>25.666</v>
      </c>
      <c r="F943" s="10">
        <f>IF(Table1[[#This Row],[Area]]="","",Table1[[#This Row],[Adds]]-Table1[[#This Row],[Deacts]])</f>
        <v>-0.21599999999999997</v>
      </c>
      <c r="G943" s="10" t="str">
        <f>IF(Table1[[#This Row],[Area]]="","",IF(Table1[[#This Row],[VZ2_SEGMT_DESC]]="Small &amp; Medium Unassigned", "Small &amp; Medium",Table1[[#This Row],[VZ2_SEGMT_DESC]]))</f>
        <v>Large Enterprise Segment</v>
      </c>
      <c r="H943" s="10" t="str">
        <f>IF(Table1[[#This Row],[VZ2_AREA_DESC]]="undefined","",IF(Table1[[#This Row],[VZ2_AREA_DESC]]="Headquarte","HQ",Table1[[#This Row],[VZ2_AREA_DESC]]))</f>
        <v>South</v>
      </c>
      <c r="I943" s="2">
        <v>43739</v>
      </c>
      <c r="J943" s="3" t="s">
        <v>6</v>
      </c>
      <c r="K943" s="3" t="s">
        <v>7</v>
      </c>
      <c r="L943" s="3" t="s">
        <v>8</v>
      </c>
      <c r="M943" s="3">
        <v>192</v>
      </c>
      <c r="N943" s="3">
        <v>408</v>
      </c>
      <c r="O943" s="3">
        <v>25666</v>
      </c>
    </row>
    <row r="944" spans="1:15" x14ac:dyDescent="0.25">
      <c r="A944" s="6" t="str">
        <f>IF(Table1[[#This Row],[Area]]="","",CONCATENATE(YEAR(I944)," ","Q",ROUNDUP(MONTH(I944)/3,0)))</f>
        <v>2019 Q4</v>
      </c>
      <c r="B944" s="6" t="str">
        <f>IF(Table1[[#This Row],[Area]]="","",CONCATENATE(TEXT(Table1[[#This Row],[rpt_mth]],"yyyy"), " ",TEXT(Table1[[#This Row],[rpt_mth]],"mmmm")))</f>
        <v>2019 November</v>
      </c>
      <c r="C944" s="9">
        <f>IF(Table1[[#This Row],[Area]]="","",Table1[[#This Row],[cleu_gross_adds]]/1000)</f>
        <v>2.766</v>
      </c>
      <c r="D944" s="9">
        <f>IF(Table1[[#This Row],[Area]]="","",Table1[[#This Row],[cleu_deacts]]/1000)</f>
        <v>3.6280000000000001</v>
      </c>
      <c r="E944" s="10">
        <f>IF(Table1[[#This Row],[Area]]="","",Table1[[#This Row],[cleu_subs]]/1000)</f>
        <v>463.476</v>
      </c>
      <c r="F944" s="10">
        <f>IF(Table1[[#This Row],[Area]]="","",Table1[[#This Row],[Adds]]-Table1[[#This Row],[Deacts]])</f>
        <v>-0.8620000000000001</v>
      </c>
      <c r="G944" s="10" t="str">
        <f>IF(Table1[[#This Row],[Area]]="","",IF(Table1[[#This Row],[VZ2_SEGMT_DESC]]="Small &amp; Medium Unassigned", "Small &amp; Medium",Table1[[#This Row],[VZ2_SEGMT_DESC]]))</f>
        <v>Small &amp; Medium</v>
      </c>
      <c r="H944" s="10" t="str">
        <f>IF(Table1[[#This Row],[VZ2_AREA_DESC]]="undefined","",IF(Table1[[#This Row],[VZ2_AREA_DESC]]="Headquarte","HQ",Table1[[#This Row],[VZ2_AREA_DESC]]))</f>
        <v>East</v>
      </c>
      <c r="I944" s="2">
        <v>43770</v>
      </c>
      <c r="J944" s="3" t="s">
        <v>18</v>
      </c>
      <c r="K944" s="3" t="s">
        <v>7</v>
      </c>
      <c r="L944" s="3" t="s">
        <v>11</v>
      </c>
      <c r="M944" s="3">
        <v>2766</v>
      </c>
      <c r="N944" s="3">
        <v>3628</v>
      </c>
      <c r="O944" s="3">
        <v>463476</v>
      </c>
    </row>
    <row r="945" spans="1:15" x14ac:dyDescent="0.25">
      <c r="A945" s="6" t="str">
        <f>IF(Table1[[#This Row],[Area]]="","",CONCATENATE(YEAR(I945)," ","Q",ROUNDUP(MONTH(I945)/3,0)))</f>
        <v/>
      </c>
      <c r="B945" s="6" t="str">
        <f>IF(Table1[[#This Row],[Area]]="","",CONCATENATE(TEXT(Table1[[#This Row],[rpt_mth]],"yyyy"), " ",TEXT(Table1[[#This Row],[rpt_mth]],"mmmm")))</f>
        <v/>
      </c>
      <c r="C945" s="9" t="str">
        <f>IF(Table1[[#This Row],[Area]]="","",Table1[[#This Row],[cleu_gross_adds]]/1000)</f>
        <v/>
      </c>
      <c r="D945" s="9" t="str">
        <f>IF(Table1[[#This Row],[Area]]="","",Table1[[#This Row],[cleu_deacts]]/1000)</f>
        <v/>
      </c>
      <c r="E945" s="10" t="str">
        <f>IF(Table1[[#This Row],[Area]]="","",Table1[[#This Row],[cleu_subs]]/1000)</f>
        <v/>
      </c>
      <c r="F945" s="10" t="str">
        <f>IF(Table1[[#This Row],[Area]]="","",Table1[[#This Row],[Adds]]-Table1[[#This Row],[Deacts]])</f>
        <v/>
      </c>
      <c r="G945" s="10" t="str">
        <f>IF(Table1[[#This Row],[Area]]="","",IF(Table1[[#This Row],[VZ2_SEGMT_DESC]]="Small &amp; Medium Unassigned", "Small &amp; Medium",Table1[[#This Row],[VZ2_SEGMT_DESC]]))</f>
        <v/>
      </c>
      <c r="H945" s="10" t="str">
        <f>IF(Table1[[#This Row],[VZ2_AREA_DESC]]="undefined","",IF(Table1[[#This Row],[VZ2_AREA_DESC]]="Headquarte","HQ",Table1[[#This Row],[VZ2_AREA_DESC]]))</f>
        <v/>
      </c>
      <c r="I945" s="2">
        <v>43770</v>
      </c>
      <c r="J945" s="3" t="s">
        <v>19</v>
      </c>
      <c r="K945" s="3" t="s">
        <v>12</v>
      </c>
      <c r="L945" s="3" t="s">
        <v>13</v>
      </c>
      <c r="M945" s="3">
        <v>0</v>
      </c>
      <c r="N945" s="3">
        <v>0</v>
      </c>
      <c r="O945" s="3">
        <v>0</v>
      </c>
    </row>
    <row r="946" spans="1:15" x14ac:dyDescent="0.25">
      <c r="A946" s="6" t="str">
        <f>IF(Table1[[#This Row],[Area]]="","",CONCATENATE(YEAR(I946)," ","Q",ROUNDUP(MONTH(I946)/3,0)))</f>
        <v>2020 Q2</v>
      </c>
      <c r="B946" s="6" t="str">
        <f>IF(Table1[[#This Row],[Area]]="","",CONCATENATE(TEXT(Table1[[#This Row],[rpt_mth]],"yyyy"), " ",TEXT(Table1[[#This Row],[rpt_mth]],"mmmm")))</f>
        <v>2020 May</v>
      </c>
      <c r="C946" s="9">
        <f>IF(Table1[[#This Row],[Area]]="","",Table1[[#This Row],[cleu_gross_adds]]/1000)</f>
        <v>0.436</v>
      </c>
      <c r="D946" s="9">
        <f>IF(Table1[[#This Row],[Area]]="","",Table1[[#This Row],[cleu_deacts]]/1000)</f>
        <v>0.40200000000000002</v>
      </c>
      <c r="E946" s="10">
        <f>IF(Table1[[#This Row],[Area]]="","",Table1[[#This Row],[cleu_subs]]/1000)</f>
        <v>43.058</v>
      </c>
      <c r="F946" s="10">
        <f>IF(Table1[[#This Row],[Area]]="","",Table1[[#This Row],[Adds]]-Table1[[#This Row],[Deacts]])</f>
        <v>3.3999999999999975E-2</v>
      </c>
      <c r="G946" s="10" t="str">
        <f>IF(Table1[[#This Row],[Area]]="","",IF(Table1[[#This Row],[VZ2_SEGMT_DESC]]="Small &amp; Medium Unassigned", "Small &amp; Medium",Table1[[#This Row],[VZ2_SEGMT_DESC]]))</f>
        <v>Large Enterprise Segment</v>
      </c>
      <c r="H946" s="10" t="str">
        <f>IF(Table1[[#This Row],[VZ2_AREA_DESC]]="undefined","",IF(Table1[[#This Row],[VZ2_AREA_DESC]]="Headquarte","HQ",Table1[[#This Row],[VZ2_AREA_DESC]]))</f>
        <v>West</v>
      </c>
      <c r="I946" s="2">
        <v>43952</v>
      </c>
      <c r="J946" s="3" t="s">
        <v>6</v>
      </c>
      <c r="K946" s="3" t="s">
        <v>14</v>
      </c>
      <c r="L946" s="3" t="s">
        <v>15</v>
      </c>
      <c r="M946" s="3">
        <v>436</v>
      </c>
      <c r="N946" s="3">
        <v>402</v>
      </c>
      <c r="O946" s="3">
        <v>43058</v>
      </c>
    </row>
    <row r="947" spans="1:15" x14ac:dyDescent="0.25">
      <c r="A947" s="6" t="str">
        <f>IF(Table1[[#This Row],[Area]]="","",CONCATENATE(YEAR(I947)," ","Q",ROUNDUP(MONTH(I947)/3,0)))</f>
        <v/>
      </c>
      <c r="B947" s="6" t="str">
        <f>IF(Table1[[#This Row],[Area]]="","",CONCATENATE(TEXT(Table1[[#This Row],[rpt_mth]],"yyyy"), " ",TEXT(Table1[[#This Row],[rpt_mth]],"mmmm")))</f>
        <v/>
      </c>
      <c r="C947" s="9" t="str">
        <f>IF(Table1[[#This Row],[Area]]="","",Table1[[#This Row],[cleu_gross_adds]]/1000)</f>
        <v/>
      </c>
      <c r="D947" s="9" t="str">
        <f>IF(Table1[[#This Row],[Area]]="","",Table1[[#This Row],[cleu_deacts]]/1000)</f>
        <v/>
      </c>
      <c r="E947" s="10" t="str">
        <f>IF(Table1[[#This Row],[Area]]="","",Table1[[#This Row],[cleu_subs]]/1000)</f>
        <v/>
      </c>
      <c r="F947" s="10" t="str">
        <f>IF(Table1[[#This Row],[Area]]="","",Table1[[#This Row],[Adds]]-Table1[[#This Row],[Deacts]])</f>
        <v/>
      </c>
      <c r="G947" s="10" t="str">
        <f>IF(Table1[[#This Row],[Area]]="","",IF(Table1[[#This Row],[VZ2_SEGMT_DESC]]="Small &amp; Medium Unassigned", "Small &amp; Medium",Table1[[#This Row],[VZ2_SEGMT_DESC]]))</f>
        <v/>
      </c>
      <c r="H947" s="10" t="str">
        <f>IF(Table1[[#This Row],[VZ2_AREA_DESC]]="undefined","",IF(Table1[[#This Row],[VZ2_AREA_DESC]]="Headquarte","HQ",Table1[[#This Row],[VZ2_AREA_DESC]]))</f>
        <v/>
      </c>
      <c r="I947" s="2">
        <v>43617</v>
      </c>
      <c r="J947" s="3" t="s">
        <v>6</v>
      </c>
      <c r="K947" s="3" t="s">
        <v>12</v>
      </c>
      <c r="L947" s="3" t="s">
        <v>13</v>
      </c>
      <c r="M947" s="3">
        <v>0</v>
      </c>
      <c r="N947" s="3">
        <v>0</v>
      </c>
      <c r="O947" s="3">
        <v>0</v>
      </c>
    </row>
    <row r="948" spans="1:15" x14ac:dyDescent="0.25">
      <c r="A948" s="6" t="str">
        <f>IF(Table1[[#This Row],[Area]]="","",CONCATENATE(YEAR(I948)," ","Q",ROUNDUP(MONTH(I948)/3,0)))</f>
        <v>2019 Q4</v>
      </c>
      <c r="B948" s="6" t="str">
        <f>IF(Table1[[#This Row],[Area]]="","",CONCATENATE(TEXT(Table1[[#This Row],[rpt_mth]],"yyyy"), " ",TEXT(Table1[[#This Row],[rpt_mth]],"mmmm")))</f>
        <v>2019 October</v>
      </c>
      <c r="C948" s="9">
        <f>IF(Table1[[#This Row],[Area]]="","",Table1[[#This Row],[cleu_gross_adds]]/1000)</f>
        <v>2.4340000000000002</v>
      </c>
      <c r="D948" s="9">
        <f>IF(Table1[[#This Row],[Area]]="","",Table1[[#This Row],[cleu_deacts]]/1000)</f>
        <v>2.14</v>
      </c>
      <c r="E948" s="10">
        <f>IF(Table1[[#This Row],[Area]]="","",Table1[[#This Row],[cleu_subs]]/1000)</f>
        <v>224.256</v>
      </c>
      <c r="F948" s="10">
        <f>IF(Table1[[#This Row],[Area]]="","",Table1[[#This Row],[Adds]]-Table1[[#This Row],[Deacts]])</f>
        <v>0.29400000000000004</v>
      </c>
      <c r="G948" s="10" t="str">
        <f>IF(Table1[[#This Row],[Area]]="","",IF(Table1[[#This Row],[VZ2_SEGMT_DESC]]="Small &amp; Medium Unassigned", "Small &amp; Medium",Table1[[#This Row],[VZ2_SEGMT_DESC]]))</f>
        <v>Public Sector Fed</v>
      </c>
      <c r="H948" s="10" t="str">
        <f>IF(Table1[[#This Row],[VZ2_AREA_DESC]]="undefined","",IF(Table1[[#This Row],[VZ2_AREA_DESC]]="Headquarte","HQ",Table1[[#This Row],[VZ2_AREA_DESC]]))</f>
        <v>West</v>
      </c>
      <c r="I948" s="2">
        <v>43739</v>
      </c>
      <c r="J948" s="3" t="s">
        <v>16</v>
      </c>
      <c r="K948" s="3" t="s">
        <v>12</v>
      </c>
      <c r="L948" s="3" t="s">
        <v>15</v>
      </c>
      <c r="M948" s="3">
        <v>2434</v>
      </c>
      <c r="N948" s="3">
        <v>2140</v>
      </c>
      <c r="O948" s="3">
        <v>224256</v>
      </c>
    </row>
    <row r="949" spans="1:15" x14ac:dyDescent="0.25">
      <c r="A949" s="6" t="str">
        <f>IF(Table1[[#This Row],[Area]]="","",CONCATENATE(YEAR(I949)," ","Q",ROUNDUP(MONTH(I949)/3,0)))</f>
        <v>2020 Q2</v>
      </c>
      <c r="B949" s="6" t="str">
        <f>IF(Table1[[#This Row],[Area]]="","",CONCATENATE(TEXT(Table1[[#This Row],[rpt_mth]],"yyyy"), " ",TEXT(Table1[[#This Row],[rpt_mth]],"mmmm")))</f>
        <v>2020 May</v>
      </c>
      <c r="C949" s="9">
        <f>IF(Table1[[#This Row],[Area]]="","",Table1[[#This Row],[cleu_gross_adds]]/1000)</f>
        <v>0</v>
      </c>
      <c r="D949" s="9">
        <f>IF(Table1[[#This Row],[Area]]="","",Table1[[#This Row],[cleu_deacts]]/1000)</f>
        <v>6.0000000000000001E-3</v>
      </c>
      <c r="E949" s="10">
        <f>IF(Table1[[#This Row],[Area]]="","",Table1[[#This Row],[cleu_subs]]/1000)</f>
        <v>0.60799999999999998</v>
      </c>
      <c r="F949" s="10">
        <f>IF(Table1[[#This Row],[Area]]="","",Table1[[#This Row],[Adds]]-Table1[[#This Row],[Deacts]])</f>
        <v>-6.0000000000000001E-3</v>
      </c>
      <c r="G949" s="10" t="str">
        <f>IF(Table1[[#This Row],[Area]]="","",IF(Table1[[#This Row],[VZ2_SEGMT_DESC]]="Small &amp; Medium Unassigned", "Small &amp; Medium",Table1[[#This Row],[VZ2_SEGMT_DESC]]))</f>
        <v>Public Sector Fed</v>
      </c>
      <c r="H949" s="10" t="str">
        <f>IF(Table1[[#This Row],[VZ2_AREA_DESC]]="undefined","",IF(Table1[[#This Row],[VZ2_AREA_DESC]]="Headquarte","HQ",Table1[[#This Row],[VZ2_AREA_DESC]]))</f>
        <v>West</v>
      </c>
      <c r="I949" s="2">
        <v>43952</v>
      </c>
      <c r="J949" s="3" t="s">
        <v>16</v>
      </c>
      <c r="K949" s="3" t="s">
        <v>10</v>
      </c>
      <c r="L949" s="3" t="s">
        <v>15</v>
      </c>
      <c r="M949" s="3">
        <v>0</v>
      </c>
      <c r="N949" s="3">
        <v>6</v>
      </c>
      <c r="O949" s="3">
        <v>608</v>
      </c>
    </row>
    <row r="950" spans="1:15" x14ac:dyDescent="0.25">
      <c r="A950" s="6" t="str">
        <f>IF(Table1[[#This Row],[Area]]="","",CONCATENATE(YEAR(I950)," ","Q",ROUNDUP(MONTH(I950)/3,0)))</f>
        <v>2020 Q1</v>
      </c>
      <c r="B950" s="6" t="str">
        <f>IF(Table1[[#This Row],[Area]]="","",CONCATENATE(TEXT(Table1[[#This Row],[rpt_mth]],"yyyy"), " ",TEXT(Table1[[#This Row],[rpt_mth]],"mmmm")))</f>
        <v>2020 January</v>
      </c>
      <c r="C950" s="9">
        <f>IF(Table1[[#This Row],[Area]]="","",Table1[[#This Row],[cleu_gross_adds]]/1000)</f>
        <v>0</v>
      </c>
      <c r="D950" s="9">
        <f>IF(Table1[[#This Row],[Area]]="","",Table1[[#This Row],[cleu_deacts]]/1000)</f>
        <v>0</v>
      </c>
      <c r="E950" s="10">
        <f>IF(Table1[[#This Row],[Area]]="","",Table1[[#This Row],[cleu_subs]]/1000)</f>
        <v>0</v>
      </c>
      <c r="F950" s="10">
        <f>IF(Table1[[#This Row],[Area]]="","",Table1[[#This Row],[Adds]]-Table1[[#This Row],[Deacts]])</f>
        <v>0</v>
      </c>
      <c r="G950" s="10" t="str">
        <f>IF(Table1[[#This Row],[Area]]="","",IF(Table1[[#This Row],[VZ2_SEGMT_DESC]]="Small &amp; Medium Unassigned", "Small &amp; Medium",Table1[[#This Row],[VZ2_SEGMT_DESC]]))</f>
        <v>Small &amp; Medium</v>
      </c>
      <c r="H950" s="10" t="str">
        <f>IF(Table1[[#This Row],[VZ2_AREA_DESC]]="undefined","",IF(Table1[[#This Row],[VZ2_AREA_DESC]]="Headquarte","HQ",Table1[[#This Row],[VZ2_AREA_DESC]]))</f>
        <v>West</v>
      </c>
      <c r="I950" s="2">
        <v>43831</v>
      </c>
      <c r="J950" s="3" t="s">
        <v>9</v>
      </c>
      <c r="K950" s="3" t="s">
        <v>10</v>
      </c>
      <c r="L950" s="3" t="s">
        <v>15</v>
      </c>
      <c r="M950" s="3">
        <v>0</v>
      </c>
      <c r="N950" s="3">
        <v>0</v>
      </c>
      <c r="O950" s="3">
        <v>0</v>
      </c>
    </row>
    <row r="951" spans="1:15" x14ac:dyDescent="0.25">
      <c r="A951" s="6" t="str">
        <f>IF(Table1[[#This Row],[Area]]="","",CONCATENATE(YEAR(I951)," ","Q",ROUNDUP(MONTH(I951)/3,0)))</f>
        <v>2019 Q3</v>
      </c>
      <c r="B951" s="6" t="str">
        <f>IF(Table1[[#This Row],[Area]]="","",CONCATENATE(TEXT(Table1[[#This Row],[rpt_mth]],"yyyy"), " ",TEXT(Table1[[#This Row],[rpt_mth]],"mmmm")))</f>
        <v>2019 September</v>
      </c>
      <c r="C951" s="9">
        <f>IF(Table1[[#This Row],[Area]]="","",Table1[[#This Row],[cleu_gross_adds]]/1000)</f>
        <v>1.7529999999999999</v>
      </c>
      <c r="D951" s="9">
        <f>IF(Table1[[#This Row],[Area]]="","",Table1[[#This Row],[cleu_deacts]]/1000)</f>
        <v>2.2850000000000001</v>
      </c>
      <c r="E951" s="10">
        <f>IF(Table1[[#This Row],[Area]]="","",Table1[[#This Row],[cleu_subs]]/1000)</f>
        <v>216.554</v>
      </c>
      <c r="F951" s="10">
        <f>IF(Table1[[#This Row],[Area]]="","",Table1[[#This Row],[Adds]]-Table1[[#This Row],[Deacts]])</f>
        <v>-0.53200000000000025</v>
      </c>
      <c r="G951" s="10" t="str">
        <f>IF(Table1[[#This Row],[Area]]="","",IF(Table1[[#This Row],[VZ2_SEGMT_DESC]]="Small &amp; Medium Unassigned", "Small &amp; Medium",Table1[[#This Row],[VZ2_SEGMT_DESC]]))</f>
        <v>Small &amp; Medium</v>
      </c>
      <c r="H951" s="10" t="str">
        <f>IF(Table1[[#This Row],[VZ2_AREA_DESC]]="undefined","",IF(Table1[[#This Row],[VZ2_AREA_DESC]]="Headquarte","HQ",Table1[[#This Row],[VZ2_AREA_DESC]]))</f>
        <v>South</v>
      </c>
      <c r="I951" s="2">
        <v>43709</v>
      </c>
      <c r="J951" s="3" t="s">
        <v>18</v>
      </c>
      <c r="K951" s="3" t="s">
        <v>7</v>
      </c>
      <c r="L951" s="3" t="s">
        <v>8</v>
      </c>
      <c r="M951" s="3">
        <v>1753</v>
      </c>
      <c r="N951" s="3">
        <v>2285</v>
      </c>
      <c r="O951" s="3">
        <v>216554</v>
      </c>
    </row>
    <row r="952" spans="1:15" x14ac:dyDescent="0.25">
      <c r="A952" s="6" t="str">
        <f>IF(Table1[[#This Row],[Area]]="","",CONCATENATE(YEAR(I952)," ","Q",ROUNDUP(MONTH(I952)/3,0)))</f>
        <v>2019 Q2</v>
      </c>
      <c r="B952" s="6" t="str">
        <f>IF(Table1[[#This Row],[Area]]="","",CONCATENATE(TEXT(Table1[[#This Row],[rpt_mth]],"yyyy"), " ",TEXT(Table1[[#This Row],[rpt_mth]],"mmmm")))</f>
        <v>2019 June</v>
      </c>
      <c r="C952" s="9">
        <f>IF(Table1[[#This Row],[Area]]="","",Table1[[#This Row],[cleu_gross_adds]]/1000)</f>
        <v>29.873000000000001</v>
      </c>
      <c r="D952" s="9">
        <f>IF(Table1[[#This Row],[Area]]="","",Table1[[#This Row],[cleu_deacts]]/1000)</f>
        <v>19.047000000000001</v>
      </c>
      <c r="E952" s="10">
        <f>IF(Table1[[#This Row],[Area]]="","",Table1[[#This Row],[cleu_subs]]/1000)</f>
        <v>1738.1389999999999</v>
      </c>
      <c r="F952" s="10">
        <f>IF(Table1[[#This Row],[Area]]="","",Table1[[#This Row],[Adds]]-Table1[[#This Row],[Deacts]])</f>
        <v>10.826000000000001</v>
      </c>
      <c r="G952" s="10" t="str">
        <f>IF(Table1[[#This Row],[Area]]="","",IF(Table1[[#This Row],[VZ2_SEGMT_DESC]]="Small &amp; Medium Unassigned", "Small &amp; Medium",Table1[[#This Row],[VZ2_SEGMT_DESC]]))</f>
        <v>Public Sector SLED</v>
      </c>
      <c r="H952" s="10" t="str">
        <f>IF(Table1[[#This Row],[VZ2_AREA_DESC]]="undefined","",IF(Table1[[#This Row],[VZ2_AREA_DESC]]="Headquarte","HQ",Table1[[#This Row],[VZ2_AREA_DESC]]))</f>
        <v>East</v>
      </c>
      <c r="I952" s="2">
        <v>43617</v>
      </c>
      <c r="J952" s="3" t="s">
        <v>19</v>
      </c>
      <c r="K952" s="3" t="s">
        <v>12</v>
      </c>
      <c r="L952" s="3" t="s">
        <v>11</v>
      </c>
      <c r="M952" s="3">
        <v>29873</v>
      </c>
      <c r="N952" s="3">
        <v>19047</v>
      </c>
      <c r="O952" s="3">
        <v>1738139</v>
      </c>
    </row>
    <row r="953" spans="1:15" x14ac:dyDescent="0.25">
      <c r="A953" s="6" t="str">
        <f>IF(Table1[[#This Row],[Area]]="","",CONCATENATE(YEAR(I953)," ","Q",ROUNDUP(MONTH(I953)/3,0)))</f>
        <v>2020 Q2</v>
      </c>
      <c r="B953" s="6" t="str">
        <f>IF(Table1[[#This Row],[Area]]="","",CONCATENATE(TEXT(Table1[[#This Row],[rpt_mth]],"yyyy"), " ",TEXT(Table1[[#This Row],[rpt_mth]],"mmmm")))</f>
        <v>2020 June</v>
      </c>
      <c r="C953" s="9">
        <f>IF(Table1[[#This Row],[Area]]="","",Table1[[#This Row],[cleu_gross_adds]]/1000)</f>
        <v>4.8680000000000003</v>
      </c>
      <c r="D953" s="9">
        <f>IF(Table1[[#This Row],[Area]]="","",Table1[[#This Row],[cleu_deacts]]/1000)</f>
        <v>5.7489999999999997</v>
      </c>
      <c r="E953" s="10">
        <f>IF(Table1[[#This Row],[Area]]="","",Table1[[#This Row],[cleu_subs]]/1000)</f>
        <v>1589.74</v>
      </c>
      <c r="F953" s="10">
        <f>IF(Table1[[#This Row],[Area]]="","",Table1[[#This Row],[Adds]]-Table1[[#This Row],[Deacts]])</f>
        <v>-0.88099999999999934</v>
      </c>
      <c r="G953" s="10" t="str">
        <f>IF(Table1[[#This Row],[Area]]="","",IF(Table1[[#This Row],[VZ2_SEGMT_DESC]]="Small &amp; Medium Unassigned", "Small &amp; Medium",Table1[[#This Row],[VZ2_SEGMT_DESC]]))</f>
        <v>Large Enterprise Segment</v>
      </c>
      <c r="H953" s="10" t="str">
        <f>IF(Table1[[#This Row],[VZ2_AREA_DESC]]="undefined","",IF(Table1[[#This Row],[VZ2_AREA_DESC]]="Headquarte","HQ",Table1[[#This Row],[VZ2_AREA_DESC]]))</f>
        <v>South</v>
      </c>
      <c r="I953" s="2">
        <v>43983</v>
      </c>
      <c r="J953" s="3" t="s">
        <v>6</v>
      </c>
      <c r="K953" s="3" t="s">
        <v>12</v>
      </c>
      <c r="L953" s="3" t="s">
        <v>8</v>
      </c>
      <c r="M953" s="3">
        <v>4868</v>
      </c>
      <c r="N953" s="3">
        <v>5749</v>
      </c>
      <c r="O953" s="3">
        <v>1589740</v>
      </c>
    </row>
    <row r="954" spans="1:15" x14ac:dyDescent="0.25">
      <c r="A954" s="6" t="str">
        <f>IF(Table1[[#This Row],[Area]]="","",CONCATENATE(YEAR(I954)," ","Q",ROUNDUP(MONTH(I954)/3,0)))</f>
        <v>2020 Q1</v>
      </c>
      <c r="B954" s="6" t="str">
        <f>IF(Table1[[#This Row],[Area]]="","",CONCATENATE(TEXT(Table1[[#This Row],[rpt_mth]],"yyyy"), " ",TEXT(Table1[[#This Row],[rpt_mth]],"mmmm")))</f>
        <v>2020 February</v>
      </c>
      <c r="C954" s="9">
        <f>IF(Table1[[#This Row],[Area]]="","",Table1[[#This Row],[cleu_gross_adds]]/1000)</f>
        <v>1E-3</v>
      </c>
      <c r="D954" s="9">
        <f>IF(Table1[[#This Row],[Area]]="","",Table1[[#This Row],[cleu_deacts]]/1000)</f>
        <v>0</v>
      </c>
      <c r="E954" s="10">
        <f>IF(Table1[[#This Row],[Area]]="","",Table1[[#This Row],[cleu_subs]]/1000)</f>
        <v>1E-3</v>
      </c>
      <c r="F954" s="10">
        <f>IF(Table1[[#This Row],[Area]]="","",Table1[[#This Row],[Adds]]-Table1[[#This Row],[Deacts]])</f>
        <v>1E-3</v>
      </c>
      <c r="G954" s="10" t="str">
        <f>IF(Table1[[#This Row],[Area]]="","",IF(Table1[[#This Row],[VZ2_SEGMT_DESC]]="Small &amp; Medium Unassigned", "Small &amp; Medium",Table1[[#This Row],[VZ2_SEGMT_DESC]]))</f>
        <v>Small &amp; Medium</v>
      </c>
      <c r="H954" s="10" t="str">
        <f>IF(Table1[[#This Row],[VZ2_AREA_DESC]]="undefined","",IF(Table1[[#This Row],[VZ2_AREA_DESC]]="Headquarte","HQ",Table1[[#This Row],[VZ2_AREA_DESC]]))</f>
        <v>East</v>
      </c>
      <c r="I954" s="2">
        <v>43862</v>
      </c>
      <c r="J954" s="3" t="s">
        <v>9</v>
      </c>
      <c r="K954" s="3" t="s">
        <v>7</v>
      </c>
      <c r="L954" s="3" t="s">
        <v>11</v>
      </c>
      <c r="M954" s="3">
        <v>1</v>
      </c>
      <c r="N954" s="3">
        <v>0</v>
      </c>
      <c r="O954" s="3">
        <v>1</v>
      </c>
    </row>
    <row r="955" spans="1:15" x14ac:dyDescent="0.25">
      <c r="A955" s="6" t="str">
        <f>IF(Table1[[#This Row],[Area]]="","",CONCATENATE(YEAR(I955)," ","Q",ROUNDUP(MONTH(I955)/3,0)))</f>
        <v>2020 Q1</v>
      </c>
      <c r="B955" s="6" t="str">
        <f>IF(Table1[[#This Row],[Area]]="","",CONCATENATE(TEXT(Table1[[#This Row],[rpt_mth]],"yyyy"), " ",TEXT(Table1[[#This Row],[rpt_mth]],"mmmm")))</f>
        <v>2020 February</v>
      </c>
      <c r="C955" s="9">
        <f>IF(Table1[[#This Row],[Area]]="","",Table1[[#This Row],[cleu_gross_adds]]/1000)</f>
        <v>2.1760000000000002</v>
      </c>
      <c r="D955" s="9">
        <f>IF(Table1[[#This Row],[Area]]="","",Table1[[#This Row],[cleu_deacts]]/1000)</f>
        <v>2.8090000000000002</v>
      </c>
      <c r="E955" s="10">
        <f>IF(Table1[[#This Row],[Area]]="","",Table1[[#This Row],[cleu_subs]]/1000)</f>
        <v>202.81</v>
      </c>
      <c r="F955" s="10">
        <f>IF(Table1[[#This Row],[Area]]="","",Table1[[#This Row],[Adds]]-Table1[[#This Row],[Deacts]])</f>
        <v>-0.63300000000000001</v>
      </c>
      <c r="G955" s="10" t="str">
        <f>IF(Table1[[#This Row],[Area]]="","",IF(Table1[[#This Row],[VZ2_SEGMT_DESC]]="Small &amp; Medium Unassigned", "Small &amp; Medium",Table1[[#This Row],[VZ2_SEGMT_DESC]]))</f>
        <v>Public Sector Fed</v>
      </c>
      <c r="H955" s="10" t="str">
        <f>IF(Table1[[#This Row],[VZ2_AREA_DESC]]="undefined","",IF(Table1[[#This Row],[VZ2_AREA_DESC]]="Headquarte","HQ",Table1[[#This Row],[VZ2_AREA_DESC]]))</f>
        <v>South</v>
      </c>
      <c r="I955" s="2">
        <v>43862</v>
      </c>
      <c r="J955" s="3" t="s">
        <v>16</v>
      </c>
      <c r="K955" s="3" t="s">
        <v>12</v>
      </c>
      <c r="L955" s="3" t="s">
        <v>8</v>
      </c>
      <c r="M955" s="3">
        <v>2176</v>
      </c>
      <c r="N955" s="3">
        <v>2809</v>
      </c>
      <c r="O955" s="3">
        <v>202810</v>
      </c>
    </row>
    <row r="956" spans="1:15" x14ac:dyDescent="0.25">
      <c r="A956" s="6" t="str">
        <f>IF(Table1[[#This Row],[Area]]="","",CONCATENATE(YEAR(I956)," ","Q",ROUNDUP(MONTH(I956)/3,0)))</f>
        <v>2019 Q2</v>
      </c>
      <c r="B956" s="6" t="str">
        <f>IF(Table1[[#This Row],[Area]]="","",CONCATENATE(TEXT(Table1[[#This Row],[rpt_mth]],"yyyy"), " ",TEXT(Table1[[#This Row],[rpt_mth]],"mmmm")))</f>
        <v>2019 May</v>
      </c>
      <c r="C956" s="9">
        <f>IF(Table1[[#This Row],[Area]]="","",Table1[[#This Row],[cleu_gross_adds]]/1000)</f>
        <v>0.624</v>
      </c>
      <c r="D956" s="9">
        <f>IF(Table1[[#This Row],[Area]]="","",Table1[[#This Row],[cleu_deacts]]/1000)</f>
        <v>0.55600000000000005</v>
      </c>
      <c r="E956" s="10">
        <f>IF(Table1[[#This Row],[Area]]="","",Table1[[#This Row],[cleu_subs]]/1000)</f>
        <v>51.037999999999997</v>
      </c>
      <c r="F956" s="10">
        <f>IF(Table1[[#This Row],[Area]]="","",Table1[[#This Row],[Adds]]-Table1[[#This Row],[Deacts]])</f>
        <v>6.7999999999999949E-2</v>
      </c>
      <c r="G956" s="10" t="str">
        <f>IF(Table1[[#This Row],[Area]]="","",IF(Table1[[#This Row],[VZ2_SEGMT_DESC]]="Small &amp; Medium Unassigned", "Small &amp; Medium",Table1[[#This Row],[VZ2_SEGMT_DESC]]))</f>
        <v>Large Enterprise Segment</v>
      </c>
      <c r="H956" s="10" t="str">
        <f>IF(Table1[[#This Row],[VZ2_AREA_DESC]]="undefined","",IF(Table1[[#This Row],[VZ2_AREA_DESC]]="Headquarte","HQ",Table1[[#This Row],[VZ2_AREA_DESC]]))</f>
        <v>East</v>
      </c>
      <c r="I956" s="2">
        <v>43586</v>
      </c>
      <c r="J956" s="3" t="s">
        <v>6</v>
      </c>
      <c r="K956" s="3" t="s">
        <v>14</v>
      </c>
      <c r="L956" s="3" t="s">
        <v>11</v>
      </c>
      <c r="M956" s="3">
        <v>624</v>
      </c>
      <c r="N956" s="3">
        <v>556</v>
      </c>
      <c r="O956" s="3">
        <v>51038</v>
      </c>
    </row>
    <row r="957" spans="1:15" x14ac:dyDescent="0.25">
      <c r="A957" s="6" t="str">
        <f>IF(Table1[[#This Row],[Area]]="","",CONCATENATE(YEAR(I957)," ","Q",ROUNDUP(MONTH(I957)/3,0)))</f>
        <v>2019 Q4</v>
      </c>
      <c r="B957" s="6" t="str">
        <f>IF(Table1[[#This Row],[Area]]="","",CONCATENATE(TEXT(Table1[[#This Row],[rpt_mth]],"yyyy"), " ",TEXT(Table1[[#This Row],[rpt_mth]],"mmmm")))</f>
        <v>2019 December</v>
      </c>
      <c r="C957" s="9">
        <f>IF(Table1[[#This Row],[Area]]="","",Table1[[#This Row],[cleu_gross_adds]]/1000)</f>
        <v>5.8000000000000003E-2</v>
      </c>
      <c r="D957" s="9">
        <f>IF(Table1[[#This Row],[Area]]="","",Table1[[#This Row],[cleu_deacts]]/1000)</f>
        <v>0</v>
      </c>
      <c r="E957" s="10">
        <f>IF(Table1[[#This Row],[Area]]="","",Table1[[#This Row],[cleu_subs]]/1000)</f>
        <v>5.8000000000000003E-2</v>
      </c>
      <c r="F957" s="10">
        <f>IF(Table1[[#This Row],[Area]]="","",Table1[[#This Row],[Adds]]-Table1[[#This Row],[Deacts]])</f>
        <v>5.8000000000000003E-2</v>
      </c>
      <c r="G957" s="10" t="str">
        <f>IF(Table1[[#This Row],[Area]]="","",IF(Table1[[#This Row],[VZ2_SEGMT_DESC]]="Small &amp; Medium Unassigned", "Small &amp; Medium",Table1[[#This Row],[VZ2_SEGMT_DESC]]))</f>
        <v>Small &amp; Medium</v>
      </c>
      <c r="H957" s="10" t="str">
        <f>IF(Table1[[#This Row],[VZ2_AREA_DESC]]="undefined","",IF(Table1[[#This Row],[VZ2_AREA_DESC]]="Headquarte","HQ",Table1[[#This Row],[VZ2_AREA_DESC]]))</f>
        <v>East</v>
      </c>
      <c r="I957" s="2">
        <v>43800</v>
      </c>
      <c r="J957" s="3" t="s">
        <v>9</v>
      </c>
      <c r="K957" s="3" t="s">
        <v>12</v>
      </c>
      <c r="L957" s="3" t="s">
        <v>11</v>
      </c>
      <c r="M957" s="3">
        <v>58</v>
      </c>
      <c r="N957" s="3">
        <v>0</v>
      </c>
      <c r="O957" s="3">
        <v>58</v>
      </c>
    </row>
    <row r="958" spans="1:15" x14ac:dyDescent="0.25">
      <c r="A958" s="6" t="str">
        <f>IF(Table1[[#This Row],[Area]]="","",CONCATENATE(YEAR(I958)," ","Q",ROUNDUP(MONTH(I958)/3,0)))</f>
        <v>2019 Q4</v>
      </c>
      <c r="B958" s="6" t="str">
        <f>IF(Table1[[#This Row],[Area]]="","",CONCATENATE(TEXT(Table1[[#This Row],[rpt_mth]],"yyyy"), " ",TEXT(Table1[[#This Row],[rpt_mth]],"mmmm")))</f>
        <v>2019 November</v>
      </c>
      <c r="C958" s="9">
        <f>IF(Table1[[#This Row],[Area]]="","",Table1[[#This Row],[cleu_gross_adds]]/1000)</f>
        <v>13.272</v>
      </c>
      <c r="D958" s="9">
        <f>IF(Table1[[#This Row],[Area]]="","",Table1[[#This Row],[cleu_deacts]]/1000)</f>
        <v>6.2089999999999996</v>
      </c>
      <c r="E958" s="10">
        <f>IF(Table1[[#This Row],[Area]]="","",Table1[[#This Row],[cleu_subs]]/1000)</f>
        <v>688.89800000000002</v>
      </c>
      <c r="F958" s="10">
        <f>IF(Table1[[#This Row],[Area]]="","",Table1[[#This Row],[Adds]]-Table1[[#This Row],[Deacts]])</f>
        <v>7.0630000000000006</v>
      </c>
      <c r="G958" s="10" t="str">
        <f>IF(Table1[[#This Row],[Area]]="","",IF(Table1[[#This Row],[VZ2_SEGMT_DESC]]="Small &amp; Medium Unassigned", "Small &amp; Medium",Table1[[#This Row],[VZ2_SEGMT_DESC]]))</f>
        <v>Small &amp; Medium</v>
      </c>
      <c r="H958" s="10" t="str">
        <f>IF(Table1[[#This Row],[VZ2_AREA_DESC]]="undefined","",IF(Table1[[#This Row],[VZ2_AREA_DESC]]="Headquarte","HQ",Table1[[#This Row],[VZ2_AREA_DESC]]))</f>
        <v>East</v>
      </c>
      <c r="I958" s="2">
        <v>43770</v>
      </c>
      <c r="J958" s="3" t="s">
        <v>18</v>
      </c>
      <c r="K958" s="3" t="s">
        <v>14</v>
      </c>
      <c r="L958" s="3" t="s">
        <v>11</v>
      </c>
      <c r="M958" s="3">
        <v>13272</v>
      </c>
      <c r="N958" s="3">
        <v>6209</v>
      </c>
      <c r="O958" s="3">
        <v>688898</v>
      </c>
    </row>
    <row r="959" spans="1:15" x14ac:dyDescent="0.25">
      <c r="A959" s="6" t="str">
        <f>IF(Table1[[#This Row],[Area]]="","",CONCATENATE(YEAR(I959)," ","Q",ROUNDUP(MONTH(I959)/3,0)))</f>
        <v>2020 Q2</v>
      </c>
      <c r="B959" s="6" t="str">
        <f>IF(Table1[[#This Row],[Area]]="","",CONCATENATE(TEXT(Table1[[#This Row],[rpt_mth]],"yyyy"), " ",TEXT(Table1[[#This Row],[rpt_mth]],"mmmm")))</f>
        <v>2020 June</v>
      </c>
      <c r="C959" s="9">
        <f>IF(Table1[[#This Row],[Area]]="","",Table1[[#This Row],[cleu_gross_adds]]/1000)</f>
        <v>0</v>
      </c>
      <c r="D959" s="9">
        <f>IF(Table1[[#This Row],[Area]]="","",Table1[[#This Row],[cleu_deacts]]/1000)</f>
        <v>0</v>
      </c>
      <c r="E959" s="10">
        <f>IF(Table1[[#This Row],[Area]]="","",Table1[[#This Row],[cleu_subs]]/1000)</f>
        <v>0</v>
      </c>
      <c r="F959" s="10">
        <f>IF(Table1[[#This Row],[Area]]="","",Table1[[#This Row],[Adds]]-Table1[[#This Row],[Deacts]])</f>
        <v>0</v>
      </c>
      <c r="G959" s="10" t="str">
        <f>IF(Table1[[#This Row],[Area]]="","",IF(Table1[[#This Row],[VZ2_SEGMT_DESC]]="Small &amp; Medium Unassigned", "Small &amp; Medium",Table1[[#This Row],[VZ2_SEGMT_DESC]]))</f>
        <v>Small &amp; Medium</v>
      </c>
      <c r="H959" s="10" t="str">
        <f>IF(Table1[[#This Row],[VZ2_AREA_DESC]]="undefined","",IF(Table1[[#This Row],[VZ2_AREA_DESC]]="Headquarte","HQ",Table1[[#This Row],[VZ2_AREA_DESC]]))</f>
        <v>HQ</v>
      </c>
      <c r="I959" s="2">
        <v>43983</v>
      </c>
      <c r="J959" s="3" t="s">
        <v>18</v>
      </c>
      <c r="K959" s="3" t="s">
        <v>10</v>
      </c>
      <c r="L959" s="3" t="s">
        <v>17</v>
      </c>
      <c r="M959" s="3">
        <v>0</v>
      </c>
      <c r="N959" s="3">
        <v>0</v>
      </c>
      <c r="O959" s="3">
        <v>0</v>
      </c>
    </row>
    <row r="960" spans="1:15" x14ac:dyDescent="0.25">
      <c r="A960" s="6" t="str">
        <f>IF(Table1[[#This Row],[Area]]="","",CONCATENATE(YEAR(I960)," ","Q",ROUNDUP(MONTH(I960)/3,0)))</f>
        <v>2019 Q2</v>
      </c>
      <c r="B960" s="6" t="str">
        <f>IF(Table1[[#This Row],[Area]]="","",CONCATENATE(TEXT(Table1[[#This Row],[rpt_mth]],"yyyy"), " ",TEXT(Table1[[#This Row],[rpt_mth]],"mmmm")))</f>
        <v>2019 May</v>
      </c>
      <c r="C960" s="9">
        <f>IF(Table1[[#This Row],[Area]]="","",Table1[[#This Row],[cleu_gross_adds]]/1000)</f>
        <v>0.158</v>
      </c>
      <c r="D960" s="9">
        <f>IF(Table1[[#This Row],[Area]]="","",Table1[[#This Row],[cleu_deacts]]/1000)</f>
        <v>1E-3</v>
      </c>
      <c r="E960" s="10">
        <f>IF(Table1[[#This Row],[Area]]="","",Table1[[#This Row],[cleu_subs]]/1000)</f>
        <v>0.52600000000000002</v>
      </c>
      <c r="F960" s="10">
        <f>IF(Table1[[#This Row],[Area]]="","",Table1[[#This Row],[Adds]]-Table1[[#This Row],[Deacts]])</f>
        <v>0.157</v>
      </c>
      <c r="G960" s="10" t="str">
        <f>IF(Table1[[#This Row],[Area]]="","",IF(Table1[[#This Row],[VZ2_SEGMT_DESC]]="Small &amp; Medium Unassigned", "Small &amp; Medium",Table1[[#This Row],[VZ2_SEGMT_DESC]]))</f>
        <v>Small &amp; Medium</v>
      </c>
      <c r="H960" s="10" t="str">
        <f>IF(Table1[[#This Row],[VZ2_AREA_DESC]]="undefined","",IF(Table1[[#This Row],[VZ2_AREA_DESC]]="Headquarte","HQ",Table1[[#This Row],[VZ2_AREA_DESC]]))</f>
        <v>East</v>
      </c>
      <c r="I960" s="2">
        <v>43586</v>
      </c>
      <c r="J960" s="3" t="s">
        <v>9</v>
      </c>
      <c r="K960" s="3" t="s">
        <v>12</v>
      </c>
      <c r="L960" s="3" t="s">
        <v>11</v>
      </c>
      <c r="M960" s="3">
        <v>158</v>
      </c>
      <c r="N960" s="3">
        <v>1</v>
      </c>
      <c r="O960" s="3">
        <v>526</v>
      </c>
    </row>
    <row r="961" spans="1:15" x14ac:dyDescent="0.25">
      <c r="A961" s="6" t="str">
        <f>IF(Table1[[#This Row],[Area]]="","",CONCATENATE(YEAR(I961)," ","Q",ROUNDUP(MONTH(I961)/3,0)))</f>
        <v>2019 Q2</v>
      </c>
      <c r="B961" s="6" t="str">
        <f>IF(Table1[[#This Row],[Area]]="","",CONCATENATE(TEXT(Table1[[#This Row],[rpt_mth]],"yyyy"), " ",TEXT(Table1[[#This Row],[rpt_mth]],"mmmm")))</f>
        <v>2019 May</v>
      </c>
      <c r="C961" s="9">
        <f>IF(Table1[[#This Row],[Area]]="","",Table1[[#This Row],[cleu_gross_adds]]/1000)</f>
        <v>0.13800000000000001</v>
      </c>
      <c r="D961" s="9">
        <f>IF(Table1[[#This Row],[Area]]="","",Table1[[#This Row],[cleu_deacts]]/1000)</f>
        <v>1.0189999999999999</v>
      </c>
      <c r="E961" s="10">
        <f>IF(Table1[[#This Row],[Area]]="","",Table1[[#This Row],[cleu_subs]]/1000)</f>
        <v>51.59</v>
      </c>
      <c r="F961" s="10">
        <f>IF(Table1[[#This Row],[Area]]="","",Table1[[#This Row],[Adds]]-Table1[[#This Row],[Deacts]])</f>
        <v>-0.88099999999999989</v>
      </c>
      <c r="G961" s="10" t="str">
        <f>IF(Table1[[#This Row],[Area]]="","",IF(Table1[[#This Row],[VZ2_SEGMT_DESC]]="Small &amp; Medium Unassigned", "Small &amp; Medium",Table1[[#This Row],[VZ2_SEGMT_DESC]]))</f>
        <v>Large Enterprise Segment</v>
      </c>
      <c r="H961" s="10" t="str">
        <f>IF(Table1[[#This Row],[VZ2_AREA_DESC]]="undefined","",IF(Table1[[#This Row],[VZ2_AREA_DESC]]="Headquarte","HQ",Table1[[#This Row],[VZ2_AREA_DESC]]))</f>
        <v>East</v>
      </c>
      <c r="I961" s="2">
        <v>43586</v>
      </c>
      <c r="J961" s="3" t="s">
        <v>6</v>
      </c>
      <c r="K961" s="3" t="s">
        <v>7</v>
      </c>
      <c r="L961" s="3" t="s">
        <v>11</v>
      </c>
      <c r="M961" s="3">
        <v>138</v>
      </c>
      <c r="N961" s="3">
        <v>1019</v>
      </c>
      <c r="O961" s="3">
        <v>51590</v>
      </c>
    </row>
    <row r="962" spans="1:15" x14ac:dyDescent="0.25">
      <c r="A962" s="6" t="str">
        <f>IF(Table1[[#This Row],[Area]]="","",CONCATENATE(YEAR(I962)," ","Q",ROUNDUP(MONTH(I962)/3,0)))</f>
        <v>2019 Q4</v>
      </c>
      <c r="B962" s="6" t="str">
        <f>IF(Table1[[#This Row],[Area]]="","",CONCATENATE(TEXT(Table1[[#This Row],[rpt_mth]],"yyyy"), " ",TEXT(Table1[[#This Row],[rpt_mth]],"mmmm")))</f>
        <v>2019 October</v>
      </c>
      <c r="C962" s="9">
        <f>IF(Table1[[#This Row],[Area]]="","",Table1[[#This Row],[cleu_gross_adds]]/1000)</f>
        <v>0.01</v>
      </c>
      <c r="D962" s="9">
        <f>IF(Table1[[#This Row],[Area]]="","",Table1[[#This Row],[cleu_deacts]]/1000)</f>
        <v>0</v>
      </c>
      <c r="E962" s="10">
        <f>IF(Table1[[#This Row],[Area]]="","",Table1[[#This Row],[cleu_subs]]/1000)</f>
        <v>7.8E-2</v>
      </c>
      <c r="F962" s="10">
        <f>IF(Table1[[#This Row],[Area]]="","",Table1[[#This Row],[Adds]]-Table1[[#This Row],[Deacts]])</f>
        <v>0.01</v>
      </c>
      <c r="G962" s="10" t="str">
        <f>IF(Table1[[#This Row],[Area]]="","",IF(Table1[[#This Row],[VZ2_SEGMT_DESC]]="Small &amp; Medium Unassigned", "Small &amp; Medium",Table1[[#This Row],[VZ2_SEGMT_DESC]]))</f>
        <v>Small &amp; Medium</v>
      </c>
      <c r="H962" s="10" t="str">
        <f>IF(Table1[[#This Row],[VZ2_AREA_DESC]]="undefined","",IF(Table1[[#This Row],[VZ2_AREA_DESC]]="Headquarte","HQ",Table1[[#This Row],[VZ2_AREA_DESC]]))</f>
        <v>West</v>
      </c>
      <c r="I962" s="2">
        <v>43739</v>
      </c>
      <c r="J962" s="3" t="s">
        <v>9</v>
      </c>
      <c r="K962" s="3" t="s">
        <v>7</v>
      </c>
      <c r="L962" s="3" t="s">
        <v>15</v>
      </c>
      <c r="M962" s="3">
        <v>10</v>
      </c>
      <c r="N962" s="3">
        <v>0</v>
      </c>
      <c r="O962" s="3">
        <v>78</v>
      </c>
    </row>
    <row r="963" spans="1:15" x14ac:dyDescent="0.25">
      <c r="A963" s="6" t="str">
        <f>IF(Table1[[#This Row],[Area]]="","",CONCATENATE(YEAR(I963)," ","Q",ROUNDUP(MONTH(I963)/3,0)))</f>
        <v>2019 Q2</v>
      </c>
      <c r="B963" s="6" t="str">
        <f>IF(Table1[[#This Row],[Area]]="","",CONCATENATE(TEXT(Table1[[#This Row],[rpt_mth]],"yyyy"), " ",TEXT(Table1[[#This Row],[rpt_mth]],"mmmm")))</f>
        <v>2019 May</v>
      </c>
      <c r="C963" s="9">
        <f>IF(Table1[[#This Row],[Area]]="","",Table1[[#This Row],[cleu_gross_adds]]/1000)</f>
        <v>26.849</v>
      </c>
      <c r="D963" s="9">
        <f>IF(Table1[[#This Row],[Area]]="","",Table1[[#This Row],[cleu_deacts]]/1000)</f>
        <v>16.646999999999998</v>
      </c>
      <c r="E963" s="10">
        <f>IF(Table1[[#This Row],[Area]]="","",Table1[[#This Row],[cleu_subs]]/1000)</f>
        <v>1263.7249999999999</v>
      </c>
      <c r="F963" s="10">
        <f>IF(Table1[[#This Row],[Area]]="","",Table1[[#This Row],[Adds]]-Table1[[#This Row],[Deacts]])</f>
        <v>10.202000000000002</v>
      </c>
      <c r="G963" s="10" t="str">
        <f>IF(Table1[[#This Row],[Area]]="","",IF(Table1[[#This Row],[VZ2_SEGMT_DESC]]="Small &amp; Medium Unassigned", "Small &amp; Medium",Table1[[#This Row],[VZ2_SEGMT_DESC]]))</f>
        <v>Small &amp; Medium</v>
      </c>
      <c r="H963" s="10" t="str">
        <f>IF(Table1[[#This Row],[VZ2_AREA_DESC]]="undefined","",IF(Table1[[#This Row],[VZ2_AREA_DESC]]="Headquarte","HQ",Table1[[#This Row],[VZ2_AREA_DESC]]))</f>
        <v>South</v>
      </c>
      <c r="I963" s="2">
        <v>43586</v>
      </c>
      <c r="J963" s="3" t="s">
        <v>18</v>
      </c>
      <c r="K963" s="3" t="s">
        <v>10</v>
      </c>
      <c r="L963" s="3" t="s">
        <v>8</v>
      </c>
      <c r="M963" s="3">
        <v>26849</v>
      </c>
      <c r="N963" s="3">
        <v>16647</v>
      </c>
      <c r="O963" s="3">
        <v>1263725</v>
      </c>
    </row>
    <row r="964" spans="1:15" x14ac:dyDescent="0.25">
      <c r="A964" s="6" t="str">
        <f>IF(Table1[[#This Row],[Area]]="","",CONCATENATE(YEAR(I964)," ","Q",ROUNDUP(MONTH(I964)/3,0)))</f>
        <v>2019 Q1</v>
      </c>
      <c r="B964" s="6" t="str">
        <f>IF(Table1[[#This Row],[Area]]="","",CONCATENATE(TEXT(Table1[[#This Row],[rpt_mth]],"yyyy"), " ",TEXT(Table1[[#This Row],[rpt_mth]],"mmmm")))</f>
        <v>2019 February</v>
      </c>
      <c r="C964" s="9">
        <f>IF(Table1[[#This Row],[Area]]="","",Table1[[#This Row],[cleu_gross_adds]]/1000)</f>
        <v>22.100999999999999</v>
      </c>
      <c r="D964" s="9">
        <f>IF(Table1[[#This Row],[Area]]="","",Table1[[#This Row],[cleu_deacts]]/1000)</f>
        <v>17.815000000000001</v>
      </c>
      <c r="E964" s="10">
        <f>IF(Table1[[#This Row],[Area]]="","",Table1[[#This Row],[cleu_subs]]/1000)</f>
        <v>1707.347</v>
      </c>
      <c r="F964" s="10">
        <f>IF(Table1[[#This Row],[Area]]="","",Table1[[#This Row],[Adds]]-Table1[[#This Row],[Deacts]])</f>
        <v>4.2859999999999978</v>
      </c>
      <c r="G964" s="10" t="str">
        <f>IF(Table1[[#This Row],[Area]]="","",IF(Table1[[#This Row],[VZ2_SEGMT_DESC]]="Small &amp; Medium Unassigned", "Small &amp; Medium",Table1[[#This Row],[VZ2_SEGMT_DESC]]))</f>
        <v>Public Sector SLED</v>
      </c>
      <c r="H964" s="10" t="str">
        <f>IF(Table1[[#This Row],[VZ2_AREA_DESC]]="undefined","",IF(Table1[[#This Row],[VZ2_AREA_DESC]]="Headquarte","HQ",Table1[[#This Row],[VZ2_AREA_DESC]]))</f>
        <v>East</v>
      </c>
      <c r="I964" s="2">
        <v>43497</v>
      </c>
      <c r="J964" s="3" t="s">
        <v>19</v>
      </c>
      <c r="K964" s="3" t="s">
        <v>12</v>
      </c>
      <c r="L964" s="3" t="s">
        <v>11</v>
      </c>
      <c r="M964" s="3">
        <v>22101</v>
      </c>
      <c r="N964" s="3">
        <v>17815</v>
      </c>
      <c r="O964" s="3">
        <v>1707347</v>
      </c>
    </row>
    <row r="965" spans="1:15" x14ac:dyDescent="0.25">
      <c r="A965" s="6" t="str">
        <f>IF(Table1[[#This Row],[Area]]="","",CONCATENATE(YEAR(I965)," ","Q",ROUNDUP(MONTH(I965)/3,0)))</f>
        <v>2019 Q4</v>
      </c>
      <c r="B965" s="6" t="str">
        <f>IF(Table1[[#This Row],[Area]]="","",CONCATENATE(TEXT(Table1[[#This Row],[rpt_mth]],"yyyy"), " ",TEXT(Table1[[#This Row],[rpt_mth]],"mmmm")))</f>
        <v>2019 December</v>
      </c>
      <c r="C965" s="9">
        <f>IF(Table1[[#This Row],[Area]]="","",Table1[[#This Row],[cleu_gross_adds]]/1000)</f>
        <v>1.3180000000000001</v>
      </c>
      <c r="D965" s="9">
        <f>IF(Table1[[#This Row],[Area]]="","",Table1[[#This Row],[cleu_deacts]]/1000)</f>
        <v>0.4</v>
      </c>
      <c r="E965" s="10">
        <f>IF(Table1[[#This Row],[Area]]="","",Table1[[#This Row],[cleu_subs]]/1000)</f>
        <v>54.161000000000001</v>
      </c>
      <c r="F965" s="10">
        <f>IF(Table1[[#This Row],[Area]]="","",Table1[[#This Row],[Adds]]-Table1[[#This Row],[Deacts]])</f>
        <v>0.91800000000000004</v>
      </c>
      <c r="G965" s="10" t="str">
        <f>IF(Table1[[#This Row],[Area]]="","",IF(Table1[[#This Row],[VZ2_SEGMT_DESC]]="Small &amp; Medium Unassigned", "Small &amp; Medium",Table1[[#This Row],[VZ2_SEGMT_DESC]]))</f>
        <v>Large Enterprise Segment</v>
      </c>
      <c r="H965" s="10" t="str">
        <f>IF(Table1[[#This Row],[VZ2_AREA_DESC]]="undefined","",IF(Table1[[#This Row],[VZ2_AREA_DESC]]="Headquarte","HQ",Table1[[#This Row],[VZ2_AREA_DESC]]))</f>
        <v>East</v>
      </c>
      <c r="I965" s="2">
        <v>43800</v>
      </c>
      <c r="J965" s="3" t="s">
        <v>6</v>
      </c>
      <c r="K965" s="3" t="s">
        <v>14</v>
      </c>
      <c r="L965" s="3" t="s">
        <v>11</v>
      </c>
      <c r="M965" s="3">
        <v>1318</v>
      </c>
      <c r="N965" s="3">
        <v>400</v>
      </c>
      <c r="O965" s="3">
        <v>54161</v>
      </c>
    </row>
    <row r="966" spans="1:15" x14ac:dyDescent="0.25">
      <c r="A966" s="6" t="str">
        <f>IF(Table1[[#This Row],[Area]]="","",CONCATENATE(YEAR(I966)," ","Q",ROUNDUP(MONTH(I966)/3,0)))</f>
        <v>2020 Q1</v>
      </c>
      <c r="B966" s="6" t="str">
        <f>IF(Table1[[#This Row],[Area]]="","",CONCATENATE(TEXT(Table1[[#This Row],[rpt_mth]],"yyyy"), " ",TEXT(Table1[[#This Row],[rpt_mth]],"mmmm")))</f>
        <v>2020 January</v>
      </c>
      <c r="C966" s="9">
        <f>IF(Table1[[#This Row],[Area]]="","",Table1[[#This Row],[cleu_gross_adds]]/1000)</f>
        <v>0</v>
      </c>
      <c r="D966" s="9">
        <f>IF(Table1[[#This Row],[Area]]="","",Table1[[#This Row],[cleu_deacts]]/1000)</f>
        <v>7.0000000000000001E-3</v>
      </c>
      <c r="E966" s="10">
        <f>IF(Table1[[#This Row],[Area]]="","",Table1[[#This Row],[cleu_subs]]/1000)</f>
        <v>0.61</v>
      </c>
      <c r="F966" s="10">
        <f>IF(Table1[[#This Row],[Area]]="","",Table1[[#This Row],[Adds]]-Table1[[#This Row],[Deacts]])</f>
        <v>-7.0000000000000001E-3</v>
      </c>
      <c r="G966" s="10" t="str">
        <f>IF(Table1[[#This Row],[Area]]="","",IF(Table1[[#This Row],[VZ2_SEGMT_DESC]]="Small &amp; Medium Unassigned", "Small &amp; Medium",Table1[[#This Row],[VZ2_SEGMT_DESC]]))</f>
        <v>Public Sector Fed</v>
      </c>
      <c r="H966" s="10" t="str">
        <f>IF(Table1[[#This Row],[VZ2_AREA_DESC]]="undefined","",IF(Table1[[#This Row],[VZ2_AREA_DESC]]="Headquarte","HQ",Table1[[#This Row],[VZ2_AREA_DESC]]))</f>
        <v>West</v>
      </c>
      <c r="I966" s="2">
        <v>43831</v>
      </c>
      <c r="J966" s="3" t="s">
        <v>16</v>
      </c>
      <c r="K966" s="3" t="s">
        <v>14</v>
      </c>
      <c r="L966" s="3" t="s">
        <v>15</v>
      </c>
      <c r="M966" s="3">
        <v>0</v>
      </c>
      <c r="N966" s="3">
        <v>7</v>
      </c>
      <c r="O966" s="3">
        <v>610</v>
      </c>
    </row>
    <row r="967" spans="1:15" x14ac:dyDescent="0.25">
      <c r="A967" s="6" t="str">
        <f>IF(Table1[[#This Row],[Area]]="","",CONCATENATE(YEAR(I967)," ","Q",ROUNDUP(MONTH(I967)/3,0)))</f>
        <v>2019 Q2</v>
      </c>
      <c r="B967" s="6" t="str">
        <f>IF(Table1[[#This Row],[Area]]="","",CONCATENATE(TEXT(Table1[[#This Row],[rpt_mth]],"yyyy"), " ",TEXT(Table1[[#This Row],[rpt_mth]],"mmmm")))</f>
        <v>2019 May</v>
      </c>
      <c r="C967" s="9">
        <f>IF(Table1[[#This Row],[Area]]="","",Table1[[#This Row],[cleu_gross_adds]]/1000)</f>
        <v>1.764</v>
      </c>
      <c r="D967" s="9">
        <f>IF(Table1[[#This Row],[Area]]="","",Table1[[#This Row],[cleu_deacts]]/1000)</f>
        <v>2.0369999999999999</v>
      </c>
      <c r="E967" s="10">
        <f>IF(Table1[[#This Row],[Area]]="","",Table1[[#This Row],[cleu_subs]]/1000)</f>
        <v>210.71199999999999</v>
      </c>
      <c r="F967" s="10">
        <f>IF(Table1[[#This Row],[Area]]="","",Table1[[#This Row],[Adds]]-Table1[[#This Row],[Deacts]])</f>
        <v>-0.27299999999999991</v>
      </c>
      <c r="G967" s="10" t="str">
        <f>IF(Table1[[#This Row],[Area]]="","",IF(Table1[[#This Row],[VZ2_SEGMT_DESC]]="Small &amp; Medium Unassigned", "Small &amp; Medium",Table1[[#This Row],[VZ2_SEGMT_DESC]]))</f>
        <v>Small &amp; Medium</v>
      </c>
      <c r="H967" s="10" t="str">
        <f>IF(Table1[[#This Row],[VZ2_AREA_DESC]]="undefined","",IF(Table1[[#This Row],[VZ2_AREA_DESC]]="Headquarte","HQ",Table1[[#This Row],[VZ2_AREA_DESC]]))</f>
        <v>South</v>
      </c>
      <c r="I967" s="2">
        <v>43586</v>
      </c>
      <c r="J967" s="3" t="s">
        <v>18</v>
      </c>
      <c r="K967" s="3" t="s">
        <v>7</v>
      </c>
      <c r="L967" s="3" t="s">
        <v>8</v>
      </c>
      <c r="M967" s="3">
        <v>1764</v>
      </c>
      <c r="N967" s="3">
        <v>2037</v>
      </c>
      <c r="O967" s="3">
        <v>210712</v>
      </c>
    </row>
    <row r="968" spans="1:15" x14ac:dyDescent="0.25">
      <c r="A968" s="6" t="str">
        <f>IF(Table1[[#This Row],[Area]]="","",CONCATENATE(YEAR(I968)," ","Q",ROUNDUP(MONTH(I968)/3,0)))</f>
        <v>2019 Q1</v>
      </c>
      <c r="B968" s="6" t="str">
        <f>IF(Table1[[#This Row],[Area]]="","",CONCATENATE(TEXT(Table1[[#This Row],[rpt_mth]],"yyyy"), " ",TEXT(Table1[[#This Row],[rpt_mth]],"mmmm")))</f>
        <v>2019 March</v>
      </c>
      <c r="C968" s="9">
        <f>IF(Table1[[#This Row],[Area]]="","",Table1[[#This Row],[cleu_gross_adds]]/1000)</f>
        <v>0.17</v>
      </c>
      <c r="D968" s="9">
        <f>IF(Table1[[#This Row],[Area]]="","",Table1[[#This Row],[cleu_deacts]]/1000)</f>
        <v>1.2E-2</v>
      </c>
      <c r="E968" s="10">
        <f>IF(Table1[[#This Row],[Area]]="","",Table1[[#This Row],[cleu_subs]]/1000)</f>
        <v>0.997</v>
      </c>
      <c r="F968" s="10">
        <f>IF(Table1[[#This Row],[Area]]="","",Table1[[#This Row],[Adds]]-Table1[[#This Row],[Deacts]])</f>
        <v>0.158</v>
      </c>
      <c r="G968" s="10" t="str">
        <f>IF(Table1[[#This Row],[Area]]="","",IF(Table1[[#This Row],[VZ2_SEGMT_DESC]]="Small &amp; Medium Unassigned", "Small &amp; Medium",Table1[[#This Row],[VZ2_SEGMT_DESC]]))</f>
        <v>Small &amp; Medium</v>
      </c>
      <c r="H968" s="10" t="str">
        <f>IF(Table1[[#This Row],[VZ2_AREA_DESC]]="undefined","",IF(Table1[[#This Row],[VZ2_AREA_DESC]]="Headquarte","HQ",Table1[[#This Row],[VZ2_AREA_DESC]]))</f>
        <v>East</v>
      </c>
      <c r="I968" s="2">
        <v>43525</v>
      </c>
      <c r="J968" s="3" t="s">
        <v>9</v>
      </c>
      <c r="K968" s="3" t="s">
        <v>7</v>
      </c>
      <c r="L968" s="3" t="s">
        <v>11</v>
      </c>
      <c r="M968" s="3">
        <v>170</v>
      </c>
      <c r="N968" s="3">
        <v>12</v>
      </c>
      <c r="O968" s="3">
        <v>997</v>
      </c>
    </row>
    <row r="969" spans="1:15" x14ac:dyDescent="0.25">
      <c r="A969" s="6" t="str">
        <f>IF(Table1[[#This Row],[Area]]="","",CONCATENATE(YEAR(I969)," ","Q",ROUNDUP(MONTH(I969)/3,0)))</f>
        <v>2019 Q3</v>
      </c>
      <c r="B969" s="6" t="str">
        <f>IF(Table1[[#This Row],[Area]]="","",CONCATENATE(TEXT(Table1[[#This Row],[rpt_mth]],"yyyy"), " ",TEXT(Table1[[#This Row],[rpt_mth]],"mmmm")))</f>
        <v>2019 September</v>
      </c>
      <c r="C969" s="9">
        <f>IF(Table1[[#This Row],[Area]]="","",Table1[[#This Row],[cleu_gross_adds]]/1000)</f>
        <v>6.601</v>
      </c>
      <c r="D969" s="9">
        <f>IF(Table1[[#This Row],[Area]]="","",Table1[[#This Row],[cleu_deacts]]/1000)</f>
        <v>3.423</v>
      </c>
      <c r="E969" s="10">
        <f>IF(Table1[[#This Row],[Area]]="","",Table1[[#This Row],[cleu_subs]]/1000)</f>
        <v>368.59500000000003</v>
      </c>
      <c r="F969" s="10">
        <f>IF(Table1[[#This Row],[Area]]="","",Table1[[#This Row],[Adds]]-Table1[[#This Row],[Deacts]])</f>
        <v>3.1779999999999999</v>
      </c>
      <c r="G969" s="10" t="str">
        <f>IF(Table1[[#This Row],[Area]]="","",IF(Table1[[#This Row],[VZ2_SEGMT_DESC]]="Small &amp; Medium Unassigned", "Small &amp; Medium",Table1[[#This Row],[VZ2_SEGMT_DESC]]))</f>
        <v>Small &amp; Medium</v>
      </c>
      <c r="H969" s="10" t="str">
        <f>IF(Table1[[#This Row],[VZ2_AREA_DESC]]="undefined","",IF(Table1[[#This Row],[VZ2_AREA_DESC]]="Headquarte","HQ",Table1[[#This Row],[VZ2_AREA_DESC]]))</f>
        <v>West</v>
      </c>
      <c r="I969" s="2">
        <v>43709</v>
      </c>
      <c r="J969" s="3" t="s">
        <v>18</v>
      </c>
      <c r="K969" s="3" t="s">
        <v>14</v>
      </c>
      <c r="L969" s="3" t="s">
        <v>15</v>
      </c>
      <c r="M969" s="3">
        <v>6601</v>
      </c>
      <c r="N969" s="3">
        <v>3423</v>
      </c>
      <c r="O969" s="3">
        <v>368595</v>
      </c>
    </row>
    <row r="970" spans="1:15" x14ac:dyDescent="0.25">
      <c r="A970" s="6" t="str">
        <f>IF(Table1[[#This Row],[Area]]="","",CONCATENATE(YEAR(I970)," ","Q",ROUNDUP(MONTH(I970)/3,0)))</f>
        <v>2020 Q1</v>
      </c>
      <c r="B970" s="6" t="str">
        <f>IF(Table1[[#This Row],[Area]]="","",CONCATENATE(TEXT(Table1[[#This Row],[rpt_mth]],"yyyy"), " ",TEXT(Table1[[#This Row],[rpt_mth]],"mmmm")))</f>
        <v>2020 March</v>
      </c>
      <c r="C970" s="9">
        <f>IF(Table1[[#This Row],[Area]]="","",Table1[[#This Row],[cleu_gross_adds]]/1000)</f>
        <v>89.771000000000001</v>
      </c>
      <c r="D970" s="9">
        <f>IF(Table1[[#This Row],[Area]]="","",Table1[[#This Row],[cleu_deacts]]/1000)</f>
        <v>45.991999999999997</v>
      </c>
      <c r="E970" s="10">
        <f>IF(Table1[[#This Row],[Area]]="","",Table1[[#This Row],[cleu_subs]]/1000)</f>
        <v>2917.7040000000002</v>
      </c>
      <c r="F970" s="10">
        <f>IF(Table1[[#This Row],[Area]]="","",Table1[[#This Row],[Adds]]-Table1[[#This Row],[Deacts]])</f>
        <v>43.779000000000003</v>
      </c>
      <c r="G970" s="10" t="str">
        <f>IF(Table1[[#This Row],[Area]]="","",IF(Table1[[#This Row],[VZ2_SEGMT_DESC]]="Small &amp; Medium Unassigned", "Small &amp; Medium",Table1[[#This Row],[VZ2_SEGMT_DESC]]))</f>
        <v>Large Enterprise Segment</v>
      </c>
      <c r="H970" s="10" t="str">
        <f>IF(Table1[[#This Row],[VZ2_AREA_DESC]]="undefined","",IF(Table1[[#This Row],[VZ2_AREA_DESC]]="Headquarte","HQ",Table1[[#This Row],[VZ2_AREA_DESC]]))</f>
        <v>East</v>
      </c>
      <c r="I970" s="2">
        <v>43891</v>
      </c>
      <c r="J970" s="3" t="s">
        <v>6</v>
      </c>
      <c r="K970" s="3" t="s">
        <v>12</v>
      </c>
      <c r="L970" s="3" t="s">
        <v>11</v>
      </c>
      <c r="M970" s="3">
        <v>89771</v>
      </c>
      <c r="N970" s="3">
        <v>45992</v>
      </c>
      <c r="O970" s="3">
        <v>2917704</v>
      </c>
    </row>
    <row r="971" spans="1:15" x14ac:dyDescent="0.25">
      <c r="A971" s="6" t="str">
        <f>IF(Table1[[#This Row],[Area]]="","",CONCATENATE(YEAR(I971)," ","Q",ROUNDUP(MONTH(I971)/3,0)))</f>
        <v>2019 Q4</v>
      </c>
      <c r="B971" s="6" t="str">
        <f>IF(Table1[[#This Row],[Area]]="","",CONCATENATE(TEXT(Table1[[#This Row],[rpt_mth]],"yyyy"), " ",TEXT(Table1[[#This Row],[rpt_mth]],"mmmm")))</f>
        <v>2019 October</v>
      </c>
      <c r="C971" s="9">
        <f>IF(Table1[[#This Row],[Area]]="","",Table1[[#This Row],[cleu_gross_adds]]/1000)</f>
        <v>30.087</v>
      </c>
      <c r="D971" s="9">
        <f>IF(Table1[[#This Row],[Area]]="","",Table1[[#This Row],[cleu_deacts]]/1000)</f>
        <v>20.484000000000002</v>
      </c>
      <c r="E971" s="10">
        <f>IF(Table1[[#This Row],[Area]]="","",Table1[[#This Row],[cleu_subs]]/1000)</f>
        <v>1327.5989999999999</v>
      </c>
      <c r="F971" s="10">
        <f>IF(Table1[[#This Row],[Area]]="","",Table1[[#This Row],[Adds]]-Table1[[#This Row],[Deacts]])</f>
        <v>9.602999999999998</v>
      </c>
      <c r="G971" s="10" t="str">
        <f>IF(Table1[[#This Row],[Area]]="","",IF(Table1[[#This Row],[VZ2_SEGMT_DESC]]="Small &amp; Medium Unassigned", "Small &amp; Medium",Table1[[#This Row],[VZ2_SEGMT_DESC]]))</f>
        <v>Small &amp; Medium</v>
      </c>
      <c r="H971" s="10" t="str">
        <f>IF(Table1[[#This Row],[VZ2_AREA_DESC]]="undefined","",IF(Table1[[#This Row],[VZ2_AREA_DESC]]="Headquarte","HQ",Table1[[#This Row],[VZ2_AREA_DESC]]))</f>
        <v>South</v>
      </c>
      <c r="I971" s="2">
        <v>43739</v>
      </c>
      <c r="J971" s="3" t="s">
        <v>18</v>
      </c>
      <c r="K971" s="3" t="s">
        <v>10</v>
      </c>
      <c r="L971" s="3" t="s">
        <v>8</v>
      </c>
      <c r="M971" s="3">
        <v>30087</v>
      </c>
      <c r="N971" s="3">
        <v>20484</v>
      </c>
      <c r="O971" s="3">
        <v>1327599</v>
      </c>
    </row>
    <row r="972" spans="1:15" x14ac:dyDescent="0.25">
      <c r="A972" s="6" t="str">
        <f>IF(Table1[[#This Row],[Area]]="","",CONCATENATE(YEAR(I972)," ","Q",ROUNDUP(MONTH(I972)/3,0)))</f>
        <v>2019 Q1</v>
      </c>
      <c r="B972" s="6" t="str">
        <f>IF(Table1[[#This Row],[Area]]="","",CONCATENATE(TEXT(Table1[[#This Row],[rpt_mth]],"yyyy"), " ",TEXT(Table1[[#This Row],[rpt_mth]],"mmmm")))</f>
        <v>2019 February</v>
      </c>
      <c r="C972" s="9">
        <f>IF(Table1[[#This Row],[Area]]="","",Table1[[#This Row],[cleu_gross_adds]]/1000)</f>
        <v>15.426</v>
      </c>
      <c r="D972" s="9">
        <f>IF(Table1[[#This Row],[Area]]="","",Table1[[#This Row],[cleu_deacts]]/1000)</f>
        <v>12.234999999999999</v>
      </c>
      <c r="E972" s="10">
        <f>IF(Table1[[#This Row],[Area]]="","",Table1[[#This Row],[cleu_subs]]/1000)</f>
        <v>1132.1130000000001</v>
      </c>
      <c r="F972" s="10">
        <f>IF(Table1[[#This Row],[Area]]="","",Table1[[#This Row],[Adds]]-Table1[[#This Row],[Deacts]])</f>
        <v>3.1910000000000007</v>
      </c>
      <c r="G972" s="10" t="str">
        <f>IF(Table1[[#This Row],[Area]]="","",IF(Table1[[#This Row],[VZ2_SEGMT_DESC]]="Small &amp; Medium Unassigned", "Small &amp; Medium",Table1[[#This Row],[VZ2_SEGMT_DESC]]))</f>
        <v>Public Sector SLED</v>
      </c>
      <c r="H972" s="10" t="str">
        <f>IF(Table1[[#This Row],[VZ2_AREA_DESC]]="undefined","",IF(Table1[[#This Row],[VZ2_AREA_DESC]]="Headquarte","HQ",Table1[[#This Row],[VZ2_AREA_DESC]]))</f>
        <v>South</v>
      </c>
      <c r="I972" s="2">
        <v>43497</v>
      </c>
      <c r="J972" s="3" t="s">
        <v>19</v>
      </c>
      <c r="K972" s="3" t="s">
        <v>12</v>
      </c>
      <c r="L972" s="3" t="s">
        <v>8</v>
      </c>
      <c r="M972" s="3">
        <v>15426</v>
      </c>
      <c r="N972" s="3">
        <v>12235</v>
      </c>
      <c r="O972" s="3">
        <v>1132113</v>
      </c>
    </row>
    <row r="973" spans="1:15" x14ac:dyDescent="0.25">
      <c r="A973" s="6" t="str">
        <f>IF(Table1[[#This Row],[Area]]="","",CONCATENATE(YEAR(I973)," ","Q",ROUNDUP(MONTH(I973)/3,0)))</f>
        <v>2019 Q1</v>
      </c>
      <c r="B973" s="6" t="str">
        <f>IF(Table1[[#This Row],[Area]]="","",CONCATENATE(TEXT(Table1[[#This Row],[rpt_mth]],"yyyy"), " ",TEXT(Table1[[#This Row],[rpt_mth]],"mmmm")))</f>
        <v>2019 January</v>
      </c>
      <c r="C973" s="9">
        <f>IF(Table1[[#This Row],[Area]]="","",Table1[[#This Row],[cleu_gross_adds]]/1000)</f>
        <v>3.0000000000000001E-3</v>
      </c>
      <c r="D973" s="9">
        <f>IF(Table1[[#This Row],[Area]]="","",Table1[[#This Row],[cleu_deacts]]/1000)</f>
        <v>8.3000000000000004E-2</v>
      </c>
      <c r="E973" s="10">
        <f>IF(Table1[[#This Row],[Area]]="","",Table1[[#This Row],[cleu_subs]]/1000)</f>
        <v>9.5609999999999999</v>
      </c>
      <c r="F973" s="10">
        <f>IF(Table1[[#This Row],[Area]]="","",Table1[[#This Row],[Adds]]-Table1[[#This Row],[Deacts]])</f>
        <v>-0.08</v>
      </c>
      <c r="G973" s="10" t="str">
        <f>IF(Table1[[#This Row],[Area]]="","",IF(Table1[[#This Row],[VZ2_SEGMT_DESC]]="Small &amp; Medium Unassigned", "Small &amp; Medium",Table1[[#This Row],[VZ2_SEGMT_DESC]]))</f>
        <v>Public Sector SLED</v>
      </c>
      <c r="H973" s="10" t="str">
        <f>IF(Table1[[#This Row],[VZ2_AREA_DESC]]="undefined","",IF(Table1[[#This Row],[VZ2_AREA_DESC]]="Headquarte","HQ",Table1[[#This Row],[VZ2_AREA_DESC]]))</f>
        <v>West</v>
      </c>
      <c r="I973" s="2">
        <v>43466</v>
      </c>
      <c r="J973" s="3" t="s">
        <v>19</v>
      </c>
      <c r="K973" s="3" t="s">
        <v>10</v>
      </c>
      <c r="L973" s="3" t="s">
        <v>15</v>
      </c>
      <c r="M973" s="3">
        <v>3</v>
      </c>
      <c r="N973" s="3">
        <v>83</v>
      </c>
      <c r="O973" s="3">
        <v>9561</v>
      </c>
    </row>
    <row r="974" spans="1:15" x14ac:dyDescent="0.25">
      <c r="A974" s="6" t="str">
        <f>IF(Table1[[#This Row],[Area]]="","",CONCATENATE(YEAR(I974)," ","Q",ROUNDUP(MONTH(I974)/3,0)))</f>
        <v>2019 Q4</v>
      </c>
      <c r="B974" s="6" t="str">
        <f>IF(Table1[[#This Row],[Area]]="","",CONCATENATE(TEXT(Table1[[#This Row],[rpt_mth]],"yyyy"), " ",TEXT(Table1[[#This Row],[rpt_mth]],"mmmm")))</f>
        <v>2019 November</v>
      </c>
      <c r="C974" s="9">
        <f>IF(Table1[[#This Row],[Area]]="","",Table1[[#This Row],[cleu_gross_adds]]/1000)</f>
        <v>2E-3</v>
      </c>
      <c r="D974" s="9">
        <f>IF(Table1[[#This Row],[Area]]="","",Table1[[#This Row],[cleu_deacts]]/1000)</f>
        <v>0</v>
      </c>
      <c r="E974" s="10">
        <f>IF(Table1[[#This Row],[Area]]="","",Table1[[#This Row],[cleu_subs]]/1000)</f>
        <v>2E-3</v>
      </c>
      <c r="F974" s="10">
        <f>IF(Table1[[#This Row],[Area]]="","",Table1[[#This Row],[Adds]]-Table1[[#This Row],[Deacts]])</f>
        <v>2E-3</v>
      </c>
      <c r="G974" s="10" t="str">
        <f>IF(Table1[[#This Row],[Area]]="","",IF(Table1[[#This Row],[VZ2_SEGMT_DESC]]="Small &amp; Medium Unassigned", "Small &amp; Medium",Table1[[#This Row],[VZ2_SEGMT_DESC]]))</f>
        <v>Small &amp; Medium</v>
      </c>
      <c r="H974" s="10" t="str">
        <f>IF(Table1[[#This Row],[VZ2_AREA_DESC]]="undefined","",IF(Table1[[#This Row],[VZ2_AREA_DESC]]="Headquarte","HQ",Table1[[#This Row],[VZ2_AREA_DESC]]))</f>
        <v>South</v>
      </c>
      <c r="I974" s="2">
        <v>43770</v>
      </c>
      <c r="J974" s="3" t="s">
        <v>9</v>
      </c>
      <c r="K974" s="3" t="s">
        <v>10</v>
      </c>
      <c r="L974" s="3" t="s">
        <v>8</v>
      </c>
      <c r="M974" s="3">
        <v>2</v>
      </c>
      <c r="N974" s="3">
        <v>0</v>
      </c>
      <c r="O974" s="3">
        <v>2</v>
      </c>
    </row>
    <row r="975" spans="1:15" x14ac:dyDescent="0.25">
      <c r="A975" s="6" t="str">
        <f>IF(Table1[[#This Row],[Area]]="","",CONCATENATE(YEAR(I975)," ","Q",ROUNDUP(MONTH(I975)/3,0)))</f>
        <v>2020 Q1</v>
      </c>
      <c r="B975" s="6" t="str">
        <f>IF(Table1[[#This Row],[Area]]="","",CONCATENATE(TEXT(Table1[[#This Row],[rpt_mth]],"yyyy"), " ",TEXT(Table1[[#This Row],[rpt_mth]],"mmmm")))</f>
        <v>2020 January</v>
      </c>
      <c r="C975" s="9">
        <f>IF(Table1[[#This Row],[Area]]="","",Table1[[#This Row],[cleu_gross_adds]]/1000)</f>
        <v>20.48</v>
      </c>
      <c r="D975" s="9">
        <f>IF(Table1[[#This Row],[Area]]="","",Table1[[#This Row],[cleu_deacts]]/1000)</f>
        <v>16.501000000000001</v>
      </c>
      <c r="E975" s="10">
        <f>IF(Table1[[#This Row],[Area]]="","",Table1[[#This Row],[cleu_subs]]/1000)</f>
        <v>1102.317</v>
      </c>
      <c r="F975" s="10">
        <f>IF(Table1[[#This Row],[Area]]="","",Table1[[#This Row],[Adds]]-Table1[[#This Row],[Deacts]])</f>
        <v>3.9789999999999992</v>
      </c>
      <c r="G975" s="10" t="str">
        <f>IF(Table1[[#This Row],[Area]]="","",IF(Table1[[#This Row],[VZ2_SEGMT_DESC]]="Small &amp; Medium Unassigned", "Small &amp; Medium",Table1[[#This Row],[VZ2_SEGMT_DESC]]))</f>
        <v>Small &amp; Medium</v>
      </c>
      <c r="H975" s="10" t="str">
        <f>IF(Table1[[#This Row],[VZ2_AREA_DESC]]="undefined","",IF(Table1[[#This Row],[VZ2_AREA_DESC]]="Headquarte","HQ",Table1[[#This Row],[VZ2_AREA_DESC]]))</f>
        <v>West</v>
      </c>
      <c r="I975" s="2">
        <v>43831</v>
      </c>
      <c r="J975" s="3" t="s">
        <v>18</v>
      </c>
      <c r="K975" s="3" t="s">
        <v>10</v>
      </c>
      <c r="L975" s="3" t="s">
        <v>15</v>
      </c>
      <c r="M975" s="3">
        <v>20480</v>
      </c>
      <c r="N975" s="3">
        <v>16501</v>
      </c>
      <c r="O975" s="3">
        <v>1102317</v>
      </c>
    </row>
    <row r="976" spans="1:15" x14ac:dyDescent="0.25">
      <c r="A976" s="6" t="str">
        <f>IF(Table1[[#This Row],[Area]]="","",CONCATENATE(YEAR(I976)," ","Q",ROUNDUP(MONTH(I976)/3,0)))</f>
        <v>2020 Q1</v>
      </c>
      <c r="B976" s="6" t="str">
        <f>IF(Table1[[#This Row],[Area]]="","",CONCATENATE(TEXT(Table1[[#This Row],[rpt_mth]],"yyyy"), " ",TEXT(Table1[[#This Row],[rpt_mth]],"mmmm")))</f>
        <v>2020 March</v>
      </c>
      <c r="C976" s="9">
        <f>IF(Table1[[#This Row],[Area]]="","",Table1[[#This Row],[cleu_gross_adds]]/1000)</f>
        <v>47.715000000000003</v>
      </c>
      <c r="D976" s="9">
        <f>IF(Table1[[#This Row],[Area]]="","",Table1[[#This Row],[cleu_deacts]]/1000)</f>
        <v>33.829000000000001</v>
      </c>
      <c r="E976" s="10">
        <f>IF(Table1[[#This Row],[Area]]="","",Table1[[#This Row],[cleu_subs]]/1000)</f>
        <v>1599.8620000000001</v>
      </c>
      <c r="F976" s="10">
        <f>IF(Table1[[#This Row],[Area]]="","",Table1[[#This Row],[Adds]]-Table1[[#This Row],[Deacts]])</f>
        <v>13.886000000000003</v>
      </c>
      <c r="G976" s="10" t="str">
        <f>IF(Table1[[#This Row],[Area]]="","",IF(Table1[[#This Row],[VZ2_SEGMT_DESC]]="Small &amp; Medium Unassigned", "Small &amp; Medium",Table1[[#This Row],[VZ2_SEGMT_DESC]]))</f>
        <v>Large Enterprise Segment</v>
      </c>
      <c r="H976" s="10" t="str">
        <f>IF(Table1[[#This Row],[VZ2_AREA_DESC]]="undefined","",IF(Table1[[#This Row],[VZ2_AREA_DESC]]="Headquarte","HQ",Table1[[#This Row],[VZ2_AREA_DESC]]))</f>
        <v>South</v>
      </c>
      <c r="I976" s="2">
        <v>43891</v>
      </c>
      <c r="J976" s="3" t="s">
        <v>6</v>
      </c>
      <c r="K976" s="3" t="s">
        <v>12</v>
      </c>
      <c r="L976" s="3" t="s">
        <v>8</v>
      </c>
      <c r="M976" s="3">
        <v>47715</v>
      </c>
      <c r="N976" s="3">
        <v>33829</v>
      </c>
      <c r="O976" s="3">
        <v>1599862</v>
      </c>
    </row>
    <row r="977" spans="1:15" x14ac:dyDescent="0.25">
      <c r="A977" s="6" t="str">
        <f>IF(Table1[[#This Row],[Area]]="","",CONCATENATE(YEAR(I977)," ","Q",ROUNDUP(MONTH(I977)/3,0)))</f>
        <v>2019 Q1</v>
      </c>
      <c r="B977" s="6" t="str">
        <f>IF(Table1[[#This Row],[Area]]="","",CONCATENATE(TEXT(Table1[[#This Row],[rpt_mth]],"yyyy"), " ",TEXT(Table1[[#This Row],[rpt_mth]],"mmmm")))</f>
        <v>2019 March</v>
      </c>
      <c r="C977" s="9">
        <f>IF(Table1[[#This Row],[Area]]="","",Table1[[#This Row],[cleu_gross_adds]]/1000)</f>
        <v>1.2999999999999999E-2</v>
      </c>
      <c r="D977" s="9">
        <f>IF(Table1[[#This Row],[Area]]="","",Table1[[#This Row],[cleu_deacts]]/1000)</f>
        <v>9.9000000000000005E-2</v>
      </c>
      <c r="E977" s="10">
        <f>IF(Table1[[#This Row],[Area]]="","",Table1[[#This Row],[cleu_subs]]/1000)</f>
        <v>13.119</v>
      </c>
      <c r="F977" s="10">
        <f>IF(Table1[[#This Row],[Area]]="","",Table1[[#This Row],[Adds]]-Table1[[#This Row],[Deacts]])</f>
        <v>-8.6000000000000007E-2</v>
      </c>
      <c r="G977" s="10" t="str">
        <f>IF(Table1[[#This Row],[Area]]="","",IF(Table1[[#This Row],[VZ2_SEGMT_DESC]]="Small &amp; Medium Unassigned", "Small &amp; Medium",Table1[[#This Row],[VZ2_SEGMT_DESC]]))</f>
        <v>Public Sector SLED</v>
      </c>
      <c r="H977" s="10" t="str">
        <f>IF(Table1[[#This Row],[VZ2_AREA_DESC]]="undefined","",IF(Table1[[#This Row],[VZ2_AREA_DESC]]="Headquarte","HQ",Table1[[#This Row],[VZ2_AREA_DESC]]))</f>
        <v>West</v>
      </c>
      <c r="I977" s="2">
        <v>43525</v>
      </c>
      <c r="J977" s="3" t="s">
        <v>19</v>
      </c>
      <c r="K977" s="3" t="s">
        <v>7</v>
      </c>
      <c r="L977" s="3" t="s">
        <v>15</v>
      </c>
      <c r="M977" s="3">
        <v>13</v>
      </c>
      <c r="N977" s="3">
        <v>99</v>
      </c>
      <c r="O977" s="3">
        <v>13119</v>
      </c>
    </row>
    <row r="978" spans="1:15" x14ac:dyDescent="0.25">
      <c r="A978" s="6" t="str">
        <f>IF(Table1[[#This Row],[Area]]="","",CONCATENATE(YEAR(I978)," ","Q",ROUNDUP(MONTH(I978)/3,0)))</f>
        <v>2019 Q2</v>
      </c>
      <c r="B978" s="6" t="str">
        <f>IF(Table1[[#This Row],[Area]]="","",CONCATENATE(TEXT(Table1[[#This Row],[rpt_mth]],"yyyy"), " ",TEXT(Table1[[#This Row],[rpt_mth]],"mmmm")))</f>
        <v>2019 May</v>
      </c>
      <c r="C978" s="9">
        <f>IF(Table1[[#This Row],[Area]]="","",Table1[[#This Row],[cleu_gross_adds]]/1000)</f>
        <v>0.379</v>
      </c>
      <c r="D978" s="9">
        <f>IF(Table1[[#This Row],[Area]]="","",Table1[[#This Row],[cleu_deacts]]/1000)</f>
        <v>2E-3</v>
      </c>
      <c r="E978" s="10">
        <f>IF(Table1[[#This Row],[Area]]="","",Table1[[#This Row],[cleu_subs]]/1000)</f>
        <v>0.57599999999999996</v>
      </c>
      <c r="F978" s="10">
        <f>IF(Table1[[#This Row],[Area]]="","",Table1[[#This Row],[Adds]]-Table1[[#This Row],[Deacts]])</f>
        <v>0.377</v>
      </c>
      <c r="G978" s="10" t="str">
        <f>IF(Table1[[#This Row],[Area]]="","",IF(Table1[[#This Row],[VZ2_SEGMT_DESC]]="Small &amp; Medium Unassigned", "Small &amp; Medium",Table1[[#This Row],[VZ2_SEGMT_DESC]]))</f>
        <v>Small &amp; Medium</v>
      </c>
      <c r="H978" s="10" t="str">
        <f>IF(Table1[[#This Row],[VZ2_AREA_DESC]]="undefined","",IF(Table1[[#This Row],[VZ2_AREA_DESC]]="Headquarte","HQ",Table1[[#This Row],[VZ2_AREA_DESC]]))</f>
        <v>South</v>
      </c>
      <c r="I978" s="2">
        <v>43586</v>
      </c>
      <c r="J978" s="3" t="s">
        <v>9</v>
      </c>
      <c r="K978" s="3" t="s">
        <v>10</v>
      </c>
      <c r="L978" s="3" t="s">
        <v>8</v>
      </c>
      <c r="M978" s="3">
        <v>379</v>
      </c>
      <c r="N978" s="3">
        <v>2</v>
      </c>
      <c r="O978" s="3">
        <v>576</v>
      </c>
    </row>
    <row r="979" spans="1:15" x14ac:dyDescent="0.25">
      <c r="A979" s="6" t="str">
        <f>IF(Table1[[#This Row],[Area]]="","",CONCATENATE(YEAR(I979)," ","Q",ROUNDUP(MONTH(I979)/3,0)))</f>
        <v>2019 Q1</v>
      </c>
      <c r="B979" s="6" t="str">
        <f>IF(Table1[[#This Row],[Area]]="","",CONCATENATE(TEXT(Table1[[#This Row],[rpt_mth]],"yyyy"), " ",TEXT(Table1[[#This Row],[rpt_mth]],"mmmm")))</f>
        <v>2019 March</v>
      </c>
      <c r="C979" s="9">
        <f>IF(Table1[[#This Row],[Area]]="","",Table1[[#This Row],[cleu_gross_adds]]/1000)</f>
        <v>18.321000000000002</v>
      </c>
      <c r="D979" s="9">
        <f>IF(Table1[[#This Row],[Area]]="","",Table1[[#This Row],[cleu_deacts]]/1000)</f>
        <v>13.554</v>
      </c>
      <c r="E979" s="10">
        <f>IF(Table1[[#This Row],[Area]]="","",Table1[[#This Row],[cleu_subs]]/1000)</f>
        <v>1136.6849999999999</v>
      </c>
      <c r="F979" s="10">
        <f>IF(Table1[[#This Row],[Area]]="","",Table1[[#This Row],[Adds]]-Table1[[#This Row],[Deacts]])</f>
        <v>4.7670000000000012</v>
      </c>
      <c r="G979" s="10" t="str">
        <f>IF(Table1[[#This Row],[Area]]="","",IF(Table1[[#This Row],[VZ2_SEGMT_DESC]]="Small &amp; Medium Unassigned", "Small &amp; Medium",Table1[[#This Row],[VZ2_SEGMT_DESC]]))</f>
        <v>Public Sector SLED</v>
      </c>
      <c r="H979" s="10" t="str">
        <f>IF(Table1[[#This Row],[VZ2_AREA_DESC]]="undefined","",IF(Table1[[#This Row],[VZ2_AREA_DESC]]="Headquarte","HQ",Table1[[#This Row],[VZ2_AREA_DESC]]))</f>
        <v>South</v>
      </c>
      <c r="I979" s="2">
        <v>43525</v>
      </c>
      <c r="J979" s="3" t="s">
        <v>19</v>
      </c>
      <c r="K979" s="3" t="s">
        <v>12</v>
      </c>
      <c r="L979" s="3" t="s">
        <v>8</v>
      </c>
      <c r="M979" s="3">
        <v>18321</v>
      </c>
      <c r="N979" s="3">
        <v>13554</v>
      </c>
      <c r="O979" s="3">
        <v>1136685</v>
      </c>
    </row>
    <row r="980" spans="1:15" x14ac:dyDescent="0.25">
      <c r="A980" s="6" t="str">
        <f>IF(Table1[[#This Row],[Area]]="","",CONCATENATE(YEAR(I980)," ","Q",ROUNDUP(MONTH(I980)/3,0)))</f>
        <v>2019 Q2</v>
      </c>
      <c r="B980" s="6" t="str">
        <f>IF(Table1[[#This Row],[Area]]="","",CONCATENATE(TEXT(Table1[[#This Row],[rpt_mth]],"yyyy"), " ",TEXT(Table1[[#This Row],[rpt_mth]],"mmmm")))</f>
        <v>2019 April</v>
      </c>
      <c r="C980" s="9">
        <f>IF(Table1[[#This Row],[Area]]="","",Table1[[#This Row],[cleu_gross_adds]]/1000)</f>
        <v>2.794</v>
      </c>
      <c r="D980" s="9">
        <f>IF(Table1[[#This Row],[Area]]="","",Table1[[#This Row],[cleu_deacts]]/1000)</f>
        <v>2.5449999999999999</v>
      </c>
      <c r="E980" s="10">
        <f>IF(Table1[[#This Row],[Area]]="","",Table1[[#This Row],[cleu_subs]]/1000)</f>
        <v>218.18199999999999</v>
      </c>
      <c r="F980" s="10">
        <f>IF(Table1[[#This Row],[Area]]="","",Table1[[#This Row],[Adds]]-Table1[[#This Row],[Deacts]])</f>
        <v>0.24900000000000011</v>
      </c>
      <c r="G980" s="10" t="str">
        <f>IF(Table1[[#This Row],[Area]]="","",IF(Table1[[#This Row],[VZ2_SEGMT_DESC]]="Small &amp; Medium Unassigned", "Small &amp; Medium",Table1[[#This Row],[VZ2_SEGMT_DESC]]))</f>
        <v>Public Sector Fed</v>
      </c>
      <c r="H980" s="10" t="str">
        <f>IF(Table1[[#This Row],[VZ2_AREA_DESC]]="undefined","",IF(Table1[[#This Row],[VZ2_AREA_DESC]]="Headquarte","HQ",Table1[[#This Row],[VZ2_AREA_DESC]]))</f>
        <v>West</v>
      </c>
      <c r="I980" s="2">
        <v>43556</v>
      </c>
      <c r="J980" s="3" t="s">
        <v>16</v>
      </c>
      <c r="K980" s="3" t="s">
        <v>12</v>
      </c>
      <c r="L980" s="3" t="s">
        <v>15</v>
      </c>
      <c r="M980" s="3">
        <v>2794</v>
      </c>
      <c r="N980" s="3">
        <v>2545</v>
      </c>
      <c r="O980" s="3">
        <v>218182</v>
      </c>
    </row>
    <row r="981" spans="1:15" x14ac:dyDescent="0.25">
      <c r="A981" s="6" t="str">
        <f>IF(Table1[[#This Row],[Area]]="","",CONCATENATE(YEAR(I981)," ","Q",ROUNDUP(MONTH(I981)/3,0)))</f>
        <v>2019 Q4</v>
      </c>
      <c r="B981" s="6" t="str">
        <f>IF(Table1[[#This Row],[Area]]="","",CONCATENATE(TEXT(Table1[[#This Row],[rpt_mth]],"yyyy"), " ",TEXT(Table1[[#This Row],[rpt_mth]],"mmmm")))</f>
        <v>2019 December</v>
      </c>
      <c r="C981" s="9">
        <f>IF(Table1[[#This Row],[Area]]="","",Table1[[#This Row],[cleu_gross_adds]]/1000)</f>
        <v>3.5670000000000002</v>
      </c>
      <c r="D981" s="9">
        <f>IF(Table1[[#This Row],[Area]]="","",Table1[[#This Row],[cleu_deacts]]/1000)</f>
        <v>4.391</v>
      </c>
      <c r="E981" s="10">
        <f>IF(Table1[[#This Row],[Area]]="","",Table1[[#This Row],[cleu_subs]]/1000)</f>
        <v>465.61700000000002</v>
      </c>
      <c r="F981" s="10">
        <f>IF(Table1[[#This Row],[Area]]="","",Table1[[#This Row],[Adds]]-Table1[[#This Row],[Deacts]])</f>
        <v>-0.82399999999999984</v>
      </c>
      <c r="G981" s="10" t="str">
        <f>IF(Table1[[#This Row],[Area]]="","",IF(Table1[[#This Row],[VZ2_SEGMT_DESC]]="Small &amp; Medium Unassigned", "Small &amp; Medium",Table1[[#This Row],[VZ2_SEGMT_DESC]]))</f>
        <v>Small &amp; Medium</v>
      </c>
      <c r="H981" s="10" t="str">
        <f>IF(Table1[[#This Row],[VZ2_AREA_DESC]]="undefined","",IF(Table1[[#This Row],[VZ2_AREA_DESC]]="Headquarte","HQ",Table1[[#This Row],[VZ2_AREA_DESC]]))</f>
        <v>East</v>
      </c>
      <c r="I981" s="2">
        <v>43800</v>
      </c>
      <c r="J981" s="3" t="s">
        <v>18</v>
      </c>
      <c r="K981" s="3" t="s">
        <v>7</v>
      </c>
      <c r="L981" s="3" t="s">
        <v>11</v>
      </c>
      <c r="M981" s="3">
        <v>3567</v>
      </c>
      <c r="N981" s="3">
        <v>4391</v>
      </c>
      <c r="O981" s="3">
        <v>465617</v>
      </c>
    </row>
    <row r="982" spans="1:15" x14ac:dyDescent="0.25">
      <c r="A982" s="6" t="str">
        <f>IF(Table1[[#This Row],[Area]]="","",CONCATENATE(YEAR(I982)," ","Q",ROUNDUP(MONTH(I982)/3,0)))</f>
        <v>2019 Q3</v>
      </c>
      <c r="B982" s="6" t="str">
        <f>IF(Table1[[#This Row],[Area]]="","",CONCATENATE(TEXT(Table1[[#This Row],[rpt_mth]],"yyyy"), " ",TEXT(Table1[[#This Row],[rpt_mth]],"mmmm")))</f>
        <v>2019 August</v>
      </c>
      <c r="C982" s="9">
        <f>IF(Table1[[#This Row],[Area]]="","",Table1[[#This Row],[cleu_gross_adds]]/1000)</f>
        <v>0</v>
      </c>
      <c r="D982" s="9">
        <f>IF(Table1[[#This Row],[Area]]="","",Table1[[#This Row],[cleu_deacts]]/1000)</f>
        <v>0</v>
      </c>
      <c r="E982" s="10">
        <f>IF(Table1[[#This Row],[Area]]="","",Table1[[#This Row],[cleu_subs]]/1000)</f>
        <v>2E-3</v>
      </c>
      <c r="F982" s="10">
        <f>IF(Table1[[#This Row],[Area]]="","",Table1[[#This Row],[Adds]]-Table1[[#This Row],[Deacts]])</f>
        <v>0</v>
      </c>
      <c r="G982" s="10" t="str">
        <f>IF(Table1[[#This Row],[Area]]="","",IF(Table1[[#This Row],[VZ2_SEGMT_DESC]]="Small &amp; Medium Unassigned", "Small &amp; Medium",Table1[[#This Row],[VZ2_SEGMT_DESC]]))</f>
        <v>Small &amp; Medium</v>
      </c>
      <c r="H982" s="10" t="str">
        <f>IF(Table1[[#This Row],[VZ2_AREA_DESC]]="undefined","",IF(Table1[[#This Row],[VZ2_AREA_DESC]]="Headquarte","HQ",Table1[[#This Row],[VZ2_AREA_DESC]]))</f>
        <v>HQ</v>
      </c>
      <c r="I982" s="2">
        <v>43678</v>
      </c>
      <c r="J982" s="3" t="s">
        <v>18</v>
      </c>
      <c r="K982" s="3" t="s">
        <v>12</v>
      </c>
      <c r="L982" s="3" t="s">
        <v>17</v>
      </c>
      <c r="M982" s="3">
        <v>0</v>
      </c>
      <c r="N982" s="3">
        <v>0</v>
      </c>
      <c r="O982" s="3">
        <v>2</v>
      </c>
    </row>
    <row r="983" spans="1:15" x14ac:dyDescent="0.25">
      <c r="A983" s="6" t="str">
        <f>IF(Table1[[#This Row],[Area]]="","",CONCATENATE(YEAR(I983)," ","Q",ROUNDUP(MONTH(I983)/3,0)))</f>
        <v>2019 Q1</v>
      </c>
      <c r="B983" s="6" t="str">
        <f>IF(Table1[[#This Row],[Area]]="","",CONCATENATE(TEXT(Table1[[#This Row],[rpt_mth]],"yyyy"), " ",TEXT(Table1[[#This Row],[rpt_mth]],"mmmm")))</f>
        <v>2019 February</v>
      </c>
      <c r="C983" s="9">
        <f>IF(Table1[[#This Row],[Area]]="","",Table1[[#This Row],[cleu_gross_adds]]/1000)</f>
        <v>0</v>
      </c>
      <c r="D983" s="9">
        <f>IF(Table1[[#This Row],[Area]]="","",Table1[[#This Row],[cleu_deacts]]/1000)</f>
        <v>7.0000000000000001E-3</v>
      </c>
      <c r="E983" s="10">
        <f>IF(Table1[[#This Row],[Area]]="","",Table1[[#This Row],[cleu_subs]]/1000)</f>
        <v>0.73499999999999999</v>
      </c>
      <c r="F983" s="10">
        <f>IF(Table1[[#This Row],[Area]]="","",Table1[[#This Row],[Adds]]-Table1[[#This Row],[Deacts]])</f>
        <v>-7.0000000000000001E-3</v>
      </c>
      <c r="G983" s="10" t="str">
        <f>IF(Table1[[#This Row],[Area]]="","",IF(Table1[[#This Row],[VZ2_SEGMT_DESC]]="Small &amp; Medium Unassigned", "Small &amp; Medium",Table1[[#This Row],[VZ2_SEGMT_DESC]]))</f>
        <v>Public Sector Fed</v>
      </c>
      <c r="H983" s="10" t="str">
        <f>IF(Table1[[#This Row],[VZ2_AREA_DESC]]="undefined","",IF(Table1[[#This Row],[VZ2_AREA_DESC]]="Headquarte","HQ",Table1[[#This Row],[VZ2_AREA_DESC]]))</f>
        <v>West</v>
      </c>
      <c r="I983" s="2">
        <v>43497</v>
      </c>
      <c r="J983" s="3" t="s">
        <v>16</v>
      </c>
      <c r="K983" s="3" t="s">
        <v>10</v>
      </c>
      <c r="L983" s="3" t="s">
        <v>15</v>
      </c>
      <c r="M983" s="3">
        <v>0</v>
      </c>
      <c r="N983" s="3">
        <v>7</v>
      </c>
      <c r="O983" s="3">
        <v>735</v>
      </c>
    </row>
    <row r="984" spans="1:15" x14ac:dyDescent="0.25">
      <c r="A984" s="6" t="str">
        <f>IF(Table1[[#This Row],[Area]]="","",CONCATENATE(YEAR(I984)," ","Q",ROUNDUP(MONTH(I984)/3,0)))</f>
        <v>2019 Q1</v>
      </c>
      <c r="B984" s="6" t="str">
        <f>IF(Table1[[#This Row],[Area]]="","",CONCATENATE(TEXT(Table1[[#This Row],[rpt_mth]],"yyyy"), " ",TEXT(Table1[[#This Row],[rpt_mth]],"mmmm")))</f>
        <v>2019 February</v>
      </c>
      <c r="C984" s="9">
        <f>IF(Table1[[#This Row],[Area]]="","",Table1[[#This Row],[cleu_gross_adds]]/1000)</f>
        <v>7.0999999999999994E-2</v>
      </c>
      <c r="D984" s="9">
        <f>IF(Table1[[#This Row],[Area]]="","",Table1[[#This Row],[cleu_deacts]]/1000)</f>
        <v>0</v>
      </c>
      <c r="E984" s="10">
        <f>IF(Table1[[#This Row],[Area]]="","",Table1[[#This Row],[cleu_subs]]/1000)</f>
        <v>0.123</v>
      </c>
      <c r="F984" s="10">
        <f>IF(Table1[[#This Row],[Area]]="","",Table1[[#This Row],[Adds]]-Table1[[#This Row],[Deacts]])</f>
        <v>7.0999999999999994E-2</v>
      </c>
      <c r="G984" s="10" t="str">
        <f>IF(Table1[[#This Row],[Area]]="","",IF(Table1[[#This Row],[VZ2_SEGMT_DESC]]="Small &amp; Medium Unassigned", "Small &amp; Medium",Table1[[#This Row],[VZ2_SEGMT_DESC]]))</f>
        <v>Small &amp; Medium</v>
      </c>
      <c r="H984" s="10" t="str">
        <f>IF(Table1[[#This Row],[VZ2_AREA_DESC]]="undefined","",IF(Table1[[#This Row],[VZ2_AREA_DESC]]="Headquarte","HQ",Table1[[#This Row],[VZ2_AREA_DESC]]))</f>
        <v>East</v>
      </c>
      <c r="I984" s="2">
        <v>43497</v>
      </c>
      <c r="J984" s="3" t="s">
        <v>9</v>
      </c>
      <c r="K984" s="3" t="s">
        <v>7</v>
      </c>
      <c r="L984" s="3" t="s">
        <v>11</v>
      </c>
      <c r="M984" s="3">
        <v>71</v>
      </c>
      <c r="N984" s="3">
        <v>0</v>
      </c>
      <c r="O984" s="3">
        <v>123</v>
      </c>
    </row>
    <row r="985" spans="1:15" x14ac:dyDescent="0.25">
      <c r="A985" s="6" t="str">
        <f>IF(Table1[[#This Row],[Area]]="","",CONCATENATE(YEAR(I985)," ","Q",ROUNDUP(MONTH(I985)/3,0)))</f>
        <v>2020 Q2</v>
      </c>
      <c r="B985" s="6" t="str">
        <f>IF(Table1[[#This Row],[Area]]="","",CONCATENATE(TEXT(Table1[[#This Row],[rpt_mth]],"yyyy"), " ",TEXT(Table1[[#This Row],[rpt_mth]],"mmmm")))</f>
        <v>2020 June</v>
      </c>
      <c r="C985" s="9">
        <f>IF(Table1[[#This Row],[Area]]="","",Table1[[#This Row],[cleu_gross_adds]]/1000)</f>
        <v>0</v>
      </c>
      <c r="D985" s="9">
        <f>IF(Table1[[#This Row],[Area]]="","",Table1[[#This Row],[cleu_deacts]]/1000)</f>
        <v>0</v>
      </c>
      <c r="E985" s="10">
        <f>IF(Table1[[#This Row],[Area]]="","",Table1[[#This Row],[cleu_subs]]/1000)</f>
        <v>0.60499999999999998</v>
      </c>
      <c r="F985" s="10">
        <f>IF(Table1[[#This Row],[Area]]="","",Table1[[#This Row],[Adds]]-Table1[[#This Row],[Deacts]])</f>
        <v>0</v>
      </c>
      <c r="G985" s="10" t="str">
        <f>IF(Table1[[#This Row],[Area]]="","",IF(Table1[[#This Row],[VZ2_SEGMT_DESC]]="Small &amp; Medium Unassigned", "Small &amp; Medium",Table1[[#This Row],[VZ2_SEGMT_DESC]]))</f>
        <v>Public Sector Fed</v>
      </c>
      <c r="H985" s="10" t="str">
        <f>IF(Table1[[#This Row],[VZ2_AREA_DESC]]="undefined","",IF(Table1[[#This Row],[VZ2_AREA_DESC]]="Headquarte","HQ",Table1[[#This Row],[VZ2_AREA_DESC]]))</f>
        <v>West</v>
      </c>
      <c r="I985" s="2">
        <v>43983</v>
      </c>
      <c r="J985" s="3" t="s">
        <v>16</v>
      </c>
      <c r="K985" s="3" t="s">
        <v>10</v>
      </c>
      <c r="L985" s="3" t="s">
        <v>15</v>
      </c>
      <c r="M985" s="3">
        <v>0</v>
      </c>
      <c r="N985" s="3">
        <v>0</v>
      </c>
      <c r="O985" s="3">
        <v>605</v>
      </c>
    </row>
    <row r="986" spans="1:15" x14ac:dyDescent="0.25">
      <c r="A986" s="6" t="str">
        <f>IF(Table1[[#This Row],[Area]]="","",CONCATENATE(YEAR(I986)," ","Q",ROUNDUP(MONTH(I986)/3,0)))</f>
        <v>2019 Q4</v>
      </c>
      <c r="B986" s="6" t="str">
        <f>IF(Table1[[#This Row],[Area]]="","",CONCATENATE(TEXT(Table1[[#This Row],[rpt_mth]],"yyyy"), " ",TEXT(Table1[[#This Row],[rpt_mth]],"mmmm")))</f>
        <v>2019 December</v>
      </c>
      <c r="C986" s="9">
        <f>IF(Table1[[#This Row],[Area]]="","",Table1[[#This Row],[cleu_gross_adds]]/1000)</f>
        <v>5.0000000000000001E-3</v>
      </c>
      <c r="D986" s="9">
        <f>IF(Table1[[#This Row],[Area]]="","",Table1[[#This Row],[cleu_deacts]]/1000)</f>
        <v>1.4999999999999999E-2</v>
      </c>
      <c r="E986" s="10">
        <f>IF(Table1[[#This Row],[Area]]="","",Table1[[#This Row],[cleu_subs]]/1000)</f>
        <v>2.226</v>
      </c>
      <c r="F986" s="10">
        <f>IF(Table1[[#This Row],[Area]]="","",Table1[[#This Row],[Adds]]-Table1[[#This Row],[Deacts]])</f>
        <v>-9.9999999999999985E-3</v>
      </c>
      <c r="G986" s="10" t="str">
        <f>IF(Table1[[#This Row],[Area]]="","",IF(Table1[[#This Row],[VZ2_SEGMT_DESC]]="Small &amp; Medium Unassigned", "Small &amp; Medium",Table1[[#This Row],[VZ2_SEGMT_DESC]]))</f>
        <v>Public Sector Fed</v>
      </c>
      <c r="H986" s="10" t="str">
        <f>IF(Table1[[#This Row],[VZ2_AREA_DESC]]="undefined","",IF(Table1[[#This Row],[VZ2_AREA_DESC]]="Headquarte","HQ",Table1[[#This Row],[VZ2_AREA_DESC]]))</f>
        <v>East</v>
      </c>
      <c r="I986" s="2">
        <v>43800</v>
      </c>
      <c r="J986" s="3" t="s">
        <v>16</v>
      </c>
      <c r="K986" s="3" t="s">
        <v>7</v>
      </c>
      <c r="L986" s="3" t="s">
        <v>11</v>
      </c>
      <c r="M986" s="3">
        <v>5</v>
      </c>
      <c r="N986" s="3">
        <v>15</v>
      </c>
      <c r="O986" s="3">
        <v>2226</v>
      </c>
    </row>
    <row r="987" spans="1:15" x14ac:dyDescent="0.25">
      <c r="A987" s="6" t="str">
        <f>IF(Table1[[#This Row],[Area]]="","",CONCATENATE(YEAR(I987)," ","Q",ROUNDUP(MONTH(I987)/3,0)))</f>
        <v>2020 Q1</v>
      </c>
      <c r="B987" s="6" t="str">
        <f>IF(Table1[[#This Row],[Area]]="","",CONCATENATE(TEXT(Table1[[#This Row],[rpt_mth]],"yyyy"), " ",TEXT(Table1[[#This Row],[rpt_mth]],"mmmm")))</f>
        <v>2020 January</v>
      </c>
      <c r="C987" s="9">
        <f>IF(Table1[[#This Row],[Area]]="","",Table1[[#This Row],[cleu_gross_adds]]/1000)</f>
        <v>4.4999999999999998E-2</v>
      </c>
      <c r="D987" s="9">
        <f>IF(Table1[[#This Row],[Area]]="","",Table1[[#This Row],[cleu_deacts]]/1000)</f>
        <v>0.374</v>
      </c>
      <c r="E987" s="10">
        <f>IF(Table1[[#This Row],[Area]]="","",Table1[[#This Row],[cleu_subs]]/1000)</f>
        <v>30.495999999999999</v>
      </c>
      <c r="F987" s="10">
        <f>IF(Table1[[#This Row],[Area]]="","",Table1[[#This Row],[Adds]]-Table1[[#This Row],[Deacts]])</f>
        <v>-0.32900000000000001</v>
      </c>
      <c r="G987" s="10" t="str">
        <f>IF(Table1[[#This Row],[Area]]="","",IF(Table1[[#This Row],[VZ2_SEGMT_DESC]]="Small &amp; Medium Unassigned", "Small &amp; Medium",Table1[[#This Row],[VZ2_SEGMT_DESC]]))</f>
        <v>Public Sector SLED</v>
      </c>
      <c r="H987" s="10" t="str">
        <f>IF(Table1[[#This Row],[VZ2_AREA_DESC]]="undefined","",IF(Table1[[#This Row],[VZ2_AREA_DESC]]="Headquarte","HQ",Table1[[#This Row],[VZ2_AREA_DESC]]))</f>
        <v>East</v>
      </c>
      <c r="I987" s="2">
        <v>43831</v>
      </c>
      <c r="J987" s="3" t="s">
        <v>19</v>
      </c>
      <c r="K987" s="3" t="s">
        <v>7</v>
      </c>
      <c r="L987" s="3" t="s">
        <v>11</v>
      </c>
      <c r="M987" s="3">
        <v>45</v>
      </c>
      <c r="N987" s="3">
        <v>374</v>
      </c>
      <c r="O987" s="3">
        <v>30496</v>
      </c>
    </row>
    <row r="988" spans="1:15" x14ac:dyDescent="0.25">
      <c r="A988" s="6" t="str">
        <f>IF(Table1[[#This Row],[Area]]="","",CONCATENATE(YEAR(I988)," ","Q",ROUNDUP(MONTH(I988)/3,0)))</f>
        <v>2019 Q4</v>
      </c>
      <c r="B988" s="6" t="str">
        <f>IF(Table1[[#This Row],[Area]]="","",CONCATENATE(TEXT(Table1[[#This Row],[rpt_mth]],"yyyy"), " ",TEXT(Table1[[#This Row],[rpt_mth]],"mmmm")))</f>
        <v>2019 October</v>
      </c>
      <c r="C988" s="9">
        <f>IF(Table1[[#This Row],[Area]]="","",Table1[[#This Row],[cleu_gross_adds]]/1000)</f>
        <v>0.48499999999999999</v>
      </c>
      <c r="D988" s="9">
        <f>IF(Table1[[#This Row],[Area]]="","",Table1[[#This Row],[cleu_deacts]]/1000)</f>
        <v>0.23599999999999999</v>
      </c>
      <c r="E988" s="10">
        <f>IF(Table1[[#This Row],[Area]]="","",Table1[[#This Row],[cleu_subs]]/1000)</f>
        <v>34.377000000000002</v>
      </c>
      <c r="F988" s="10">
        <f>IF(Table1[[#This Row],[Area]]="","",Table1[[#This Row],[Adds]]-Table1[[#This Row],[Deacts]])</f>
        <v>0.249</v>
      </c>
      <c r="G988" s="10" t="str">
        <f>IF(Table1[[#This Row],[Area]]="","",IF(Table1[[#This Row],[VZ2_SEGMT_DESC]]="Small &amp; Medium Unassigned", "Small &amp; Medium",Table1[[#This Row],[VZ2_SEGMT_DESC]]))</f>
        <v>Large Enterprise Segment</v>
      </c>
      <c r="H988" s="10" t="str">
        <f>IF(Table1[[#This Row],[VZ2_AREA_DESC]]="undefined","",IF(Table1[[#This Row],[VZ2_AREA_DESC]]="Headquarte","HQ",Table1[[#This Row],[VZ2_AREA_DESC]]))</f>
        <v>South</v>
      </c>
      <c r="I988" s="2">
        <v>43739</v>
      </c>
      <c r="J988" s="3" t="s">
        <v>6</v>
      </c>
      <c r="K988" s="3" t="s">
        <v>14</v>
      </c>
      <c r="L988" s="3" t="s">
        <v>8</v>
      </c>
      <c r="M988" s="3">
        <v>485</v>
      </c>
      <c r="N988" s="3">
        <v>236</v>
      </c>
      <c r="O988" s="3">
        <v>34377</v>
      </c>
    </row>
    <row r="989" spans="1:15" x14ac:dyDescent="0.25">
      <c r="A989" s="6" t="str">
        <f>IF(Table1[[#This Row],[Area]]="","",CONCATENATE(YEAR(I989)," ","Q",ROUNDUP(MONTH(I989)/3,0)))</f>
        <v>2019 Q4</v>
      </c>
      <c r="B989" s="6" t="str">
        <f>IF(Table1[[#This Row],[Area]]="","",CONCATENATE(TEXT(Table1[[#This Row],[rpt_mth]],"yyyy"), " ",TEXT(Table1[[#This Row],[rpt_mth]],"mmmm")))</f>
        <v>2019 November</v>
      </c>
      <c r="C989" s="9">
        <f>IF(Table1[[#This Row],[Area]]="","",Table1[[#This Row],[cleu_gross_adds]]/1000)</f>
        <v>5.0000000000000001E-3</v>
      </c>
      <c r="D989" s="9">
        <f>IF(Table1[[#This Row],[Area]]="","",Table1[[#This Row],[cleu_deacts]]/1000)</f>
        <v>0</v>
      </c>
      <c r="E989" s="10">
        <f>IF(Table1[[#This Row],[Area]]="","",Table1[[#This Row],[cleu_subs]]/1000)</f>
        <v>8.0000000000000002E-3</v>
      </c>
      <c r="F989" s="10">
        <f>IF(Table1[[#This Row],[Area]]="","",Table1[[#This Row],[Adds]]-Table1[[#This Row],[Deacts]])</f>
        <v>5.0000000000000001E-3</v>
      </c>
      <c r="G989" s="10" t="str">
        <f>IF(Table1[[#This Row],[Area]]="","",IF(Table1[[#This Row],[VZ2_SEGMT_DESC]]="Small &amp; Medium Unassigned", "Small &amp; Medium",Table1[[#This Row],[VZ2_SEGMT_DESC]]))</f>
        <v>Small &amp; Medium</v>
      </c>
      <c r="H989" s="10" t="str">
        <f>IF(Table1[[#This Row],[VZ2_AREA_DESC]]="undefined","",IF(Table1[[#This Row],[VZ2_AREA_DESC]]="Headquarte","HQ",Table1[[#This Row],[VZ2_AREA_DESC]]))</f>
        <v>East</v>
      </c>
      <c r="I989" s="2">
        <v>43770</v>
      </c>
      <c r="J989" s="3" t="s">
        <v>9</v>
      </c>
      <c r="K989" s="3" t="s">
        <v>10</v>
      </c>
      <c r="L989" s="3" t="s">
        <v>11</v>
      </c>
      <c r="M989" s="3">
        <v>5</v>
      </c>
      <c r="N989" s="3">
        <v>0</v>
      </c>
      <c r="O989" s="3">
        <v>8</v>
      </c>
    </row>
    <row r="990" spans="1:15" x14ac:dyDescent="0.25">
      <c r="A990" s="6" t="str">
        <f>IF(Table1[[#This Row],[Area]]="","",CONCATENATE(YEAR(I990)," ","Q",ROUNDUP(MONTH(I990)/3,0)))</f>
        <v>2020 Q1</v>
      </c>
      <c r="B990" s="6" t="str">
        <f>IF(Table1[[#This Row],[Area]]="","",CONCATENATE(TEXT(Table1[[#This Row],[rpt_mth]],"yyyy"), " ",TEXT(Table1[[#This Row],[rpt_mth]],"mmmm")))</f>
        <v>2020 January</v>
      </c>
      <c r="C990" s="9">
        <f>IF(Table1[[#This Row],[Area]]="","",Table1[[#This Row],[cleu_gross_adds]]/1000)</f>
        <v>1.734</v>
      </c>
      <c r="D990" s="9">
        <f>IF(Table1[[#This Row],[Area]]="","",Table1[[#This Row],[cleu_deacts]]/1000)</f>
        <v>2.5550000000000002</v>
      </c>
      <c r="E990" s="10">
        <f>IF(Table1[[#This Row],[Area]]="","",Table1[[#This Row],[cleu_subs]]/1000)</f>
        <v>220.52699999999999</v>
      </c>
      <c r="F990" s="10">
        <f>IF(Table1[[#This Row],[Area]]="","",Table1[[#This Row],[Adds]]-Table1[[#This Row],[Deacts]])</f>
        <v>-0.82100000000000017</v>
      </c>
      <c r="G990" s="10" t="str">
        <f>IF(Table1[[#This Row],[Area]]="","",IF(Table1[[#This Row],[VZ2_SEGMT_DESC]]="Small &amp; Medium Unassigned", "Small &amp; Medium",Table1[[#This Row],[VZ2_SEGMT_DESC]]))</f>
        <v>Small &amp; Medium</v>
      </c>
      <c r="H990" s="10" t="str">
        <f>IF(Table1[[#This Row],[VZ2_AREA_DESC]]="undefined","",IF(Table1[[#This Row],[VZ2_AREA_DESC]]="Headquarte","HQ",Table1[[#This Row],[VZ2_AREA_DESC]]))</f>
        <v>South</v>
      </c>
      <c r="I990" s="2">
        <v>43831</v>
      </c>
      <c r="J990" s="3" t="s">
        <v>18</v>
      </c>
      <c r="K990" s="3" t="s">
        <v>7</v>
      </c>
      <c r="L990" s="3" t="s">
        <v>8</v>
      </c>
      <c r="M990" s="3">
        <v>1734</v>
      </c>
      <c r="N990" s="3">
        <v>2555</v>
      </c>
      <c r="O990" s="3">
        <v>220527</v>
      </c>
    </row>
    <row r="991" spans="1:15" x14ac:dyDescent="0.25">
      <c r="A991" s="6" t="str">
        <f>IF(Table1[[#This Row],[Area]]="","",CONCATENATE(YEAR(I991)," ","Q",ROUNDUP(MONTH(I991)/3,0)))</f>
        <v>2019 Q1</v>
      </c>
      <c r="B991" s="6" t="str">
        <f>IF(Table1[[#This Row],[Area]]="","",CONCATENATE(TEXT(Table1[[#This Row],[rpt_mth]],"yyyy"), " ",TEXT(Table1[[#This Row],[rpt_mth]],"mmmm")))</f>
        <v>2019 January</v>
      </c>
      <c r="C991" s="9">
        <f>IF(Table1[[#This Row],[Area]]="","",Table1[[#This Row],[cleu_gross_adds]]/1000)</f>
        <v>27.242999999999999</v>
      </c>
      <c r="D991" s="9">
        <f>IF(Table1[[#This Row],[Area]]="","",Table1[[#This Row],[cleu_deacts]]/1000)</f>
        <v>21.042999999999999</v>
      </c>
      <c r="E991" s="10">
        <f>IF(Table1[[#This Row],[Area]]="","",Table1[[#This Row],[cleu_subs]]/1000)</f>
        <v>1744.3150000000001</v>
      </c>
      <c r="F991" s="10">
        <f>IF(Table1[[#This Row],[Area]]="","",Table1[[#This Row],[Adds]]-Table1[[#This Row],[Deacts]])</f>
        <v>6.1999999999999993</v>
      </c>
      <c r="G991" s="10" t="str">
        <f>IF(Table1[[#This Row],[Area]]="","",IF(Table1[[#This Row],[VZ2_SEGMT_DESC]]="Small &amp; Medium Unassigned", "Small &amp; Medium",Table1[[#This Row],[VZ2_SEGMT_DESC]]))</f>
        <v>Small &amp; Medium</v>
      </c>
      <c r="H991" s="10" t="str">
        <f>IF(Table1[[#This Row],[VZ2_AREA_DESC]]="undefined","",IF(Table1[[#This Row],[VZ2_AREA_DESC]]="Headquarte","HQ",Table1[[#This Row],[VZ2_AREA_DESC]]))</f>
        <v>West</v>
      </c>
      <c r="I991" s="2">
        <v>43466</v>
      </c>
      <c r="J991" s="3" t="s">
        <v>18</v>
      </c>
      <c r="K991" s="3" t="s">
        <v>12</v>
      </c>
      <c r="L991" s="3" t="s">
        <v>15</v>
      </c>
      <c r="M991" s="3">
        <v>27243</v>
      </c>
      <c r="N991" s="3">
        <v>21043</v>
      </c>
      <c r="O991" s="3">
        <v>1744315</v>
      </c>
    </row>
    <row r="992" spans="1:15" x14ac:dyDescent="0.25">
      <c r="A992" s="6" t="str">
        <f>IF(Table1[[#This Row],[Area]]="","",CONCATENATE(YEAR(I992)," ","Q",ROUNDUP(MONTH(I992)/3,0)))</f>
        <v>2019 Q2</v>
      </c>
      <c r="B992" s="6" t="str">
        <f>IF(Table1[[#This Row],[Area]]="","",CONCATENATE(TEXT(Table1[[#This Row],[rpt_mth]],"yyyy"), " ",TEXT(Table1[[#This Row],[rpt_mth]],"mmmm")))</f>
        <v>2019 June</v>
      </c>
      <c r="C992" s="9">
        <f>IF(Table1[[#This Row],[Area]]="","",Table1[[#This Row],[cleu_gross_adds]]/1000)</f>
        <v>1.657</v>
      </c>
      <c r="D992" s="9">
        <f>IF(Table1[[#This Row],[Area]]="","",Table1[[#This Row],[cleu_deacts]]/1000)</f>
        <v>1.76</v>
      </c>
      <c r="E992" s="10">
        <f>IF(Table1[[#This Row],[Area]]="","",Table1[[#This Row],[cleu_subs]]/1000)</f>
        <v>212.18899999999999</v>
      </c>
      <c r="F992" s="10">
        <f>IF(Table1[[#This Row],[Area]]="","",Table1[[#This Row],[Adds]]-Table1[[#This Row],[Deacts]])</f>
        <v>-0.10299999999999998</v>
      </c>
      <c r="G992" s="10" t="str">
        <f>IF(Table1[[#This Row],[Area]]="","",IF(Table1[[#This Row],[VZ2_SEGMT_DESC]]="Small &amp; Medium Unassigned", "Small &amp; Medium",Table1[[#This Row],[VZ2_SEGMT_DESC]]))</f>
        <v>Small &amp; Medium</v>
      </c>
      <c r="H992" s="10" t="str">
        <f>IF(Table1[[#This Row],[VZ2_AREA_DESC]]="undefined","",IF(Table1[[#This Row],[VZ2_AREA_DESC]]="Headquarte","HQ",Table1[[#This Row],[VZ2_AREA_DESC]]))</f>
        <v>South</v>
      </c>
      <c r="I992" s="2">
        <v>43617</v>
      </c>
      <c r="J992" s="3" t="s">
        <v>18</v>
      </c>
      <c r="K992" s="3" t="s">
        <v>7</v>
      </c>
      <c r="L992" s="3" t="s">
        <v>8</v>
      </c>
      <c r="M992" s="3">
        <v>1657</v>
      </c>
      <c r="N992" s="3">
        <v>1760</v>
      </c>
      <c r="O992" s="3">
        <v>212189</v>
      </c>
    </row>
    <row r="993" spans="1:15" x14ac:dyDescent="0.25">
      <c r="A993" s="6" t="str">
        <f>IF(Table1[[#This Row],[Area]]="","",CONCATENATE(YEAR(I993)," ","Q",ROUNDUP(MONTH(I993)/3,0)))</f>
        <v>2019 Q2</v>
      </c>
      <c r="B993" s="6" t="str">
        <f>IF(Table1[[#This Row],[Area]]="","",CONCATENATE(TEXT(Table1[[#This Row],[rpt_mth]],"yyyy"), " ",TEXT(Table1[[#This Row],[rpt_mth]],"mmmm")))</f>
        <v>2019 May</v>
      </c>
      <c r="C993" s="9">
        <f>IF(Table1[[#This Row],[Area]]="","",Table1[[#This Row],[cleu_gross_adds]]/1000)</f>
        <v>1E-3</v>
      </c>
      <c r="D993" s="9">
        <f>IF(Table1[[#This Row],[Area]]="","",Table1[[#This Row],[cleu_deacts]]/1000)</f>
        <v>0</v>
      </c>
      <c r="E993" s="10">
        <f>IF(Table1[[#This Row],[Area]]="","",Table1[[#This Row],[cleu_subs]]/1000)</f>
        <v>1E-3</v>
      </c>
      <c r="F993" s="10">
        <f>IF(Table1[[#This Row],[Area]]="","",Table1[[#This Row],[Adds]]-Table1[[#This Row],[Deacts]])</f>
        <v>1E-3</v>
      </c>
      <c r="G993" s="10" t="str">
        <f>IF(Table1[[#This Row],[Area]]="","",IF(Table1[[#This Row],[VZ2_SEGMT_DESC]]="Small &amp; Medium Unassigned", "Small &amp; Medium",Table1[[#This Row],[VZ2_SEGMT_DESC]]))</f>
        <v>Large Enterprise Segment</v>
      </c>
      <c r="H993" s="10" t="str">
        <f>IF(Table1[[#This Row],[VZ2_AREA_DESC]]="undefined","",IF(Table1[[#This Row],[VZ2_AREA_DESC]]="Headquarte","HQ",Table1[[#This Row],[VZ2_AREA_DESC]]))</f>
        <v>HQ</v>
      </c>
      <c r="I993" s="2">
        <v>43586</v>
      </c>
      <c r="J993" s="3" t="s">
        <v>6</v>
      </c>
      <c r="K993" s="3" t="s">
        <v>12</v>
      </c>
      <c r="L993" s="3" t="s">
        <v>17</v>
      </c>
      <c r="M993" s="3">
        <v>1</v>
      </c>
      <c r="N993" s="3">
        <v>0</v>
      </c>
      <c r="O993" s="3">
        <v>1</v>
      </c>
    </row>
    <row r="994" spans="1:15" x14ac:dyDescent="0.25">
      <c r="A994" s="6" t="str">
        <f>IF(Table1[[#This Row],[Area]]="","",CONCATENATE(YEAR(I994)," ","Q",ROUNDUP(MONTH(I994)/3,0)))</f>
        <v>2019 Q1</v>
      </c>
      <c r="B994" s="6" t="str">
        <f>IF(Table1[[#This Row],[Area]]="","",CONCATENATE(TEXT(Table1[[#This Row],[rpt_mth]],"yyyy"), " ",TEXT(Table1[[#This Row],[rpt_mth]],"mmmm")))</f>
        <v>2019 January</v>
      </c>
      <c r="C994" s="9">
        <f>IF(Table1[[#This Row],[Area]]="","",Table1[[#This Row],[cleu_gross_adds]]/1000)</f>
        <v>16</v>
      </c>
      <c r="D994" s="9">
        <f>IF(Table1[[#This Row],[Area]]="","",Table1[[#This Row],[cleu_deacts]]/1000)</f>
        <v>13.45</v>
      </c>
      <c r="E994" s="10">
        <f>IF(Table1[[#This Row],[Area]]="","",Table1[[#This Row],[cleu_subs]]/1000)</f>
        <v>1128.8309999999999</v>
      </c>
      <c r="F994" s="10">
        <f>IF(Table1[[#This Row],[Area]]="","",Table1[[#This Row],[Adds]]-Table1[[#This Row],[Deacts]])</f>
        <v>2.5500000000000007</v>
      </c>
      <c r="G994" s="10" t="str">
        <f>IF(Table1[[#This Row],[Area]]="","",IF(Table1[[#This Row],[VZ2_SEGMT_DESC]]="Small &amp; Medium Unassigned", "Small &amp; Medium",Table1[[#This Row],[VZ2_SEGMT_DESC]]))</f>
        <v>Public Sector SLED</v>
      </c>
      <c r="H994" s="10" t="str">
        <f>IF(Table1[[#This Row],[VZ2_AREA_DESC]]="undefined","",IF(Table1[[#This Row],[VZ2_AREA_DESC]]="Headquarte","HQ",Table1[[#This Row],[VZ2_AREA_DESC]]))</f>
        <v>South</v>
      </c>
      <c r="I994" s="2">
        <v>43466</v>
      </c>
      <c r="J994" s="3" t="s">
        <v>19</v>
      </c>
      <c r="K994" s="3" t="s">
        <v>12</v>
      </c>
      <c r="L994" s="3" t="s">
        <v>8</v>
      </c>
      <c r="M994" s="3">
        <v>16000</v>
      </c>
      <c r="N994" s="3">
        <v>13450</v>
      </c>
      <c r="O994" s="3">
        <v>1128831</v>
      </c>
    </row>
    <row r="995" spans="1:15" x14ac:dyDescent="0.25">
      <c r="A995" s="6" t="str">
        <f>IF(Table1[[#This Row],[Area]]="","",CONCATENATE(YEAR(I995)," ","Q",ROUNDUP(MONTH(I995)/3,0)))</f>
        <v>2019 Q2</v>
      </c>
      <c r="B995" s="6" t="str">
        <f>IF(Table1[[#This Row],[Area]]="","",CONCATENATE(TEXT(Table1[[#This Row],[rpt_mth]],"yyyy"), " ",TEXT(Table1[[#This Row],[rpt_mth]],"mmmm")))</f>
        <v>2019 May</v>
      </c>
      <c r="C995" s="9">
        <f>IF(Table1[[#This Row],[Area]]="","",Table1[[#This Row],[cleu_gross_adds]]/1000)</f>
        <v>0</v>
      </c>
      <c r="D995" s="9">
        <f>IF(Table1[[#This Row],[Area]]="","",Table1[[#This Row],[cleu_deacts]]/1000)</f>
        <v>0</v>
      </c>
      <c r="E995" s="10">
        <f>IF(Table1[[#This Row],[Area]]="","",Table1[[#This Row],[cleu_subs]]/1000)</f>
        <v>0</v>
      </c>
      <c r="F995" s="10">
        <f>IF(Table1[[#This Row],[Area]]="","",Table1[[#This Row],[Adds]]-Table1[[#This Row],[Deacts]])</f>
        <v>0</v>
      </c>
      <c r="G995" s="10" t="str">
        <f>IF(Table1[[#This Row],[Area]]="","",IF(Table1[[#This Row],[VZ2_SEGMT_DESC]]="Small &amp; Medium Unassigned", "Small &amp; Medium",Table1[[#This Row],[VZ2_SEGMT_DESC]]))</f>
        <v>Public Sector Fed</v>
      </c>
      <c r="H995" s="10" t="str">
        <f>IF(Table1[[#This Row],[VZ2_AREA_DESC]]="undefined","",IF(Table1[[#This Row],[VZ2_AREA_DESC]]="Headquarte","HQ",Table1[[#This Row],[VZ2_AREA_DESC]]))</f>
        <v>HQ</v>
      </c>
      <c r="I995" s="2">
        <v>43586</v>
      </c>
      <c r="J995" s="3" t="s">
        <v>16</v>
      </c>
      <c r="K995" s="3" t="s">
        <v>12</v>
      </c>
      <c r="L995" s="3" t="s">
        <v>17</v>
      </c>
      <c r="M995" s="3">
        <v>0</v>
      </c>
      <c r="N995" s="3">
        <v>0</v>
      </c>
      <c r="O995" s="3">
        <v>0</v>
      </c>
    </row>
    <row r="996" spans="1:15" x14ac:dyDescent="0.25">
      <c r="A996" s="6" t="str">
        <f>IF(Table1[[#This Row],[Area]]="","",CONCATENATE(YEAR(I996)," ","Q",ROUNDUP(MONTH(I996)/3,0)))</f>
        <v>2019 Q3</v>
      </c>
      <c r="B996" s="6" t="str">
        <f>IF(Table1[[#This Row],[Area]]="","",CONCATENATE(TEXT(Table1[[#This Row],[rpt_mth]],"yyyy"), " ",TEXT(Table1[[#This Row],[rpt_mth]],"mmmm")))</f>
        <v>2019 September</v>
      </c>
      <c r="C996" s="9">
        <f>IF(Table1[[#This Row],[Area]]="","",Table1[[#This Row],[cleu_gross_adds]]/1000)</f>
        <v>0</v>
      </c>
      <c r="D996" s="9">
        <f>IF(Table1[[#This Row],[Area]]="","",Table1[[#This Row],[cleu_deacts]]/1000)</f>
        <v>0</v>
      </c>
      <c r="E996" s="10">
        <f>IF(Table1[[#This Row],[Area]]="","",Table1[[#This Row],[cleu_subs]]/1000)</f>
        <v>2.1999999999999999E-2</v>
      </c>
      <c r="F996" s="10">
        <f>IF(Table1[[#This Row],[Area]]="","",Table1[[#This Row],[Adds]]-Table1[[#This Row],[Deacts]])</f>
        <v>0</v>
      </c>
      <c r="G996" s="10" t="str">
        <f>IF(Table1[[#This Row],[Area]]="","",IF(Table1[[#This Row],[VZ2_SEGMT_DESC]]="Small &amp; Medium Unassigned", "Small &amp; Medium",Table1[[#This Row],[VZ2_SEGMT_DESC]]))</f>
        <v>Small &amp; Medium</v>
      </c>
      <c r="H996" s="10" t="str">
        <f>IF(Table1[[#This Row],[VZ2_AREA_DESC]]="undefined","",IF(Table1[[#This Row],[VZ2_AREA_DESC]]="Headquarte","HQ",Table1[[#This Row],[VZ2_AREA_DESC]]))</f>
        <v>West</v>
      </c>
      <c r="I996" s="2">
        <v>43709</v>
      </c>
      <c r="J996" s="3" t="s">
        <v>9</v>
      </c>
      <c r="K996" s="3" t="s">
        <v>7</v>
      </c>
      <c r="L996" s="3" t="s">
        <v>15</v>
      </c>
      <c r="M996" s="3">
        <v>0</v>
      </c>
      <c r="N996" s="3">
        <v>0</v>
      </c>
      <c r="O996" s="3">
        <v>22</v>
      </c>
    </row>
    <row r="997" spans="1:15" x14ac:dyDescent="0.25">
      <c r="A997" s="6" t="str">
        <f>IF(Table1[[#This Row],[Area]]="","",CONCATENATE(YEAR(I997)," ","Q",ROUNDUP(MONTH(I997)/3,0)))</f>
        <v>2019 Q4</v>
      </c>
      <c r="B997" s="6" t="str">
        <f>IF(Table1[[#This Row],[Area]]="","",CONCATENATE(TEXT(Table1[[#This Row],[rpt_mth]],"yyyy"), " ",TEXT(Table1[[#This Row],[rpt_mth]],"mmmm")))</f>
        <v>2019 December</v>
      </c>
      <c r="C997" s="9">
        <f>IF(Table1[[#This Row],[Area]]="","",Table1[[#This Row],[cleu_gross_adds]]/1000)</f>
        <v>2E-3</v>
      </c>
      <c r="D997" s="9">
        <f>IF(Table1[[#This Row],[Area]]="","",Table1[[#This Row],[cleu_deacts]]/1000)</f>
        <v>1E-3</v>
      </c>
      <c r="E997" s="10">
        <f>IF(Table1[[#This Row],[Area]]="","",Table1[[#This Row],[cleu_subs]]/1000)</f>
        <v>0.63900000000000001</v>
      </c>
      <c r="F997" s="10">
        <f>IF(Table1[[#This Row],[Area]]="","",Table1[[#This Row],[Adds]]-Table1[[#This Row],[Deacts]])</f>
        <v>1E-3</v>
      </c>
      <c r="G997" s="10" t="str">
        <f>IF(Table1[[#This Row],[Area]]="","",IF(Table1[[#This Row],[VZ2_SEGMT_DESC]]="Small &amp; Medium Unassigned", "Small &amp; Medium",Table1[[#This Row],[VZ2_SEGMT_DESC]]))</f>
        <v>Public Sector Fed</v>
      </c>
      <c r="H997" s="10" t="str">
        <f>IF(Table1[[#This Row],[VZ2_AREA_DESC]]="undefined","",IF(Table1[[#This Row],[VZ2_AREA_DESC]]="Headquarte","HQ",Table1[[#This Row],[VZ2_AREA_DESC]]))</f>
        <v>South</v>
      </c>
      <c r="I997" s="2">
        <v>43800</v>
      </c>
      <c r="J997" s="3" t="s">
        <v>16</v>
      </c>
      <c r="K997" s="3" t="s">
        <v>10</v>
      </c>
      <c r="L997" s="3" t="s">
        <v>8</v>
      </c>
      <c r="M997" s="3">
        <v>2</v>
      </c>
      <c r="N997" s="3">
        <v>1</v>
      </c>
      <c r="O997" s="3">
        <v>639</v>
      </c>
    </row>
    <row r="998" spans="1:15" x14ac:dyDescent="0.25">
      <c r="A998" s="6" t="str">
        <f>IF(Table1[[#This Row],[Area]]="","",CONCATENATE(YEAR(I998)," ","Q",ROUNDUP(MONTH(I998)/3,0)))</f>
        <v>2019 Q4</v>
      </c>
      <c r="B998" s="6" t="str">
        <f>IF(Table1[[#This Row],[Area]]="","",CONCATENATE(TEXT(Table1[[#This Row],[rpt_mth]],"yyyy"), " ",TEXT(Table1[[#This Row],[rpt_mth]],"mmmm")))</f>
        <v>2019 December</v>
      </c>
      <c r="C998" s="9">
        <f>IF(Table1[[#This Row],[Area]]="","",Table1[[#This Row],[cleu_gross_adds]]/1000)</f>
        <v>9.2170000000000005</v>
      </c>
      <c r="D998" s="9">
        <f>IF(Table1[[#This Row],[Area]]="","",Table1[[#This Row],[cleu_deacts]]/1000)</f>
        <v>4.0529999999999999</v>
      </c>
      <c r="E998" s="10">
        <f>IF(Table1[[#This Row],[Area]]="","",Table1[[#This Row],[cleu_subs]]/1000)</f>
        <v>385.69600000000003</v>
      </c>
      <c r="F998" s="10">
        <f>IF(Table1[[#This Row],[Area]]="","",Table1[[#This Row],[Adds]]-Table1[[#This Row],[Deacts]])</f>
        <v>5.1640000000000006</v>
      </c>
      <c r="G998" s="10" t="str">
        <f>IF(Table1[[#This Row],[Area]]="","",IF(Table1[[#This Row],[VZ2_SEGMT_DESC]]="Small &amp; Medium Unassigned", "Small &amp; Medium",Table1[[#This Row],[VZ2_SEGMT_DESC]]))</f>
        <v>Small &amp; Medium</v>
      </c>
      <c r="H998" s="10" t="str">
        <f>IF(Table1[[#This Row],[VZ2_AREA_DESC]]="undefined","",IF(Table1[[#This Row],[VZ2_AREA_DESC]]="Headquarte","HQ",Table1[[#This Row],[VZ2_AREA_DESC]]))</f>
        <v>West</v>
      </c>
      <c r="I998" s="2">
        <v>43800</v>
      </c>
      <c r="J998" s="3" t="s">
        <v>18</v>
      </c>
      <c r="K998" s="3" t="s">
        <v>14</v>
      </c>
      <c r="L998" s="3" t="s">
        <v>15</v>
      </c>
      <c r="M998" s="3">
        <v>9217</v>
      </c>
      <c r="N998" s="3">
        <v>4053</v>
      </c>
      <c r="O998" s="3">
        <v>385696</v>
      </c>
    </row>
    <row r="999" spans="1:15" x14ac:dyDescent="0.25">
      <c r="A999" s="6" t="str">
        <f>IF(Table1[[#This Row],[Area]]="","",CONCATENATE(YEAR(I999)," ","Q",ROUNDUP(MONTH(I999)/3,0)))</f>
        <v>2019 Q2</v>
      </c>
      <c r="B999" s="6" t="str">
        <f>IF(Table1[[#This Row],[Area]]="","",CONCATENATE(TEXT(Table1[[#This Row],[rpt_mth]],"yyyy"), " ",TEXT(Table1[[#This Row],[rpt_mth]],"mmmm")))</f>
        <v>2019 June</v>
      </c>
      <c r="C999" s="9">
        <f>IF(Table1[[#This Row],[Area]]="","",Table1[[#This Row],[cleu_gross_adds]]/1000)</f>
        <v>0.113</v>
      </c>
      <c r="D999" s="9">
        <f>IF(Table1[[#This Row],[Area]]="","",Table1[[#This Row],[cleu_deacts]]/1000)</f>
        <v>0.625</v>
      </c>
      <c r="E999" s="10">
        <f>IF(Table1[[#This Row],[Area]]="","",Table1[[#This Row],[cleu_subs]]/1000)</f>
        <v>50.981999999999999</v>
      </c>
      <c r="F999" s="10">
        <f>IF(Table1[[#This Row],[Area]]="","",Table1[[#This Row],[Adds]]-Table1[[#This Row],[Deacts]])</f>
        <v>-0.51200000000000001</v>
      </c>
      <c r="G999" s="10" t="str">
        <f>IF(Table1[[#This Row],[Area]]="","",IF(Table1[[#This Row],[VZ2_SEGMT_DESC]]="Small &amp; Medium Unassigned", "Small &amp; Medium",Table1[[#This Row],[VZ2_SEGMT_DESC]]))</f>
        <v>Large Enterprise Segment</v>
      </c>
      <c r="H999" s="10" t="str">
        <f>IF(Table1[[#This Row],[VZ2_AREA_DESC]]="undefined","",IF(Table1[[#This Row],[VZ2_AREA_DESC]]="Headquarte","HQ",Table1[[#This Row],[VZ2_AREA_DESC]]))</f>
        <v>East</v>
      </c>
      <c r="I999" s="2">
        <v>43617</v>
      </c>
      <c r="J999" s="3" t="s">
        <v>6</v>
      </c>
      <c r="K999" s="3" t="s">
        <v>7</v>
      </c>
      <c r="L999" s="3" t="s">
        <v>11</v>
      </c>
      <c r="M999" s="3">
        <v>113</v>
      </c>
      <c r="N999" s="3">
        <v>625</v>
      </c>
      <c r="O999" s="3">
        <v>50982</v>
      </c>
    </row>
    <row r="1000" spans="1:15" x14ac:dyDescent="0.25">
      <c r="A1000" s="6" t="str">
        <f>IF(Table1[[#This Row],[Area]]="","",CONCATENATE(YEAR(I1000)," ","Q",ROUNDUP(MONTH(I1000)/3,0)))</f>
        <v>2020 Q2</v>
      </c>
      <c r="B1000" s="6" t="str">
        <f>IF(Table1[[#This Row],[Area]]="","",CONCATENATE(TEXT(Table1[[#This Row],[rpt_mth]],"yyyy"), " ",TEXT(Table1[[#This Row],[rpt_mth]],"mmmm")))</f>
        <v>2020 June</v>
      </c>
      <c r="C1000" s="9">
        <f>IF(Table1[[#This Row],[Area]]="","",Table1[[#This Row],[cleu_gross_adds]]/1000)</f>
        <v>5.9390000000000001</v>
      </c>
      <c r="D1000" s="9">
        <f>IF(Table1[[#This Row],[Area]]="","",Table1[[#This Row],[cleu_deacts]]/1000)</f>
        <v>6.0590000000000002</v>
      </c>
      <c r="E1000" s="10">
        <f>IF(Table1[[#This Row],[Area]]="","",Table1[[#This Row],[cleu_subs]]/1000)</f>
        <v>1956.2380000000001</v>
      </c>
      <c r="F1000" s="10">
        <f>IF(Table1[[#This Row],[Area]]="","",Table1[[#This Row],[Adds]]-Table1[[#This Row],[Deacts]])</f>
        <v>-0.12000000000000011</v>
      </c>
      <c r="G1000" s="10" t="str">
        <f>IF(Table1[[#This Row],[Area]]="","",IF(Table1[[#This Row],[VZ2_SEGMT_DESC]]="Small &amp; Medium Unassigned", "Small &amp; Medium",Table1[[#This Row],[VZ2_SEGMT_DESC]]))</f>
        <v>Small &amp; Medium</v>
      </c>
      <c r="H1000" s="10" t="str">
        <f>IF(Table1[[#This Row],[VZ2_AREA_DESC]]="undefined","",IF(Table1[[#This Row],[VZ2_AREA_DESC]]="Headquarte","HQ",Table1[[#This Row],[VZ2_AREA_DESC]]))</f>
        <v>West</v>
      </c>
      <c r="I1000" s="2">
        <v>43983</v>
      </c>
      <c r="J1000" s="3" t="s">
        <v>18</v>
      </c>
      <c r="K1000" s="3" t="s">
        <v>12</v>
      </c>
      <c r="L1000" s="3" t="s">
        <v>15</v>
      </c>
      <c r="M1000" s="3">
        <v>5939</v>
      </c>
      <c r="N1000" s="3">
        <v>6059</v>
      </c>
      <c r="O1000" s="3">
        <v>1956238</v>
      </c>
    </row>
    <row r="1001" spans="1:15" x14ac:dyDescent="0.25">
      <c r="A1001" s="6" t="str">
        <f>IF(Table1[[#This Row],[Area]]="","",CONCATENATE(YEAR(I1001)," ","Q",ROUNDUP(MONTH(I1001)/3,0)))</f>
        <v>2019 Q1</v>
      </c>
      <c r="B1001" s="6" t="str">
        <f>IF(Table1[[#This Row],[Area]]="","",CONCATENATE(TEXT(Table1[[#This Row],[rpt_mth]],"yyyy"), " ",TEXT(Table1[[#This Row],[rpt_mth]],"mmmm")))</f>
        <v>2019 March</v>
      </c>
      <c r="C1001" s="9">
        <f>IF(Table1[[#This Row],[Area]]="","",Table1[[#This Row],[cleu_gross_adds]]/1000)</f>
        <v>1.611</v>
      </c>
      <c r="D1001" s="9">
        <f>IF(Table1[[#This Row],[Area]]="","",Table1[[#This Row],[cleu_deacts]]/1000)</f>
        <v>3.5999999999999997E-2</v>
      </c>
      <c r="E1001" s="10">
        <f>IF(Table1[[#This Row],[Area]]="","",Table1[[#This Row],[cleu_subs]]/1000)</f>
        <v>3.08</v>
      </c>
      <c r="F1001" s="10">
        <f>IF(Table1[[#This Row],[Area]]="","",Table1[[#This Row],[Adds]]-Table1[[#This Row],[Deacts]])</f>
        <v>1.575</v>
      </c>
      <c r="G1001" s="10" t="str">
        <f>IF(Table1[[#This Row],[Area]]="","",IF(Table1[[#This Row],[VZ2_SEGMT_DESC]]="Small &amp; Medium Unassigned", "Small &amp; Medium",Table1[[#This Row],[VZ2_SEGMT_DESC]]))</f>
        <v>Small &amp; Medium</v>
      </c>
      <c r="H1001" s="10" t="str">
        <f>IF(Table1[[#This Row],[VZ2_AREA_DESC]]="undefined","",IF(Table1[[#This Row],[VZ2_AREA_DESC]]="Headquarte","HQ",Table1[[#This Row],[VZ2_AREA_DESC]]))</f>
        <v>East</v>
      </c>
      <c r="I1001" s="2">
        <v>43525</v>
      </c>
      <c r="J1001" s="3" t="s">
        <v>9</v>
      </c>
      <c r="K1001" s="3" t="s">
        <v>10</v>
      </c>
      <c r="L1001" s="3" t="s">
        <v>11</v>
      </c>
      <c r="M1001" s="3">
        <v>1611</v>
      </c>
      <c r="N1001" s="3">
        <v>36</v>
      </c>
      <c r="O1001" s="3">
        <v>3080</v>
      </c>
    </row>
    <row r="1002" spans="1:15" x14ac:dyDescent="0.25">
      <c r="A1002" s="6" t="str">
        <f>IF(Table1[[#This Row],[Area]]="","",CONCATENATE(YEAR(I1002)," ","Q",ROUNDUP(MONTH(I1002)/3,0)))</f>
        <v>2019 Q3</v>
      </c>
      <c r="B1002" s="6" t="str">
        <f>IF(Table1[[#This Row],[Area]]="","",CONCATENATE(TEXT(Table1[[#This Row],[rpt_mth]],"yyyy"), " ",TEXT(Table1[[#This Row],[rpt_mth]],"mmmm")))</f>
        <v>2019 August</v>
      </c>
      <c r="C1002" s="9">
        <f>IF(Table1[[#This Row],[Area]]="","",Table1[[#This Row],[cleu_gross_adds]]/1000)</f>
        <v>34.854999999999997</v>
      </c>
      <c r="D1002" s="9">
        <f>IF(Table1[[#This Row],[Area]]="","",Table1[[#This Row],[cleu_deacts]]/1000)</f>
        <v>22.806000000000001</v>
      </c>
      <c r="E1002" s="10">
        <f>IF(Table1[[#This Row],[Area]]="","",Table1[[#This Row],[cleu_subs]]/1000)</f>
        <v>2001.047</v>
      </c>
      <c r="F1002" s="10">
        <f>IF(Table1[[#This Row],[Area]]="","",Table1[[#This Row],[Adds]]-Table1[[#This Row],[Deacts]])</f>
        <v>12.048999999999996</v>
      </c>
      <c r="G1002" s="10" t="str">
        <f>IF(Table1[[#This Row],[Area]]="","",IF(Table1[[#This Row],[VZ2_SEGMT_DESC]]="Small &amp; Medium Unassigned", "Small &amp; Medium",Table1[[#This Row],[VZ2_SEGMT_DESC]]))</f>
        <v>Small &amp; Medium</v>
      </c>
      <c r="H1002" s="10" t="str">
        <f>IF(Table1[[#This Row],[VZ2_AREA_DESC]]="undefined","",IF(Table1[[#This Row],[VZ2_AREA_DESC]]="Headquarte","HQ",Table1[[#This Row],[VZ2_AREA_DESC]]))</f>
        <v>East</v>
      </c>
      <c r="I1002" s="2">
        <v>43678</v>
      </c>
      <c r="J1002" s="3" t="s">
        <v>18</v>
      </c>
      <c r="K1002" s="3" t="s">
        <v>10</v>
      </c>
      <c r="L1002" s="3" t="s">
        <v>11</v>
      </c>
      <c r="M1002" s="3">
        <v>34855</v>
      </c>
      <c r="N1002" s="3">
        <v>22806</v>
      </c>
      <c r="O1002" s="3">
        <v>2001047</v>
      </c>
    </row>
    <row r="1003" spans="1:15" x14ac:dyDescent="0.25">
      <c r="A1003" s="6" t="str">
        <f>IF(Table1[[#This Row],[Area]]="","",CONCATENATE(YEAR(I1003)," ","Q",ROUNDUP(MONTH(I1003)/3,0)))</f>
        <v>2020 Q1</v>
      </c>
      <c r="B1003" s="6" t="str">
        <f>IF(Table1[[#This Row],[Area]]="","",CONCATENATE(TEXT(Table1[[#This Row],[rpt_mth]],"yyyy"), " ",TEXT(Table1[[#This Row],[rpt_mth]],"mmmm")))</f>
        <v>2020 January</v>
      </c>
      <c r="C1003" s="9">
        <f>IF(Table1[[#This Row],[Area]]="","",Table1[[#This Row],[cleu_gross_adds]]/1000)</f>
        <v>8.0000000000000002E-3</v>
      </c>
      <c r="D1003" s="9">
        <f>IF(Table1[[#This Row],[Area]]="","",Table1[[#This Row],[cleu_deacts]]/1000)</f>
        <v>0.14199999999999999</v>
      </c>
      <c r="E1003" s="10">
        <f>IF(Table1[[#This Row],[Area]]="","",Table1[[#This Row],[cleu_subs]]/1000)</f>
        <v>12.084</v>
      </c>
      <c r="F1003" s="10">
        <f>IF(Table1[[#This Row],[Area]]="","",Table1[[#This Row],[Adds]]-Table1[[#This Row],[Deacts]])</f>
        <v>-0.13399999999999998</v>
      </c>
      <c r="G1003" s="10" t="str">
        <f>IF(Table1[[#This Row],[Area]]="","",IF(Table1[[#This Row],[VZ2_SEGMT_DESC]]="Small &amp; Medium Unassigned", "Small &amp; Medium",Table1[[#This Row],[VZ2_SEGMT_DESC]]))</f>
        <v>Public Sector SLED</v>
      </c>
      <c r="H1003" s="10" t="str">
        <f>IF(Table1[[#This Row],[VZ2_AREA_DESC]]="undefined","",IF(Table1[[#This Row],[VZ2_AREA_DESC]]="Headquarte","HQ",Table1[[#This Row],[VZ2_AREA_DESC]]))</f>
        <v>West</v>
      </c>
      <c r="I1003" s="2">
        <v>43831</v>
      </c>
      <c r="J1003" s="3" t="s">
        <v>19</v>
      </c>
      <c r="K1003" s="3" t="s">
        <v>7</v>
      </c>
      <c r="L1003" s="3" t="s">
        <v>15</v>
      </c>
      <c r="M1003" s="3">
        <v>8</v>
      </c>
      <c r="N1003" s="3">
        <v>142</v>
      </c>
      <c r="O1003" s="3">
        <v>12084</v>
      </c>
    </row>
    <row r="1004" spans="1:15" x14ac:dyDescent="0.25">
      <c r="A1004" s="6" t="str">
        <f>IF(Table1[[#This Row],[Area]]="","",CONCATENATE(YEAR(I1004)," ","Q",ROUNDUP(MONTH(I1004)/3,0)))</f>
        <v>2019 Q4</v>
      </c>
      <c r="B1004" s="6" t="str">
        <f>IF(Table1[[#This Row],[Area]]="","",CONCATENATE(TEXT(Table1[[#This Row],[rpt_mth]],"yyyy"), " ",TEXT(Table1[[#This Row],[rpt_mth]],"mmmm")))</f>
        <v>2019 December</v>
      </c>
      <c r="C1004" s="9">
        <f>IF(Table1[[#This Row],[Area]]="","",Table1[[#This Row],[cleu_gross_adds]]/1000)</f>
        <v>0</v>
      </c>
      <c r="D1004" s="9">
        <f>IF(Table1[[#This Row],[Area]]="","",Table1[[#This Row],[cleu_deacts]]/1000)</f>
        <v>0</v>
      </c>
      <c r="E1004" s="10">
        <f>IF(Table1[[#This Row],[Area]]="","",Table1[[#This Row],[cleu_subs]]/1000)</f>
        <v>0</v>
      </c>
      <c r="F1004" s="10">
        <f>IF(Table1[[#This Row],[Area]]="","",Table1[[#This Row],[Adds]]-Table1[[#This Row],[Deacts]])</f>
        <v>0</v>
      </c>
      <c r="G1004" s="10" t="str">
        <f>IF(Table1[[#This Row],[Area]]="","",IF(Table1[[#This Row],[VZ2_SEGMT_DESC]]="Small &amp; Medium Unassigned", "Small &amp; Medium",Table1[[#This Row],[VZ2_SEGMT_DESC]]))</f>
        <v>Public Sector SLED</v>
      </c>
      <c r="H1004" s="10" t="str">
        <f>IF(Table1[[#This Row],[VZ2_AREA_DESC]]="undefined","",IF(Table1[[#This Row],[VZ2_AREA_DESC]]="Headquarte","HQ",Table1[[#This Row],[VZ2_AREA_DESC]]))</f>
        <v>HQ</v>
      </c>
      <c r="I1004" s="2">
        <v>43800</v>
      </c>
      <c r="J1004" s="3" t="s">
        <v>19</v>
      </c>
      <c r="K1004" s="3" t="s">
        <v>7</v>
      </c>
      <c r="L1004" s="3" t="s">
        <v>17</v>
      </c>
      <c r="M1004" s="3">
        <v>0</v>
      </c>
      <c r="N1004" s="3">
        <v>0</v>
      </c>
      <c r="O1004" s="3">
        <v>0</v>
      </c>
    </row>
    <row r="1005" spans="1:15" x14ac:dyDescent="0.25">
      <c r="A1005" s="6" t="str">
        <f>IF(Table1[[#This Row],[Area]]="","",CONCATENATE(YEAR(I1005)," ","Q",ROUNDUP(MONTH(I1005)/3,0)))</f>
        <v>2019 Q1</v>
      </c>
      <c r="B1005" s="6" t="str">
        <f>IF(Table1[[#This Row],[Area]]="","",CONCATENATE(TEXT(Table1[[#This Row],[rpt_mth]],"yyyy"), " ",TEXT(Table1[[#This Row],[rpt_mth]],"mmmm")))</f>
        <v>2019 February</v>
      </c>
      <c r="C1005" s="9">
        <f>IF(Table1[[#This Row],[Area]]="","",Table1[[#This Row],[cleu_gross_adds]]/1000)</f>
        <v>2.99</v>
      </c>
      <c r="D1005" s="9">
        <f>IF(Table1[[#This Row],[Area]]="","",Table1[[#This Row],[cleu_deacts]]/1000)</f>
        <v>2.0209999999999999</v>
      </c>
      <c r="E1005" s="10">
        <f>IF(Table1[[#This Row],[Area]]="","",Table1[[#This Row],[cleu_subs]]/1000)</f>
        <v>218.30199999999999</v>
      </c>
      <c r="F1005" s="10">
        <f>IF(Table1[[#This Row],[Area]]="","",Table1[[#This Row],[Adds]]-Table1[[#This Row],[Deacts]])</f>
        <v>0.96900000000000031</v>
      </c>
      <c r="G1005" s="10" t="str">
        <f>IF(Table1[[#This Row],[Area]]="","",IF(Table1[[#This Row],[VZ2_SEGMT_DESC]]="Small &amp; Medium Unassigned", "Small &amp; Medium",Table1[[#This Row],[VZ2_SEGMT_DESC]]))</f>
        <v>Public Sector Fed</v>
      </c>
      <c r="H1005" s="10" t="str">
        <f>IF(Table1[[#This Row],[VZ2_AREA_DESC]]="undefined","",IF(Table1[[#This Row],[VZ2_AREA_DESC]]="Headquarte","HQ",Table1[[#This Row],[VZ2_AREA_DESC]]))</f>
        <v>West</v>
      </c>
      <c r="I1005" s="2">
        <v>43497</v>
      </c>
      <c r="J1005" s="3" t="s">
        <v>16</v>
      </c>
      <c r="K1005" s="3" t="s">
        <v>12</v>
      </c>
      <c r="L1005" s="3" t="s">
        <v>15</v>
      </c>
      <c r="M1005" s="3">
        <v>2990</v>
      </c>
      <c r="N1005" s="3">
        <v>2021</v>
      </c>
      <c r="O1005" s="3">
        <v>218302</v>
      </c>
    </row>
    <row r="1006" spans="1:15" x14ac:dyDescent="0.25">
      <c r="A1006" s="6" t="str">
        <f>IF(Table1[[#This Row],[Area]]="","",CONCATENATE(YEAR(I1006)," ","Q",ROUNDUP(MONTH(I1006)/3,0)))</f>
        <v>2019 Q4</v>
      </c>
      <c r="B1006" s="6" t="str">
        <f>IF(Table1[[#This Row],[Area]]="","",CONCATENATE(TEXT(Table1[[#This Row],[rpt_mth]],"yyyy"), " ",TEXT(Table1[[#This Row],[rpt_mth]],"mmmm")))</f>
        <v>2019 December</v>
      </c>
      <c r="C1006" s="9">
        <f>IF(Table1[[#This Row],[Area]]="","",Table1[[#This Row],[cleu_gross_adds]]/1000)</f>
        <v>14.484</v>
      </c>
      <c r="D1006" s="9">
        <f>IF(Table1[[#This Row],[Area]]="","",Table1[[#This Row],[cleu_deacts]]/1000)</f>
        <v>9.6449999999999996</v>
      </c>
      <c r="E1006" s="10">
        <f>IF(Table1[[#This Row],[Area]]="","",Table1[[#This Row],[cleu_subs]]/1000)</f>
        <v>1073.7829999999999</v>
      </c>
      <c r="F1006" s="10">
        <f>IF(Table1[[#This Row],[Area]]="","",Table1[[#This Row],[Adds]]-Table1[[#This Row],[Deacts]])</f>
        <v>4.8390000000000004</v>
      </c>
      <c r="G1006" s="10" t="str">
        <f>IF(Table1[[#This Row],[Area]]="","",IF(Table1[[#This Row],[VZ2_SEGMT_DESC]]="Small &amp; Medium Unassigned", "Small &amp; Medium",Table1[[#This Row],[VZ2_SEGMT_DESC]]))</f>
        <v>Public Sector SLED</v>
      </c>
      <c r="H1006" s="10" t="str">
        <f>IF(Table1[[#This Row],[VZ2_AREA_DESC]]="undefined","",IF(Table1[[#This Row],[VZ2_AREA_DESC]]="Headquarte","HQ",Table1[[#This Row],[VZ2_AREA_DESC]]))</f>
        <v>West</v>
      </c>
      <c r="I1006" s="2">
        <v>43800</v>
      </c>
      <c r="J1006" s="3" t="s">
        <v>19</v>
      </c>
      <c r="K1006" s="3" t="s">
        <v>12</v>
      </c>
      <c r="L1006" s="3" t="s">
        <v>15</v>
      </c>
      <c r="M1006" s="3">
        <v>14484</v>
      </c>
      <c r="N1006" s="3">
        <v>9645</v>
      </c>
      <c r="O1006" s="3">
        <v>1073783</v>
      </c>
    </row>
    <row r="1007" spans="1:15" x14ac:dyDescent="0.25">
      <c r="A1007" s="6" t="str">
        <f>IF(Table1[[#This Row],[Area]]="","",CONCATENATE(YEAR(I1007)," ","Q",ROUNDUP(MONTH(I1007)/3,0)))</f>
        <v>2019 Q2</v>
      </c>
      <c r="B1007" s="6" t="str">
        <f>IF(Table1[[#This Row],[Area]]="","",CONCATENATE(TEXT(Table1[[#This Row],[rpt_mth]],"yyyy"), " ",TEXT(Table1[[#This Row],[rpt_mth]],"mmmm")))</f>
        <v>2019 April</v>
      </c>
      <c r="C1007" s="9">
        <f>IF(Table1[[#This Row],[Area]]="","",Table1[[#This Row],[cleu_gross_adds]]/1000)</f>
        <v>1.2629999999999999</v>
      </c>
      <c r="D1007" s="9">
        <f>IF(Table1[[#This Row],[Area]]="","",Table1[[#This Row],[cleu_deacts]]/1000)</f>
        <v>0.46400000000000002</v>
      </c>
      <c r="E1007" s="10">
        <f>IF(Table1[[#This Row],[Area]]="","",Table1[[#This Row],[cleu_subs]]/1000)</f>
        <v>51.853999999999999</v>
      </c>
      <c r="F1007" s="10">
        <f>IF(Table1[[#This Row],[Area]]="","",Table1[[#This Row],[Adds]]-Table1[[#This Row],[Deacts]])</f>
        <v>0.79899999999999993</v>
      </c>
      <c r="G1007" s="10" t="str">
        <f>IF(Table1[[#This Row],[Area]]="","",IF(Table1[[#This Row],[VZ2_SEGMT_DESC]]="Small &amp; Medium Unassigned", "Small &amp; Medium",Table1[[#This Row],[VZ2_SEGMT_DESC]]))</f>
        <v>Large Enterprise Segment</v>
      </c>
      <c r="H1007" s="10" t="str">
        <f>IF(Table1[[#This Row],[VZ2_AREA_DESC]]="undefined","",IF(Table1[[#This Row],[VZ2_AREA_DESC]]="Headquarte","HQ",Table1[[#This Row],[VZ2_AREA_DESC]]))</f>
        <v>East</v>
      </c>
      <c r="I1007" s="2">
        <v>43556</v>
      </c>
      <c r="J1007" s="3" t="s">
        <v>6</v>
      </c>
      <c r="K1007" s="3" t="s">
        <v>14</v>
      </c>
      <c r="L1007" s="3" t="s">
        <v>11</v>
      </c>
      <c r="M1007" s="3">
        <v>1263</v>
      </c>
      <c r="N1007" s="3">
        <v>464</v>
      </c>
      <c r="O1007" s="3">
        <v>51854</v>
      </c>
    </row>
    <row r="1008" spans="1:15" x14ac:dyDescent="0.25">
      <c r="A1008" s="6" t="str">
        <f>IF(Table1[[#This Row],[Area]]="","",CONCATENATE(YEAR(I1008)," ","Q",ROUNDUP(MONTH(I1008)/3,0)))</f>
        <v>2019 Q1</v>
      </c>
      <c r="B1008" s="6" t="str">
        <f>IF(Table1[[#This Row],[Area]]="","",CONCATENATE(TEXT(Table1[[#This Row],[rpt_mth]],"yyyy"), " ",TEXT(Table1[[#This Row],[rpt_mth]],"mmmm")))</f>
        <v>2019 January</v>
      </c>
      <c r="C1008" s="9">
        <f>IF(Table1[[#This Row],[Area]]="","",Table1[[#This Row],[cleu_gross_adds]]/1000)</f>
        <v>0</v>
      </c>
      <c r="D1008" s="9">
        <f>IF(Table1[[#This Row],[Area]]="","",Table1[[#This Row],[cleu_deacts]]/1000)</f>
        <v>0</v>
      </c>
      <c r="E1008" s="10">
        <f>IF(Table1[[#This Row],[Area]]="","",Table1[[#This Row],[cleu_subs]]/1000)</f>
        <v>1E-3</v>
      </c>
      <c r="F1008" s="10">
        <f>IF(Table1[[#This Row],[Area]]="","",Table1[[#This Row],[Adds]]-Table1[[#This Row],[Deacts]])</f>
        <v>0</v>
      </c>
      <c r="G1008" s="10" t="str">
        <f>IF(Table1[[#This Row],[Area]]="","",IF(Table1[[#This Row],[VZ2_SEGMT_DESC]]="Small &amp; Medium Unassigned", "Small &amp; Medium",Table1[[#This Row],[VZ2_SEGMT_DESC]]))</f>
        <v>Small &amp; Medium</v>
      </c>
      <c r="H1008" s="10" t="str">
        <f>IF(Table1[[#This Row],[VZ2_AREA_DESC]]="undefined","",IF(Table1[[#This Row],[VZ2_AREA_DESC]]="Headquarte","HQ",Table1[[#This Row],[VZ2_AREA_DESC]]))</f>
        <v>HQ</v>
      </c>
      <c r="I1008" s="2">
        <v>43466</v>
      </c>
      <c r="J1008" s="3" t="s">
        <v>18</v>
      </c>
      <c r="K1008" s="3" t="s">
        <v>12</v>
      </c>
      <c r="L1008" s="3" t="s">
        <v>17</v>
      </c>
      <c r="M1008" s="3">
        <v>0</v>
      </c>
      <c r="N1008" s="3">
        <v>0</v>
      </c>
      <c r="O1008" s="3">
        <v>1</v>
      </c>
    </row>
    <row r="1009" spans="1:15" x14ac:dyDescent="0.25">
      <c r="A1009" s="6" t="str">
        <f>IF(Table1[[#This Row],[Area]]="","",CONCATENATE(YEAR(I1009)," ","Q",ROUNDUP(MONTH(I1009)/3,0)))</f>
        <v>2019 Q1</v>
      </c>
      <c r="B1009" s="6" t="str">
        <f>IF(Table1[[#This Row],[Area]]="","",CONCATENATE(TEXT(Table1[[#This Row],[rpt_mth]],"yyyy"), " ",TEXT(Table1[[#This Row],[rpt_mth]],"mmmm")))</f>
        <v>2019 March</v>
      </c>
      <c r="C1009" s="9">
        <f>IF(Table1[[#This Row],[Area]]="","",Table1[[#This Row],[cleu_gross_adds]]/1000)</f>
        <v>0.13800000000000001</v>
      </c>
      <c r="D1009" s="9">
        <f>IF(Table1[[#This Row],[Area]]="","",Table1[[#This Row],[cleu_deacts]]/1000)</f>
        <v>7.0000000000000001E-3</v>
      </c>
      <c r="E1009" s="10">
        <f>IF(Table1[[#This Row],[Area]]="","",Table1[[#This Row],[cleu_subs]]/1000)</f>
        <v>0.66900000000000004</v>
      </c>
      <c r="F1009" s="10">
        <f>IF(Table1[[#This Row],[Area]]="","",Table1[[#This Row],[Adds]]-Table1[[#This Row],[Deacts]])</f>
        <v>0.13100000000000001</v>
      </c>
      <c r="G1009" s="10" t="str">
        <f>IF(Table1[[#This Row],[Area]]="","",IF(Table1[[#This Row],[VZ2_SEGMT_DESC]]="Small &amp; Medium Unassigned", "Small &amp; Medium",Table1[[#This Row],[VZ2_SEGMT_DESC]]))</f>
        <v>Small &amp; Medium</v>
      </c>
      <c r="H1009" s="10" t="str">
        <f>IF(Table1[[#This Row],[VZ2_AREA_DESC]]="undefined","",IF(Table1[[#This Row],[VZ2_AREA_DESC]]="Headquarte","HQ",Table1[[#This Row],[VZ2_AREA_DESC]]))</f>
        <v>West</v>
      </c>
      <c r="I1009" s="2">
        <v>43525</v>
      </c>
      <c r="J1009" s="3" t="s">
        <v>9</v>
      </c>
      <c r="K1009" s="3" t="s">
        <v>7</v>
      </c>
      <c r="L1009" s="3" t="s">
        <v>15</v>
      </c>
      <c r="M1009" s="3">
        <v>138</v>
      </c>
      <c r="N1009" s="3">
        <v>7</v>
      </c>
      <c r="O1009" s="3">
        <v>669</v>
      </c>
    </row>
    <row r="1010" spans="1:15" x14ac:dyDescent="0.25">
      <c r="A1010" s="6" t="str">
        <f>IF(Table1[[#This Row],[Area]]="","",CONCATENATE(YEAR(I1010)," ","Q",ROUNDUP(MONTH(I1010)/3,0)))</f>
        <v>2019 Q2</v>
      </c>
      <c r="B1010" s="6" t="str">
        <f>IF(Table1[[#This Row],[Area]]="","",CONCATENATE(TEXT(Table1[[#This Row],[rpt_mth]],"yyyy"), " ",TEXT(Table1[[#This Row],[rpt_mth]],"mmmm")))</f>
        <v>2019 June</v>
      </c>
      <c r="C1010" s="9">
        <f>IF(Table1[[#This Row],[Area]]="","",Table1[[#This Row],[cleu_gross_adds]]/1000)</f>
        <v>15.507999999999999</v>
      </c>
      <c r="D1010" s="9">
        <f>IF(Table1[[#This Row],[Area]]="","",Table1[[#This Row],[cleu_deacts]]/1000)</f>
        <v>9.4969999999999999</v>
      </c>
      <c r="E1010" s="10">
        <f>IF(Table1[[#This Row],[Area]]="","",Table1[[#This Row],[cleu_subs]]/1000)</f>
        <v>1038.76</v>
      </c>
      <c r="F1010" s="10">
        <f>IF(Table1[[#This Row],[Area]]="","",Table1[[#This Row],[Adds]]-Table1[[#This Row],[Deacts]])</f>
        <v>6.0109999999999992</v>
      </c>
      <c r="G1010" s="10" t="str">
        <f>IF(Table1[[#This Row],[Area]]="","",IF(Table1[[#This Row],[VZ2_SEGMT_DESC]]="Small &amp; Medium Unassigned", "Small &amp; Medium",Table1[[#This Row],[VZ2_SEGMT_DESC]]))</f>
        <v>Public Sector SLED</v>
      </c>
      <c r="H1010" s="10" t="str">
        <f>IF(Table1[[#This Row],[VZ2_AREA_DESC]]="undefined","",IF(Table1[[#This Row],[VZ2_AREA_DESC]]="Headquarte","HQ",Table1[[#This Row],[VZ2_AREA_DESC]]))</f>
        <v>West</v>
      </c>
      <c r="I1010" s="2">
        <v>43617</v>
      </c>
      <c r="J1010" s="3" t="s">
        <v>19</v>
      </c>
      <c r="K1010" s="3" t="s">
        <v>12</v>
      </c>
      <c r="L1010" s="3" t="s">
        <v>15</v>
      </c>
      <c r="M1010" s="3">
        <v>15508</v>
      </c>
      <c r="N1010" s="3">
        <v>9497</v>
      </c>
      <c r="O1010" s="3">
        <v>1038760</v>
      </c>
    </row>
    <row r="1011" spans="1:15" x14ac:dyDescent="0.25">
      <c r="A1011" s="6" t="str">
        <f>IF(Table1[[#This Row],[Area]]="","",CONCATENATE(YEAR(I1011)," ","Q",ROUNDUP(MONTH(I1011)/3,0)))</f>
        <v>2019 Q2</v>
      </c>
      <c r="B1011" s="6" t="str">
        <f>IF(Table1[[#This Row],[Area]]="","",CONCATENATE(TEXT(Table1[[#This Row],[rpt_mth]],"yyyy"), " ",TEXT(Table1[[#This Row],[rpt_mth]],"mmmm")))</f>
        <v>2019 April</v>
      </c>
      <c r="C1011" s="9">
        <f>IF(Table1[[#This Row],[Area]]="","",Table1[[#This Row],[cleu_gross_adds]]/1000)</f>
        <v>1E-3</v>
      </c>
      <c r="D1011" s="9">
        <f>IF(Table1[[#This Row],[Area]]="","",Table1[[#This Row],[cleu_deacts]]/1000)</f>
        <v>7.0000000000000001E-3</v>
      </c>
      <c r="E1011" s="10">
        <f>IF(Table1[[#This Row],[Area]]="","",Table1[[#This Row],[cleu_subs]]/1000)</f>
        <v>0.88700000000000001</v>
      </c>
      <c r="F1011" s="10">
        <f>IF(Table1[[#This Row],[Area]]="","",Table1[[#This Row],[Adds]]-Table1[[#This Row],[Deacts]])</f>
        <v>-6.0000000000000001E-3</v>
      </c>
      <c r="G1011" s="10" t="str">
        <f>IF(Table1[[#This Row],[Area]]="","",IF(Table1[[#This Row],[VZ2_SEGMT_DESC]]="Small &amp; Medium Unassigned", "Small &amp; Medium",Table1[[#This Row],[VZ2_SEGMT_DESC]]))</f>
        <v>Public Sector Fed</v>
      </c>
      <c r="H1011" s="10" t="str">
        <f>IF(Table1[[#This Row],[VZ2_AREA_DESC]]="undefined","",IF(Table1[[#This Row],[VZ2_AREA_DESC]]="Headquarte","HQ",Table1[[#This Row],[VZ2_AREA_DESC]]))</f>
        <v>South</v>
      </c>
      <c r="I1011" s="2">
        <v>43556</v>
      </c>
      <c r="J1011" s="3" t="s">
        <v>16</v>
      </c>
      <c r="K1011" s="3" t="s">
        <v>7</v>
      </c>
      <c r="L1011" s="3" t="s">
        <v>8</v>
      </c>
      <c r="M1011" s="3">
        <v>1</v>
      </c>
      <c r="N1011" s="3">
        <v>7</v>
      </c>
      <c r="O1011" s="3">
        <v>887</v>
      </c>
    </row>
    <row r="1012" spans="1:15" x14ac:dyDescent="0.25">
      <c r="A1012" s="6" t="str">
        <f>IF(Table1[[#This Row],[Area]]="","",CONCATENATE(YEAR(I1012)," ","Q",ROUNDUP(MONTH(I1012)/3,0)))</f>
        <v>2020 Q2</v>
      </c>
      <c r="B1012" s="6" t="str">
        <f>IF(Table1[[#This Row],[Area]]="","",CONCATENATE(TEXT(Table1[[#This Row],[rpt_mth]],"yyyy"), " ",TEXT(Table1[[#This Row],[rpt_mth]],"mmmm")))</f>
        <v>2020 April</v>
      </c>
      <c r="C1012" s="9">
        <f>IF(Table1[[#This Row],[Area]]="","",Table1[[#This Row],[cleu_gross_adds]]/1000)</f>
        <v>17.18</v>
      </c>
      <c r="D1012" s="9">
        <f>IF(Table1[[#This Row],[Area]]="","",Table1[[#This Row],[cleu_deacts]]/1000)</f>
        <v>19.036000000000001</v>
      </c>
      <c r="E1012" s="10">
        <f>IF(Table1[[#This Row],[Area]]="","",Table1[[#This Row],[cleu_subs]]/1000)</f>
        <v>1389.9079999999999</v>
      </c>
      <c r="F1012" s="10">
        <f>IF(Table1[[#This Row],[Area]]="","",Table1[[#This Row],[Adds]]-Table1[[#This Row],[Deacts]])</f>
        <v>-1.8560000000000016</v>
      </c>
      <c r="G1012" s="10" t="str">
        <f>IF(Table1[[#This Row],[Area]]="","",IF(Table1[[#This Row],[VZ2_SEGMT_DESC]]="Small &amp; Medium Unassigned", "Small &amp; Medium",Table1[[#This Row],[VZ2_SEGMT_DESC]]))</f>
        <v>Large Enterprise Segment</v>
      </c>
      <c r="H1012" s="10" t="str">
        <f>IF(Table1[[#This Row],[VZ2_AREA_DESC]]="undefined","",IF(Table1[[#This Row],[VZ2_AREA_DESC]]="Headquarte","HQ",Table1[[#This Row],[VZ2_AREA_DESC]]))</f>
        <v>West</v>
      </c>
      <c r="I1012" s="2">
        <v>43922</v>
      </c>
      <c r="J1012" s="3" t="s">
        <v>6</v>
      </c>
      <c r="K1012" s="3" t="s">
        <v>12</v>
      </c>
      <c r="L1012" s="3" t="s">
        <v>15</v>
      </c>
      <c r="M1012" s="3">
        <v>17180</v>
      </c>
      <c r="N1012" s="3">
        <v>19036</v>
      </c>
      <c r="O1012" s="3">
        <v>1389908</v>
      </c>
    </row>
    <row r="1013" spans="1:15" x14ac:dyDescent="0.25">
      <c r="A1013" s="6" t="str">
        <f>IF(Table1[[#This Row],[Area]]="","",CONCATENATE(YEAR(I1013)," ","Q",ROUNDUP(MONTH(I1013)/3,0)))</f>
        <v>2020 Q1</v>
      </c>
      <c r="B1013" s="6" t="str">
        <f>IF(Table1[[#This Row],[Area]]="","",CONCATENATE(TEXT(Table1[[#This Row],[rpt_mth]],"yyyy"), " ",TEXT(Table1[[#This Row],[rpt_mth]],"mmmm")))</f>
        <v>2020 March</v>
      </c>
      <c r="C1013" s="9">
        <f>IF(Table1[[#This Row],[Area]]="","",Table1[[#This Row],[cleu_gross_adds]]/1000)</f>
        <v>7.1999999999999995E-2</v>
      </c>
      <c r="D1013" s="9">
        <f>IF(Table1[[#This Row],[Area]]="","",Table1[[#This Row],[cleu_deacts]]/1000)</f>
        <v>0.35399999999999998</v>
      </c>
      <c r="E1013" s="10">
        <f>IF(Table1[[#This Row],[Area]]="","",Table1[[#This Row],[cleu_subs]]/1000)</f>
        <v>19.762</v>
      </c>
      <c r="F1013" s="10">
        <f>IF(Table1[[#This Row],[Area]]="","",Table1[[#This Row],[Adds]]-Table1[[#This Row],[Deacts]])</f>
        <v>-0.28199999999999997</v>
      </c>
      <c r="G1013" s="10" t="str">
        <f>IF(Table1[[#This Row],[Area]]="","",IF(Table1[[#This Row],[VZ2_SEGMT_DESC]]="Small &amp; Medium Unassigned", "Small &amp; Medium",Table1[[#This Row],[VZ2_SEGMT_DESC]]))</f>
        <v>Large Enterprise Segment</v>
      </c>
      <c r="H1013" s="10" t="str">
        <f>IF(Table1[[#This Row],[VZ2_AREA_DESC]]="undefined","",IF(Table1[[#This Row],[VZ2_AREA_DESC]]="Headquarte","HQ",Table1[[#This Row],[VZ2_AREA_DESC]]))</f>
        <v>West</v>
      </c>
      <c r="I1013" s="2">
        <v>43891</v>
      </c>
      <c r="J1013" s="3" t="s">
        <v>6</v>
      </c>
      <c r="K1013" s="3" t="s">
        <v>7</v>
      </c>
      <c r="L1013" s="3" t="s">
        <v>15</v>
      </c>
      <c r="M1013" s="3">
        <v>72</v>
      </c>
      <c r="N1013" s="3">
        <v>354</v>
      </c>
      <c r="O1013" s="3">
        <v>19762</v>
      </c>
    </row>
    <row r="1014" spans="1:15" x14ac:dyDescent="0.25">
      <c r="A1014" s="6" t="str">
        <f>IF(Table1[[#This Row],[Area]]="","",CONCATENATE(YEAR(I1014)," ","Q",ROUNDUP(MONTH(I1014)/3,0)))</f>
        <v>2020 Q1</v>
      </c>
      <c r="B1014" s="6" t="str">
        <f>IF(Table1[[#This Row],[Area]]="","",CONCATENATE(TEXT(Table1[[#This Row],[rpt_mth]],"yyyy"), " ",TEXT(Table1[[#This Row],[rpt_mth]],"mmmm")))</f>
        <v>2020 February</v>
      </c>
      <c r="C1014" s="9">
        <f>IF(Table1[[#This Row],[Area]]="","",Table1[[#This Row],[cleu_gross_adds]]/1000)</f>
        <v>0</v>
      </c>
      <c r="D1014" s="9">
        <f>IF(Table1[[#This Row],[Area]]="","",Table1[[#This Row],[cleu_deacts]]/1000)</f>
        <v>0</v>
      </c>
      <c r="E1014" s="10">
        <f>IF(Table1[[#This Row],[Area]]="","",Table1[[#This Row],[cleu_subs]]/1000)</f>
        <v>1E-3</v>
      </c>
      <c r="F1014" s="10">
        <f>IF(Table1[[#This Row],[Area]]="","",Table1[[#This Row],[Adds]]-Table1[[#This Row],[Deacts]])</f>
        <v>0</v>
      </c>
      <c r="G1014" s="10" t="str">
        <f>IF(Table1[[#This Row],[Area]]="","",IF(Table1[[#This Row],[VZ2_SEGMT_DESC]]="Small &amp; Medium Unassigned", "Small &amp; Medium",Table1[[#This Row],[VZ2_SEGMT_DESC]]))</f>
        <v>Small &amp; Medium</v>
      </c>
      <c r="H1014" s="10" t="str">
        <f>IF(Table1[[#This Row],[VZ2_AREA_DESC]]="undefined","",IF(Table1[[#This Row],[VZ2_AREA_DESC]]="Headquarte","HQ",Table1[[#This Row],[VZ2_AREA_DESC]]))</f>
        <v>South</v>
      </c>
      <c r="I1014" s="2">
        <v>43862</v>
      </c>
      <c r="J1014" s="3" t="s">
        <v>9</v>
      </c>
      <c r="K1014" s="3" t="s">
        <v>14</v>
      </c>
      <c r="L1014" s="3" t="s">
        <v>8</v>
      </c>
      <c r="M1014" s="3">
        <v>0</v>
      </c>
      <c r="N1014" s="3">
        <v>0</v>
      </c>
      <c r="O1014" s="3">
        <v>1</v>
      </c>
    </row>
    <row r="1015" spans="1:15" x14ac:dyDescent="0.25">
      <c r="A1015" s="6" t="str">
        <f>IF(Table1[[#This Row],[Area]]="","",CONCATENATE(YEAR(I1015)," ","Q",ROUNDUP(MONTH(I1015)/3,0)))</f>
        <v>2019 Q2</v>
      </c>
      <c r="B1015" s="6" t="str">
        <f>IF(Table1[[#This Row],[Area]]="","",CONCATENATE(TEXT(Table1[[#This Row],[rpt_mth]],"yyyy"), " ",TEXT(Table1[[#This Row],[rpt_mth]],"mmmm")))</f>
        <v>2019 June</v>
      </c>
      <c r="C1015" s="9">
        <f>IF(Table1[[#This Row],[Area]]="","",Table1[[#This Row],[cleu_gross_adds]]/1000)</f>
        <v>36.304000000000002</v>
      </c>
      <c r="D1015" s="9">
        <f>IF(Table1[[#This Row],[Area]]="","",Table1[[#This Row],[cleu_deacts]]/1000)</f>
        <v>20.946999999999999</v>
      </c>
      <c r="E1015" s="10">
        <f>IF(Table1[[#This Row],[Area]]="","",Table1[[#This Row],[cleu_subs]]/1000)</f>
        <v>1966.0820000000001</v>
      </c>
      <c r="F1015" s="10">
        <f>IF(Table1[[#This Row],[Area]]="","",Table1[[#This Row],[Adds]]-Table1[[#This Row],[Deacts]])</f>
        <v>15.357000000000003</v>
      </c>
      <c r="G1015" s="10" t="str">
        <f>IF(Table1[[#This Row],[Area]]="","",IF(Table1[[#This Row],[VZ2_SEGMT_DESC]]="Small &amp; Medium Unassigned", "Small &amp; Medium",Table1[[#This Row],[VZ2_SEGMT_DESC]]))</f>
        <v>Small &amp; Medium</v>
      </c>
      <c r="H1015" s="10" t="str">
        <f>IF(Table1[[#This Row],[VZ2_AREA_DESC]]="undefined","",IF(Table1[[#This Row],[VZ2_AREA_DESC]]="Headquarte","HQ",Table1[[#This Row],[VZ2_AREA_DESC]]))</f>
        <v>East</v>
      </c>
      <c r="I1015" s="2">
        <v>43617</v>
      </c>
      <c r="J1015" s="3" t="s">
        <v>18</v>
      </c>
      <c r="K1015" s="3" t="s">
        <v>10</v>
      </c>
      <c r="L1015" s="3" t="s">
        <v>11</v>
      </c>
      <c r="M1015" s="3">
        <v>36304</v>
      </c>
      <c r="N1015" s="3">
        <v>20947</v>
      </c>
      <c r="O1015" s="3">
        <v>1966082</v>
      </c>
    </row>
    <row r="1016" spans="1:15" x14ac:dyDescent="0.25">
      <c r="A1016" s="6" t="str">
        <f>IF(Table1[[#This Row],[Area]]="","",CONCATENATE(YEAR(I1016)," ","Q",ROUNDUP(MONTH(I1016)/3,0)))</f>
        <v>2019 Q1</v>
      </c>
      <c r="B1016" s="6" t="str">
        <f>IF(Table1[[#This Row],[Area]]="","",CONCATENATE(TEXT(Table1[[#This Row],[rpt_mth]],"yyyy"), " ",TEXT(Table1[[#This Row],[rpt_mth]],"mmmm")))</f>
        <v>2019 February</v>
      </c>
      <c r="C1016" s="9">
        <f>IF(Table1[[#This Row],[Area]]="","",Table1[[#This Row],[cleu_gross_adds]]/1000)</f>
        <v>0.254</v>
      </c>
      <c r="D1016" s="9">
        <f>IF(Table1[[#This Row],[Area]]="","",Table1[[#This Row],[cleu_deacts]]/1000)</f>
        <v>0.26800000000000002</v>
      </c>
      <c r="E1016" s="10">
        <f>IF(Table1[[#This Row],[Area]]="","",Table1[[#This Row],[cleu_subs]]/1000)</f>
        <v>33.838999999999999</v>
      </c>
      <c r="F1016" s="10">
        <f>IF(Table1[[#This Row],[Area]]="","",Table1[[#This Row],[Adds]]-Table1[[#This Row],[Deacts]])</f>
        <v>-1.4000000000000012E-2</v>
      </c>
      <c r="G1016" s="10" t="str">
        <f>IF(Table1[[#This Row],[Area]]="","",IF(Table1[[#This Row],[VZ2_SEGMT_DESC]]="Small &amp; Medium Unassigned", "Small &amp; Medium",Table1[[#This Row],[VZ2_SEGMT_DESC]]))</f>
        <v>Large Enterprise Segment</v>
      </c>
      <c r="H1016" s="10" t="str">
        <f>IF(Table1[[#This Row],[VZ2_AREA_DESC]]="undefined","",IF(Table1[[#This Row],[VZ2_AREA_DESC]]="Headquarte","HQ",Table1[[#This Row],[VZ2_AREA_DESC]]))</f>
        <v>South</v>
      </c>
      <c r="I1016" s="2">
        <v>43497</v>
      </c>
      <c r="J1016" s="3" t="s">
        <v>6</v>
      </c>
      <c r="K1016" s="3" t="s">
        <v>14</v>
      </c>
      <c r="L1016" s="3" t="s">
        <v>8</v>
      </c>
      <c r="M1016" s="3">
        <v>254</v>
      </c>
      <c r="N1016" s="3">
        <v>268</v>
      </c>
      <c r="O1016" s="3">
        <v>33839</v>
      </c>
    </row>
    <row r="1017" spans="1:15" x14ac:dyDescent="0.25">
      <c r="A1017" s="6" t="str">
        <f>IF(Table1[[#This Row],[Area]]="","",CONCATENATE(YEAR(I1017)," ","Q",ROUNDUP(MONTH(I1017)/3,0)))</f>
        <v>2019 Q1</v>
      </c>
      <c r="B1017" s="6" t="str">
        <f>IF(Table1[[#This Row],[Area]]="","",CONCATENATE(TEXT(Table1[[#This Row],[rpt_mth]],"yyyy"), " ",TEXT(Table1[[#This Row],[rpt_mth]],"mmmm")))</f>
        <v>2019 March</v>
      </c>
      <c r="C1017" s="9">
        <f>IF(Table1[[#This Row],[Area]]="","",Table1[[#This Row],[cleu_gross_adds]]/1000)</f>
        <v>0.223</v>
      </c>
      <c r="D1017" s="9">
        <f>IF(Table1[[#This Row],[Area]]="","",Table1[[#This Row],[cleu_deacts]]/1000)</f>
        <v>8.0000000000000002E-3</v>
      </c>
      <c r="E1017" s="10">
        <f>IF(Table1[[#This Row],[Area]]="","",Table1[[#This Row],[cleu_subs]]/1000)</f>
        <v>0.42299999999999999</v>
      </c>
      <c r="F1017" s="10">
        <f>IF(Table1[[#This Row],[Area]]="","",Table1[[#This Row],[Adds]]-Table1[[#This Row],[Deacts]])</f>
        <v>0.215</v>
      </c>
      <c r="G1017" s="10" t="str">
        <f>IF(Table1[[#This Row],[Area]]="","",IF(Table1[[#This Row],[VZ2_SEGMT_DESC]]="Small &amp; Medium Unassigned", "Small &amp; Medium",Table1[[#This Row],[VZ2_SEGMT_DESC]]))</f>
        <v>Small &amp; Medium</v>
      </c>
      <c r="H1017" s="10" t="str">
        <f>IF(Table1[[#This Row],[VZ2_AREA_DESC]]="undefined","",IF(Table1[[#This Row],[VZ2_AREA_DESC]]="Headquarte","HQ",Table1[[#This Row],[VZ2_AREA_DESC]]))</f>
        <v>South</v>
      </c>
      <c r="I1017" s="2">
        <v>43525</v>
      </c>
      <c r="J1017" s="3" t="s">
        <v>9</v>
      </c>
      <c r="K1017" s="3" t="s">
        <v>14</v>
      </c>
      <c r="L1017" s="3" t="s">
        <v>8</v>
      </c>
      <c r="M1017" s="3">
        <v>223</v>
      </c>
      <c r="N1017" s="3">
        <v>8</v>
      </c>
      <c r="O1017" s="3">
        <v>423</v>
      </c>
    </row>
    <row r="1018" spans="1:15" x14ac:dyDescent="0.25">
      <c r="A1018" s="6" t="str">
        <f>IF(Table1[[#This Row],[Area]]="","",CONCATENATE(YEAR(I1018)," ","Q",ROUNDUP(MONTH(I1018)/3,0)))</f>
        <v>2019 Q2</v>
      </c>
      <c r="B1018" s="6" t="str">
        <f>IF(Table1[[#This Row],[Area]]="","",CONCATENATE(TEXT(Table1[[#This Row],[rpt_mth]],"yyyy"), " ",TEXT(Table1[[#This Row],[rpt_mth]],"mmmm")))</f>
        <v>2019 June</v>
      </c>
      <c r="C1018" s="9">
        <f>IF(Table1[[#This Row],[Area]]="","",Table1[[#This Row],[cleu_gross_adds]]/1000)</f>
        <v>53.064</v>
      </c>
      <c r="D1018" s="9">
        <f>IF(Table1[[#This Row],[Area]]="","",Table1[[#This Row],[cleu_deacts]]/1000)</f>
        <v>31.841000000000001</v>
      </c>
      <c r="E1018" s="10">
        <f>IF(Table1[[#This Row],[Area]]="","",Table1[[#This Row],[cleu_subs]]/1000)</f>
        <v>3183.75</v>
      </c>
      <c r="F1018" s="10">
        <f>IF(Table1[[#This Row],[Area]]="","",Table1[[#This Row],[Adds]]-Table1[[#This Row],[Deacts]])</f>
        <v>21.222999999999999</v>
      </c>
      <c r="G1018" s="10" t="str">
        <f>IF(Table1[[#This Row],[Area]]="","",IF(Table1[[#This Row],[VZ2_SEGMT_DESC]]="Small &amp; Medium Unassigned", "Small &amp; Medium",Table1[[#This Row],[VZ2_SEGMT_DESC]]))</f>
        <v>Small &amp; Medium</v>
      </c>
      <c r="H1018" s="10" t="str">
        <f>IF(Table1[[#This Row],[VZ2_AREA_DESC]]="undefined","",IF(Table1[[#This Row],[VZ2_AREA_DESC]]="Headquarte","HQ",Table1[[#This Row],[VZ2_AREA_DESC]]))</f>
        <v>East</v>
      </c>
      <c r="I1018" s="2">
        <v>43617</v>
      </c>
      <c r="J1018" s="3" t="s">
        <v>18</v>
      </c>
      <c r="K1018" s="3" t="s">
        <v>12</v>
      </c>
      <c r="L1018" s="3" t="s">
        <v>11</v>
      </c>
      <c r="M1018" s="3">
        <v>53064</v>
      </c>
      <c r="N1018" s="3">
        <v>31841</v>
      </c>
      <c r="O1018" s="3">
        <v>3183750</v>
      </c>
    </row>
    <row r="1019" spans="1:15" x14ac:dyDescent="0.25">
      <c r="A1019" s="6" t="str">
        <f>IF(Table1[[#This Row],[Area]]="","",CONCATENATE(YEAR(I1019)," ","Q",ROUNDUP(MONTH(I1019)/3,0)))</f>
        <v>2019 Q4</v>
      </c>
      <c r="B1019" s="6" t="str">
        <f>IF(Table1[[#This Row],[Area]]="","",CONCATENATE(TEXT(Table1[[#This Row],[rpt_mth]],"yyyy"), " ",TEXT(Table1[[#This Row],[rpt_mth]],"mmmm")))</f>
        <v>2019 November</v>
      </c>
      <c r="C1019" s="9">
        <f>IF(Table1[[#This Row],[Area]]="","",Table1[[#This Row],[cleu_gross_adds]]/1000)</f>
        <v>0</v>
      </c>
      <c r="D1019" s="9">
        <f>IF(Table1[[#This Row],[Area]]="","",Table1[[#This Row],[cleu_deacts]]/1000)</f>
        <v>0</v>
      </c>
      <c r="E1019" s="10">
        <f>IF(Table1[[#This Row],[Area]]="","",Table1[[#This Row],[cleu_subs]]/1000)</f>
        <v>0</v>
      </c>
      <c r="F1019" s="10">
        <f>IF(Table1[[#This Row],[Area]]="","",Table1[[#This Row],[Adds]]-Table1[[#This Row],[Deacts]])</f>
        <v>0</v>
      </c>
      <c r="G1019" s="10" t="str">
        <f>IF(Table1[[#This Row],[Area]]="","",IF(Table1[[#This Row],[VZ2_SEGMT_DESC]]="Small &amp; Medium Unassigned", "Small &amp; Medium",Table1[[#This Row],[VZ2_SEGMT_DESC]]))</f>
        <v>Small &amp; Medium</v>
      </c>
      <c r="H1019" s="10" t="str">
        <f>IF(Table1[[#This Row],[VZ2_AREA_DESC]]="undefined","",IF(Table1[[#This Row],[VZ2_AREA_DESC]]="Headquarte","HQ",Table1[[#This Row],[VZ2_AREA_DESC]]))</f>
        <v>South</v>
      </c>
      <c r="I1019" s="2">
        <v>43770</v>
      </c>
      <c r="J1019" s="3" t="s">
        <v>9</v>
      </c>
      <c r="K1019" s="3" t="s">
        <v>12</v>
      </c>
      <c r="L1019" s="3" t="s">
        <v>8</v>
      </c>
      <c r="M1019" s="3">
        <v>0</v>
      </c>
      <c r="N1019" s="3">
        <v>0</v>
      </c>
      <c r="O1019" s="3">
        <v>0</v>
      </c>
    </row>
    <row r="1020" spans="1:15" x14ac:dyDescent="0.25">
      <c r="A1020" s="6" t="str">
        <f>IF(Table1[[#This Row],[Area]]="","",CONCATENATE(YEAR(I1020)," ","Q",ROUNDUP(MONTH(I1020)/3,0)))</f>
        <v>2019 Q4</v>
      </c>
      <c r="B1020" s="6" t="str">
        <f>IF(Table1[[#This Row],[Area]]="","",CONCATENATE(TEXT(Table1[[#This Row],[rpt_mth]],"yyyy"), " ",TEXT(Table1[[#This Row],[rpt_mth]],"mmmm")))</f>
        <v>2019 October</v>
      </c>
      <c r="C1020" s="9">
        <f>IF(Table1[[#This Row],[Area]]="","",Table1[[#This Row],[cleu_gross_adds]]/1000)</f>
        <v>4.8000000000000001E-2</v>
      </c>
      <c r="D1020" s="9">
        <f>IF(Table1[[#This Row],[Area]]="","",Table1[[#This Row],[cleu_deacts]]/1000)</f>
        <v>0.10100000000000001</v>
      </c>
      <c r="E1020" s="10">
        <f>IF(Table1[[#This Row],[Area]]="","",Table1[[#This Row],[cleu_subs]]/1000)</f>
        <v>9.3840000000000003</v>
      </c>
      <c r="F1020" s="10">
        <f>IF(Table1[[#This Row],[Area]]="","",Table1[[#This Row],[Adds]]-Table1[[#This Row],[Deacts]])</f>
        <v>-5.3000000000000005E-2</v>
      </c>
      <c r="G1020" s="10" t="str">
        <f>IF(Table1[[#This Row],[Area]]="","",IF(Table1[[#This Row],[VZ2_SEGMT_DESC]]="Small &amp; Medium Unassigned", "Small &amp; Medium",Table1[[#This Row],[VZ2_SEGMT_DESC]]))</f>
        <v>Public Sector SLED</v>
      </c>
      <c r="H1020" s="10" t="str">
        <f>IF(Table1[[#This Row],[VZ2_AREA_DESC]]="undefined","",IF(Table1[[#This Row],[VZ2_AREA_DESC]]="Headquarte","HQ",Table1[[#This Row],[VZ2_AREA_DESC]]))</f>
        <v>South</v>
      </c>
      <c r="I1020" s="2">
        <v>43739</v>
      </c>
      <c r="J1020" s="3" t="s">
        <v>19</v>
      </c>
      <c r="K1020" s="3" t="s">
        <v>7</v>
      </c>
      <c r="L1020" s="3" t="s">
        <v>8</v>
      </c>
      <c r="M1020" s="3">
        <v>48</v>
      </c>
      <c r="N1020" s="3">
        <v>101</v>
      </c>
      <c r="O1020" s="3">
        <v>9384</v>
      </c>
    </row>
    <row r="1021" spans="1:15" x14ac:dyDescent="0.25">
      <c r="A1021" s="6" t="str">
        <f>IF(Table1[[#This Row],[Area]]="","",CONCATENATE(YEAR(I1021)," ","Q",ROUNDUP(MONTH(I1021)/3,0)))</f>
        <v>2019 Q4</v>
      </c>
      <c r="B1021" s="6" t="str">
        <f>IF(Table1[[#This Row],[Area]]="","",CONCATENATE(TEXT(Table1[[#This Row],[rpt_mth]],"yyyy"), " ",TEXT(Table1[[#This Row],[rpt_mth]],"mmmm")))</f>
        <v>2019 December</v>
      </c>
      <c r="C1021" s="9">
        <f>IF(Table1[[#This Row],[Area]]="","",Table1[[#This Row],[cleu_gross_adds]]/1000)</f>
        <v>0.52100000000000002</v>
      </c>
      <c r="D1021" s="9">
        <f>IF(Table1[[#This Row],[Area]]="","",Table1[[#This Row],[cleu_deacts]]/1000)</f>
        <v>0.34300000000000003</v>
      </c>
      <c r="E1021" s="10">
        <f>IF(Table1[[#This Row],[Area]]="","",Table1[[#This Row],[cleu_subs]]/1000)</f>
        <v>41.957999999999998</v>
      </c>
      <c r="F1021" s="10">
        <f>IF(Table1[[#This Row],[Area]]="","",Table1[[#This Row],[Adds]]-Table1[[#This Row],[Deacts]])</f>
        <v>0.17799999999999999</v>
      </c>
      <c r="G1021" s="10" t="str">
        <f>IF(Table1[[#This Row],[Area]]="","",IF(Table1[[#This Row],[VZ2_SEGMT_DESC]]="Small &amp; Medium Unassigned", "Small &amp; Medium",Table1[[#This Row],[VZ2_SEGMT_DESC]]))</f>
        <v>Large Enterprise Segment</v>
      </c>
      <c r="H1021" s="10" t="str">
        <f>IF(Table1[[#This Row],[VZ2_AREA_DESC]]="undefined","",IF(Table1[[#This Row],[VZ2_AREA_DESC]]="Headquarte","HQ",Table1[[#This Row],[VZ2_AREA_DESC]]))</f>
        <v>West</v>
      </c>
      <c r="I1021" s="2">
        <v>43800</v>
      </c>
      <c r="J1021" s="3" t="s">
        <v>6</v>
      </c>
      <c r="K1021" s="3" t="s">
        <v>14</v>
      </c>
      <c r="L1021" s="3" t="s">
        <v>15</v>
      </c>
      <c r="M1021" s="3">
        <v>521</v>
      </c>
      <c r="N1021" s="3">
        <v>343</v>
      </c>
      <c r="O1021" s="3">
        <v>41958</v>
      </c>
    </row>
    <row r="1022" spans="1:15" x14ac:dyDescent="0.25">
      <c r="A1022" s="6" t="str">
        <f>IF(Table1[[#This Row],[Area]]="","",CONCATENATE(YEAR(I1022)," ","Q",ROUNDUP(MONTH(I1022)/3,0)))</f>
        <v>2019 Q4</v>
      </c>
      <c r="B1022" s="6" t="str">
        <f>IF(Table1[[#This Row],[Area]]="","",CONCATENATE(TEXT(Table1[[#This Row],[rpt_mth]],"yyyy"), " ",TEXT(Table1[[#This Row],[rpt_mth]],"mmmm")))</f>
        <v>2019 November</v>
      </c>
      <c r="C1022" s="9">
        <f>IF(Table1[[#This Row],[Area]]="","",Table1[[#This Row],[cleu_gross_adds]]/1000)</f>
        <v>1.9E-2</v>
      </c>
      <c r="D1022" s="9">
        <f>IF(Table1[[#This Row],[Area]]="","",Table1[[#This Row],[cleu_deacts]]/1000)</f>
        <v>4.2999999999999997E-2</v>
      </c>
      <c r="E1022" s="10">
        <f>IF(Table1[[#This Row],[Area]]="","",Table1[[#This Row],[cleu_subs]]/1000)</f>
        <v>9.3460000000000001</v>
      </c>
      <c r="F1022" s="10">
        <f>IF(Table1[[#This Row],[Area]]="","",Table1[[#This Row],[Adds]]-Table1[[#This Row],[Deacts]])</f>
        <v>-2.3999999999999997E-2</v>
      </c>
      <c r="G1022" s="10" t="str">
        <f>IF(Table1[[#This Row],[Area]]="","",IF(Table1[[#This Row],[VZ2_SEGMT_DESC]]="Small &amp; Medium Unassigned", "Small &amp; Medium",Table1[[#This Row],[VZ2_SEGMT_DESC]]))</f>
        <v>Public Sector SLED</v>
      </c>
      <c r="H1022" s="10" t="str">
        <f>IF(Table1[[#This Row],[VZ2_AREA_DESC]]="undefined","",IF(Table1[[#This Row],[VZ2_AREA_DESC]]="Headquarte","HQ",Table1[[#This Row],[VZ2_AREA_DESC]]))</f>
        <v>South</v>
      </c>
      <c r="I1022" s="2">
        <v>43770</v>
      </c>
      <c r="J1022" s="3" t="s">
        <v>19</v>
      </c>
      <c r="K1022" s="3" t="s">
        <v>7</v>
      </c>
      <c r="L1022" s="3" t="s">
        <v>8</v>
      </c>
      <c r="M1022" s="3">
        <v>19</v>
      </c>
      <c r="N1022" s="3">
        <v>43</v>
      </c>
      <c r="O1022" s="3">
        <v>9346</v>
      </c>
    </row>
    <row r="1023" spans="1:15" x14ac:dyDescent="0.25">
      <c r="A1023" s="6" t="str">
        <f>IF(Table1[[#This Row],[Area]]="","",CONCATENATE(YEAR(I1023)," ","Q",ROUNDUP(MONTH(I1023)/3,0)))</f>
        <v>2019 Q1</v>
      </c>
      <c r="B1023" s="6" t="str">
        <f>IF(Table1[[#This Row],[Area]]="","",CONCATENATE(TEXT(Table1[[#This Row],[rpt_mth]],"yyyy"), " ",TEXT(Table1[[#This Row],[rpt_mth]],"mmmm")))</f>
        <v>2019 March</v>
      </c>
      <c r="C1023" s="9">
        <f>IF(Table1[[#This Row],[Area]]="","",Table1[[#This Row],[cleu_gross_adds]]/1000)</f>
        <v>1.673</v>
      </c>
      <c r="D1023" s="9">
        <f>IF(Table1[[#This Row],[Area]]="","",Table1[[#This Row],[cleu_deacts]]/1000)</f>
        <v>2.1949999999999998</v>
      </c>
      <c r="E1023" s="10">
        <f>IF(Table1[[#This Row],[Area]]="","",Table1[[#This Row],[cleu_subs]]/1000)</f>
        <v>208.66300000000001</v>
      </c>
      <c r="F1023" s="10">
        <f>IF(Table1[[#This Row],[Area]]="","",Table1[[#This Row],[Adds]]-Table1[[#This Row],[Deacts]])</f>
        <v>-0.5219999999999998</v>
      </c>
      <c r="G1023" s="10" t="str">
        <f>IF(Table1[[#This Row],[Area]]="","",IF(Table1[[#This Row],[VZ2_SEGMT_DESC]]="Small &amp; Medium Unassigned", "Small &amp; Medium",Table1[[#This Row],[VZ2_SEGMT_DESC]]))</f>
        <v>Small &amp; Medium</v>
      </c>
      <c r="H1023" s="10" t="str">
        <f>IF(Table1[[#This Row],[VZ2_AREA_DESC]]="undefined","",IF(Table1[[#This Row],[VZ2_AREA_DESC]]="Headquarte","HQ",Table1[[#This Row],[VZ2_AREA_DESC]]))</f>
        <v>South</v>
      </c>
      <c r="I1023" s="2">
        <v>43525</v>
      </c>
      <c r="J1023" s="3" t="s">
        <v>18</v>
      </c>
      <c r="K1023" s="3" t="s">
        <v>7</v>
      </c>
      <c r="L1023" s="3" t="s">
        <v>8</v>
      </c>
      <c r="M1023" s="3">
        <v>1673</v>
      </c>
      <c r="N1023" s="3">
        <v>2195</v>
      </c>
      <c r="O1023" s="3">
        <v>208663</v>
      </c>
    </row>
    <row r="1024" spans="1:15" x14ac:dyDescent="0.25">
      <c r="A1024" s="6" t="str">
        <f>IF(Table1[[#This Row],[Area]]="","",CONCATENATE(YEAR(I1024)," ","Q",ROUNDUP(MONTH(I1024)/3,0)))</f>
        <v>2020 Q2</v>
      </c>
      <c r="B1024" s="6" t="str">
        <f>IF(Table1[[#This Row],[Area]]="","",CONCATENATE(TEXT(Table1[[#This Row],[rpt_mth]],"yyyy"), " ",TEXT(Table1[[#This Row],[rpt_mth]],"mmmm")))</f>
        <v>2020 June</v>
      </c>
      <c r="C1024" s="9">
        <f>IF(Table1[[#This Row],[Area]]="","",Table1[[#This Row],[cleu_gross_adds]]/1000)</f>
        <v>8.3000000000000004E-2</v>
      </c>
      <c r="D1024" s="9">
        <f>IF(Table1[[#This Row],[Area]]="","",Table1[[#This Row],[cleu_deacts]]/1000)</f>
        <v>4.2000000000000003E-2</v>
      </c>
      <c r="E1024" s="10">
        <f>IF(Table1[[#This Row],[Area]]="","",Table1[[#This Row],[cleu_subs]]/1000)</f>
        <v>38.381999999999998</v>
      </c>
      <c r="F1024" s="10">
        <f>IF(Table1[[#This Row],[Area]]="","",Table1[[#This Row],[Adds]]-Table1[[#This Row],[Deacts]])</f>
        <v>4.1000000000000002E-2</v>
      </c>
      <c r="G1024" s="10" t="str">
        <f>IF(Table1[[#This Row],[Area]]="","",IF(Table1[[#This Row],[VZ2_SEGMT_DESC]]="Small &amp; Medium Unassigned", "Small &amp; Medium",Table1[[#This Row],[VZ2_SEGMT_DESC]]))</f>
        <v>Large Enterprise Segment</v>
      </c>
      <c r="H1024" s="10" t="str">
        <f>IF(Table1[[#This Row],[VZ2_AREA_DESC]]="undefined","",IF(Table1[[#This Row],[VZ2_AREA_DESC]]="Headquarte","HQ",Table1[[#This Row],[VZ2_AREA_DESC]]))</f>
        <v>South</v>
      </c>
      <c r="I1024" s="2">
        <v>43983</v>
      </c>
      <c r="J1024" s="3" t="s">
        <v>6</v>
      </c>
      <c r="K1024" s="3" t="s">
        <v>14</v>
      </c>
      <c r="L1024" s="3" t="s">
        <v>8</v>
      </c>
      <c r="M1024" s="3">
        <v>83</v>
      </c>
      <c r="N1024" s="3">
        <v>42</v>
      </c>
      <c r="O1024" s="3">
        <v>38382</v>
      </c>
    </row>
    <row r="1025" spans="1:15" x14ac:dyDescent="0.25">
      <c r="A1025" s="6" t="str">
        <f>IF(Table1[[#This Row],[Area]]="","",CONCATENATE(YEAR(I1025)," ","Q",ROUNDUP(MONTH(I1025)/3,0)))</f>
        <v>2020 Q2</v>
      </c>
      <c r="B1025" s="6" t="str">
        <f>IF(Table1[[#This Row],[Area]]="","",CONCATENATE(TEXT(Table1[[#This Row],[rpt_mth]],"yyyy"), " ",TEXT(Table1[[#This Row],[rpt_mth]],"mmmm")))</f>
        <v>2020 April</v>
      </c>
      <c r="C1025" s="9">
        <f>IF(Table1[[#This Row],[Area]]="","",Table1[[#This Row],[cleu_gross_adds]]/1000)</f>
        <v>3.4000000000000002E-2</v>
      </c>
      <c r="D1025" s="9">
        <f>IF(Table1[[#This Row],[Area]]="","",Table1[[#This Row],[cleu_deacts]]/1000)</f>
        <v>0.26800000000000002</v>
      </c>
      <c r="E1025" s="10">
        <f>IF(Table1[[#This Row],[Area]]="","",Table1[[#This Row],[cleu_subs]]/1000)</f>
        <v>22.474</v>
      </c>
      <c r="F1025" s="10">
        <f>IF(Table1[[#This Row],[Area]]="","",Table1[[#This Row],[Adds]]-Table1[[#This Row],[Deacts]])</f>
        <v>-0.23400000000000001</v>
      </c>
      <c r="G1025" s="10" t="str">
        <f>IF(Table1[[#This Row],[Area]]="","",IF(Table1[[#This Row],[VZ2_SEGMT_DESC]]="Small &amp; Medium Unassigned", "Small &amp; Medium",Table1[[#This Row],[VZ2_SEGMT_DESC]]))</f>
        <v>Large Enterprise Segment</v>
      </c>
      <c r="H1025" s="10" t="str">
        <f>IF(Table1[[#This Row],[VZ2_AREA_DESC]]="undefined","",IF(Table1[[#This Row],[VZ2_AREA_DESC]]="Headquarte","HQ",Table1[[#This Row],[VZ2_AREA_DESC]]))</f>
        <v>West</v>
      </c>
      <c r="I1025" s="2">
        <v>43922</v>
      </c>
      <c r="J1025" s="3" t="s">
        <v>6</v>
      </c>
      <c r="K1025" s="3" t="s">
        <v>10</v>
      </c>
      <c r="L1025" s="3" t="s">
        <v>15</v>
      </c>
      <c r="M1025" s="3">
        <v>34</v>
      </c>
      <c r="N1025" s="3">
        <v>268</v>
      </c>
      <c r="O1025" s="3">
        <v>22474</v>
      </c>
    </row>
    <row r="1026" spans="1:15" x14ac:dyDescent="0.25">
      <c r="A1026" s="6" t="str">
        <f>IF(Table1[[#This Row],[Area]]="","",CONCATENATE(YEAR(I1026)," ","Q",ROUNDUP(MONTH(I1026)/3,0)))</f>
        <v>2019 Q4</v>
      </c>
      <c r="B1026" s="6" t="str">
        <f>IF(Table1[[#This Row],[Area]]="","",CONCATENATE(TEXT(Table1[[#This Row],[rpt_mth]],"yyyy"), " ",TEXT(Table1[[#This Row],[rpt_mth]],"mmmm")))</f>
        <v>2019 December</v>
      </c>
      <c r="C1026" s="9">
        <f>IF(Table1[[#This Row],[Area]]="","",Table1[[#This Row],[cleu_gross_adds]]/1000)</f>
        <v>0</v>
      </c>
      <c r="D1026" s="9">
        <f>IF(Table1[[#This Row],[Area]]="","",Table1[[#This Row],[cleu_deacts]]/1000)</f>
        <v>0</v>
      </c>
      <c r="E1026" s="10">
        <f>IF(Table1[[#This Row],[Area]]="","",Table1[[#This Row],[cleu_subs]]/1000)</f>
        <v>8.0000000000000002E-3</v>
      </c>
      <c r="F1026" s="10">
        <f>IF(Table1[[#This Row],[Area]]="","",Table1[[#This Row],[Adds]]-Table1[[#This Row],[Deacts]])</f>
        <v>0</v>
      </c>
      <c r="G1026" s="10" t="str">
        <f>IF(Table1[[#This Row],[Area]]="","",IF(Table1[[#This Row],[VZ2_SEGMT_DESC]]="Small &amp; Medium Unassigned", "Small &amp; Medium",Table1[[#This Row],[VZ2_SEGMT_DESC]]))</f>
        <v>Small &amp; Medium</v>
      </c>
      <c r="H1026" s="10" t="str">
        <f>IF(Table1[[#This Row],[VZ2_AREA_DESC]]="undefined","",IF(Table1[[#This Row],[VZ2_AREA_DESC]]="Headquarte","HQ",Table1[[#This Row],[VZ2_AREA_DESC]]))</f>
        <v>South</v>
      </c>
      <c r="I1026" s="2">
        <v>43800</v>
      </c>
      <c r="J1026" s="3" t="s">
        <v>9</v>
      </c>
      <c r="K1026" s="3" t="s">
        <v>12</v>
      </c>
      <c r="L1026" s="3" t="s">
        <v>8</v>
      </c>
      <c r="M1026" s="3">
        <v>0</v>
      </c>
      <c r="N1026" s="3">
        <v>0</v>
      </c>
      <c r="O1026" s="3">
        <v>8</v>
      </c>
    </row>
    <row r="1027" spans="1:15" x14ac:dyDescent="0.25">
      <c r="A1027" s="6" t="str">
        <f>IF(Table1[[#This Row],[Area]]="","",CONCATENATE(YEAR(I1027)," ","Q",ROUNDUP(MONTH(I1027)/3,0)))</f>
        <v>2019 Q4</v>
      </c>
      <c r="B1027" s="6" t="str">
        <f>IF(Table1[[#This Row],[Area]]="","",CONCATENATE(TEXT(Table1[[#This Row],[rpt_mth]],"yyyy"), " ",TEXT(Table1[[#This Row],[rpt_mth]],"mmmm")))</f>
        <v>2019 December</v>
      </c>
      <c r="C1027" s="9">
        <f>IF(Table1[[#This Row],[Area]]="","",Table1[[#This Row],[cleu_gross_adds]]/1000)</f>
        <v>0.11600000000000001</v>
      </c>
      <c r="D1027" s="9">
        <f>IF(Table1[[#This Row],[Area]]="","",Table1[[#This Row],[cleu_deacts]]/1000)</f>
        <v>0.19800000000000001</v>
      </c>
      <c r="E1027" s="10">
        <f>IF(Table1[[#This Row],[Area]]="","",Table1[[#This Row],[cleu_subs]]/1000)</f>
        <v>9.3450000000000006</v>
      </c>
      <c r="F1027" s="10">
        <f>IF(Table1[[#This Row],[Area]]="","",Table1[[#This Row],[Adds]]-Table1[[#This Row],[Deacts]])</f>
        <v>-8.2000000000000003E-2</v>
      </c>
      <c r="G1027" s="10" t="str">
        <f>IF(Table1[[#This Row],[Area]]="","",IF(Table1[[#This Row],[VZ2_SEGMT_DESC]]="Small &amp; Medium Unassigned", "Small &amp; Medium",Table1[[#This Row],[VZ2_SEGMT_DESC]]))</f>
        <v>Public Sector SLED</v>
      </c>
      <c r="H1027" s="10" t="str">
        <f>IF(Table1[[#This Row],[VZ2_AREA_DESC]]="undefined","",IF(Table1[[#This Row],[VZ2_AREA_DESC]]="Headquarte","HQ",Table1[[#This Row],[VZ2_AREA_DESC]]))</f>
        <v>West</v>
      </c>
      <c r="I1027" s="2">
        <v>43800</v>
      </c>
      <c r="J1027" s="3" t="s">
        <v>19</v>
      </c>
      <c r="K1027" s="3" t="s">
        <v>10</v>
      </c>
      <c r="L1027" s="3" t="s">
        <v>15</v>
      </c>
      <c r="M1027" s="3">
        <v>116</v>
      </c>
      <c r="N1027" s="3">
        <v>198</v>
      </c>
      <c r="O1027" s="3">
        <v>9345</v>
      </c>
    </row>
    <row r="1028" spans="1:15" x14ac:dyDescent="0.25">
      <c r="A1028" s="6" t="str">
        <f>IF(Table1[[#This Row],[Area]]="","",CONCATENATE(YEAR(I1028)," ","Q",ROUNDUP(MONTH(I1028)/3,0)))</f>
        <v>2019 Q4</v>
      </c>
      <c r="B1028" s="6" t="str">
        <f>IF(Table1[[#This Row],[Area]]="","",CONCATENATE(TEXT(Table1[[#This Row],[rpt_mth]],"yyyy"), " ",TEXT(Table1[[#This Row],[rpt_mth]],"mmmm")))</f>
        <v>2019 October</v>
      </c>
      <c r="C1028" s="9">
        <f>IF(Table1[[#This Row],[Area]]="","",Table1[[#This Row],[cleu_gross_adds]]/1000)</f>
        <v>2E-3</v>
      </c>
      <c r="D1028" s="9">
        <f>IF(Table1[[#This Row],[Area]]="","",Table1[[#This Row],[cleu_deacts]]/1000)</f>
        <v>2.1000000000000001E-2</v>
      </c>
      <c r="E1028" s="10">
        <f>IF(Table1[[#This Row],[Area]]="","",Table1[[#This Row],[cleu_subs]]/1000)</f>
        <v>1.8009999999999999</v>
      </c>
      <c r="F1028" s="10">
        <f>IF(Table1[[#This Row],[Area]]="","",Table1[[#This Row],[Adds]]-Table1[[#This Row],[Deacts]])</f>
        <v>-1.9000000000000003E-2</v>
      </c>
      <c r="G1028" s="10" t="str">
        <f>IF(Table1[[#This Row],[Area]]="","",IF(Table1[[#This Row],[VZ2_SEGMT_DESC]]="Small &amp; Medium Unassigned", "Small &amp; Medium",Table1[[#This Row],[VZ2_SEGMT_DESC]]))</f>
        <v>Public Sector Fed</v>
      </c>
      <c r="H1028" s="10" t="str">
        <f>IF(Table1[[#This Row],[VZ2_AREA_DESC]]="undefined","",IF(Table1[[#This Row],[VZ2_AREA_DESC]]="Headquarte","HQ",Table1[[#This Row],[VZ2_AREA_DESC]]))</f>
        <v>West</v>
      </c>
      <c r="I1028" s="2">
        <v>43739</v>
      </c>
      <c r="J1028" s="3" t="s">
        <v>16</v>
      </c>
      <c r="K1028" s="3" t="s">
        <v>7</v>
      </c>
      <c r="L1028" s="3" t="s">
        <v>15</v>
      </c>
      <c r="M1028" s="3">
        <v>2</v>
      </c>
      <c r="N1028" s="3">
        <v>21</v>
      </c>
      <c r="O1028" s="3">
        <v>1801</v>
      </c>
    </row>
    <row r="1029" spans="1:15" x14ac:dyDescent="0.25">
      <c r="A1029" s="6" t="str">
        <f>IF(Table1[[#This Row],[Area]]="","",CONCATENATE(YEAR(I1029)," ","Q",ROUNDUP(MONTH(I1029)/3,0)))</f>
        <v>2019 Q3</v>
      </c>
      <c r="B1029" s="6" t="str">
        <f>IF(Table1[[#This Row],[Area]]="","",CONCATENATE(TEXT(Table1[[#This Row],[rpt_mth]],"yyyy"), " ",TEXT(Table1[[#This Row],[rpt_mth]],"mmmm")))</f>
        <v>2019 September</v>
      </c>
      <c r="C1029" s="9">
        <f>IF(Table1[[#This Row],[Area]]="","",Table1[[#This Row],[cleu_gross_adds]]/1000)</f>
        <v>0.49</v>
      </c>
      <c r="D1029" s="9">
        <f>IF(Table1[[#This Row],[Area]]="","",Table1[[#This Row],[cleu_deacts]]/1000)</f>
        <v>0.60499999999999998</v>
      </c>
      <c r="E1029" s="10">
        <f>IF(Table1[[#This Row],[Area]]="","",Table1[[#This Row],[cleu_subs]]/1000)</f>
        <v>56.915999999999997</v>
      </c>
      <c r="F1029" s="10">
        <f>IF(Table1[[#This Row],[Area]]="","",Table1[[#This Row],[Adds]]-Table1[[#This Row],[Deacts]])</f>
        <v>-0.11499999999999999</v>
      </c>
      <c r="G1029" s="10" t="str">
        <f>IF(Table1[[#This Row],[Area]]="","",IF(Table1[[#This Row],[VZ2_SEGMT_DESC]]="Small &amp; Medium Unassigned", "Small &amp; Medium",Table1[[#This Row],[VZ2_SEGMT_DESC]]))</f>
        <v>Large Enterprise Segment</v>
      </c>
      <c r="H1029" s="10" t="str">
        <f>IF(Table1[[#This Row],[VZ2_AREA_DESC]]="undefined","",IF(Table1[[#This Row],[VZ2_AREA_DESC]]="Headquarte","HQ",Table1[[#This Row],[VZ2_AREA_DESC]]))</f>
        <v>East</v>
      </c>
      <c r="I1029" s="2">
        <v>43709</v>
      </c>
      <c r="J1029" s="3" t="s">
        <v>6</v>
      </c>
      <c r="K1029" s="3" t="s">
        <v>10</v>
      </c>
      <c r="L1029" s="3" t="s">
        <v>11</v>
      </c>
      <c r="M1029" s="3">
        <v>490</v>
      </c>
      <c r="N1029" s="3">
        <v>605</v>
      </c>
      <c r="O1029" s="3">
        <v>56916</v>
      </c>
    </row>
    <row r="1030" spans="1:15" x14ac:dyDescent="0.25">
      <c r="A1030" s="6" t="str">
        <f>IF(Table1[[#This Row],[Area]]="","",CONCATENATE(YEAR(I1030)," ","Q",ROUNDUP(MONTH(I1030)/3,0)))</f>
        <v>2019 Q4</v>
      </c>
      <c r="B1030" s="6" t="str">
        <f>IF(Table1[[#This Row],[Area]]="","",CONCATENATE(TEXT(Table1[[#This Row],[rpt_mth]],"yyyy"), " ",TEXT(Table1[[#This Row],[rpt_mth]],"mmmm")))</f>
        <v>2019 December</v>
      </c>
      <c r="C1030" s="9">
        <f>IF(Table1[[#This Row],[Area]]="","",Table1[[#This Row],[cleu_gross_adds]]/1000)</f>
        <v>0</v>
      </c>
      <c r="D1030" s="9">
        <f>IF(Table1[[#This Row],[Area]]="","",Table1[[#This Row],[cleu_deacts]]/1000)</f>
        <v>0</v>
      </c>
      <c r="E1030" s="10">
        <f>IF(Table1[[#This Row],[Area]]="","",Table1[[#This Row],[cleu_subs]]/1000)</f>
        <v>1E-3</v>
      </c>
      <c r="F1030" s="10">
        <f>IF(Table1[[#This Row],[Area]]="","",Table1[[#This Row],[Adds]]-Table1[[#This Row],[Deacts]])</f>
        <v>0</v>
      </c>
      <c r="G1030" s="10" t="str">
        <f>IF(Table1[[#This Row],[Area]]="","",IF(Table1[[#This Row],[VZ2_SEGMT_DESC]]="Small &amp; Medium Unassigned", "Small &amp; Medium",Table1[[#This Row],[VZ2_SEGMT_DESC]]))</f>
        <v>Large Enterprise Segment</v>
      </c>
      <c r="H1030" s="10" t="str">
        <f>IF(Table1[[#This Row],[VZ2_AREA_DESC]]="undefined","",IF(Table1[[#This Row],[VZ2_AREA_DESC]]="Headquarte","HQ",Table1[[#This Row],[VZ2_AREA_DESC]]))</f>
        <v>HQ</v>
      </c>
      <c r="I1030" s="2">
        <v>43800</v>
      </c>
      <c r="J1030" s="3" t="s">
        <v>6</v>
      </c>
      <c r="K1030" s="3" t="s">
        <v>12</v>
      </c>
      <c r="L1030" s="3" t="s">
        <v>17</v>
      </c>
      <c r="M1030" s="3">
        <v>0</v>
      </c>
      <c r="N1030" s="3">
        <v>0</v>
      </c>
      <c r="O1030" s="3">
        <v>1</v>
      </c>
    </row>
    <row r="1031" spans="1:15" x14ac:dyDescent="0.25">
      <c r="A1031" s="6" t="str">
        <f>IF(Table1[[#This Row],[Area]]="","",CONCATENATE(YEAR(I1031)," ","Q",ROUNDUP(MONTH(I1031)/3,0)))</f>
        <v>2020 Q2</v>
      </c>
      <c r="B1031" s="6" t="str">
        <f>IF(Table1[[#This Row],[Area]]="","",CONCATENATE(TEXT(Table1[[#This Row],[rpt_mth]],"yyyy"), " ",TEXT(Table1[[#This Row],[rpt_mth]],"mmmm")))</f>
        <v>2020 June</v>
      </c>
      <c r="C1031" s="9">
        <f>IF(Table1[[#This Row],[Area]]="","",Table1[[#This Row],[cleu_gross_adds]]/1000)</f>
        <v>1.2999999999999999E-2</v>
      </c>
      <c r="D1031" s="9">
        <f>IF(Table1[[#This Row],[Area]]="","",Table1[[#This Row],[cleu_deacts]]/1000)</f>
        <v>0</v>
      </c>
      <c r="E1031" s="10">
        <f>IF(Table1[[#This Row],[Area]]="","",Table1[[#This Row],[cleu_subs]]/1000)</f>
        <v>2.1000000000000001E-2</v>
      </c>
      <c r="F1031" s="10">
        <f>IF(Table1[[#This Row],[Area]]="","",Table1[[#This Row],[Adds]]-Table1[[#This Row],[Deacts]])</f>
        <v>1.2999999999999999E-2</v>
      </c>
      <c r="G1031" s="10" t="str">
        <f>IF(Table1[[#This Row],[Area]]="","",IF(Table1[[#This Row],[VZ2_SEGMT_DESC]]="Small &amp; Medium Unassigned", "Small &amp; Medium",Table1[[#This Row],[VZ2_SEGMT_DESC]]))</f>
        <v>Small &amp; Medium</v>
      </c>
      <c r="H1031" s="10" t="str">
        <f>IF(Table1[[#This Row],[VZ2_AREA_DESC]]="undefined","",IF(Table1[[#This Row],[VZ2_AREA_DESC]]="Headquarte","HQ",Table1[[#This Row],[VZ2_AREA_DESC]]))</f>
        <v>East</v>
      </c>
      <c r="I1031" s="2">
        <v>43983</v>
      </c>
      <c r="J1031" s="3" t="s">
        <v>9</v>
      </c>
      <c r="K1031" s="3" t="s">
        <v>14</v>
      </c>
      <c r="L1031" s="3" t="s">
        <v>11</v>
      </c>
      <c r="M1031" s="3">
        <v>13</v>
      </c>
      <c r="N1031" s="3">
        <v>0</v>
      </c>
      <c r="O1031" s="3">
        <v>21</v>
      </c>
    </row>
    <row r="1032" spans="1:15" x14ac:dyDescent="0.25">
      <c r="A1032" s="6" t="str">
        <f>IF(Table1[[#This Row],[Area]]="","",CONCATENATE(YEAR(I1032)," ","Q",ROUNDUP(MONTH(I1032)/3,0)))</f>
        <v>2019 Q3</v>
      </c>
      <c r="B1032" s="6" t="str">
        <f>IF(Table1[[#This Row],[Area]]="","",CONCATENATE(TEXT(Table1[[#This Row],[rpt_mth]],"yyyy"), " ",TEXT(Table1[[#This Row],[rpt_mth]],"mmmm")))</f>
        <v>2019 September</v>
      </c>
      <c r="C1032" s="9">
        <f>IF(Table1[[#This Row],[Area]]="","",Table1[[#This Row],[cleu_gross_adds]]/1000)</f>
        <v>0</v>
      </c>
      <c r="D1032" s="9">
        <f>IF(Table1[[#This Row],[Area]]="","",Table1[[#This Row],[cleu_deacts]]/1000)</f>
        <v>1.2999999999999999E-2</v>
      </c>
      <c r="E1032" s="10">
        <f>IF(Table1[[#This Row],[Area]]="","",Table1[[#This Row],[cleu_subs]]/1000)</f>
        <v>1.825</v>
      </c>
      <c r="F1032" s="10">
        <f>IF(Table1[[#This Row],[Area]]="","",Table1[[#This Row],[Adds]]-Table1[[#This Row],[Deacts]])</f>
        <v>-1.2999999999999999E-2</v>
      </c>
      <c r="G1032" s="10" t="str">
        <f>IF(Table1[[#This Row],[Area]]="","",IF(Table1[[#This Row],[VZ2_SEGMT_DESC]]="Small &amp; Medium Unassigned", "Small &amp; Medium",Table1[[#This Row],[VZ2_SEGMT_DESC]]))</f>
        <v>Public Sector Fed</v>
      </c>
      <c r="H1032" s="10" t="str">
        <f>IF(Table1[[#This Row],[VZ2_AREA_DESC]]="undefined","",IF(Table1[[#This Row],[VZ2_AREA_DESC]]="Headquarte","HQ",Table1[[#This Row],[VZ2_AREA_DESC]]))</f>
        <v>West</v>
      </c>
      <c r="I1032" s="2">
        <v>43709</v>
      </c>
      <c r="J1032" s="3" t="s">
        <v>16</v>
      </c>
      <c r="K1032" s="3" t="s">
        <v>7</v>
      </c>
      <c r="L1032" s="3" t="s">
        <v>15</v>
      </c>
      <c r="M1032" s="3">
        <v>0</v>
      </c>
      <c r="N1032" s="3">
        <v>13</v>
      </c>
      <c r="O1032" s="3">
        <v>1825</v>
      </c>
    </row>
    <row r="1033" spans="1:15" x14ac:dyDescent="0.25">
      <c r="A1033" s="6" t="str">
        <f>IF(Table1[[#This Row],[Area]]="","",CONCATENATE(YEAR(I1033)," ","Q",ROUNDUP(MONTH(I1033)/3,0)))</f>
        <v>2019 Q3</v>
      </c>
      <c r="B1033" s="6" t="str">
        <f>IF(Table1[[#This Row],[Area]]="","",CONCATENATE(TEXT(Table1[[#This Row],[rpt_mth]],"yyyy"), " ",TEXT(Table1[[#This Row],[rpt_mth]],"mmmm")))</f>
        <v>2019 September</v>
      </c>
      <c r="C1033" s="9">
        <f>IF(Table1[[#This Row],[Area]]="","",Table1[[#This Row],[cleu_gross_adds]]/1000)</f>
        <v>1.8460000000000001</v>
      </c>
      <c r="D1033" s="9">
        <f>IF(Table1[[#This Row],[Area]]="","",Table1[[#This Row],[cleu_deacts]]/1000)</f>
        <v>2.407</v>
      </c>
      <c r="E1033" s="10">
        <f>IF(Table1[[#This Row],[Area]]="","",Table1[[#This Row],[cleu_subs]]/1000)</f>
        <v>274.21800000000002</v>
      </c>
      <c r="F1033" s="10">
        <f>IF(Table1[[#This Row],[Area]]="","",Table1[[#This Row],[Adds]]-Table1[[#This Row],[Deacts]])</f>
        <v>-0.56099999999999994</v>
      </c>
      <c r="G1033" s="10" t="str">
        <f>IF(Table1[[#This Row],[Area]]="","",IF(Table1[[#This Row],[VZ2_SEGMT_DESC]]="Small &amp; Medium Unassigned", "Small &amp; Medium",Table1[[#This Row],[VZ2_SEGMT_DESC]]))</f>
        <v>Small &amp; Medium</v>
      </c>
      <c r="H1033" s="10" t="str">
        <f>IF(Table1[[#This Row],[VZ2_AREA_DESC]]="undefined","",IF(Table1[[#This Row],[VZ2_AREA_DESC]]="Headquarte","HQ",Table1[[#This Row],[VZ2_AREA_DESC]]))</f>
        <v>West</v>
      </c>
      <c r="I1033" s="2">
        <v>43709</v>
      </c>
      <c r="J1033" s="3" t="s">
        <v>18</v>
      </c>
      <c r="K1033" s="3" t="s">
        <v>7</v>
      </c>
      <c r="L1033" s="3" t="s">
        <v>15</v>
      </c>
      <c r="M1033" s="3">
        <v>1846</v>
      </c>
      <c r="N1033" s="3">
        <v>2407</v>
      </c>
      <c r="O1033" s="3">
        <v>274218</v>
      </c>
    </row>
    <row r="1034" spans="1:15" x14ac:dyDescent="0.25">
      <c r="A1034" s="6" t="str">
        <f>IF(Table1[[#This Row],[Area]]="","",CONCATENATE(YEAR(I1034)," ","Q",ROUNDUP(MONTH(I1034)/3,0)))</f>
        <v>2019 Q2</v>
      </c>
      <c r="B1034" s="6" t="str">
        <f>IF(Table1[[#This Row],[Area]]="","",CONCATENATE(TEXT(Table1[[#This Row],[rpt_mth]],"yyyy"), " ",TEXT(Table1[[#This Row],[rpt_mth]],"mmmm")))</f>
        <v>2019 May</v>
      </c>
      <c r="C1034" s="9">
        <f>IF(Table1[[#This Row],[Area]]="","",Table1[[#This Row],[cleu_gross_adds]]/1000)</f>
        <v>0.34899999999999998</v>
      </c>
      <c r="D1034" s="9">
        <f>IF(Table1[[#This Row],[Area]]="","",Table1[[#This Row],[cleu_deacts]]/1000)</f>
        <v>0.60899999999999999</v>
      </c>
      <c r="E1034" s="10">
        <f>IF(Table1[[#This Row],[Area]]="","",Table1[[#This Row],[cleu_subs]]/1000)</f>
        <v>58.518999999999998</v>
      </c>
      <c r="F1034" s="10">
        <f>IF(Table1[[#This Row],[Area]]="","",Table1[[#This Row],[Adds]]-Table1[[#This Row],[Deacts]])</f>
        <v>-0.26</v>
      </c>
      <c r="G1034" s="10" t="str">
        <f>IF(Table1[[#This Row],[Area]]="","",IF(Table1[[#This Row],[VZ2_SEGMT_DESC]]="Small &amp; Medium Unassigned", "Small &amp; Medium",Table1[[#This Row],[VZ2_SEGMT_DESC]]))</f>
        <v>Large Enterprise Segment</v>
      </c>
      <c r="H1034" s="10" t="str">
        <f>IF(Table1[[#This Row],[VZ2_AREA_DESC]]="undefined","",IF(Table1[[#This Row],[VZ2_AREA_DESC]]="Headquarte","HQ",Table1[[#This Row],[VZ2_AREA_DESC]]))</f>
        <v>East</v>
      </c>
      <c r="I1034" s="2">
        <v>43586</v>
      </c>
      <c r="J1034" s="3" t="s">
        <v>6</v>
      </c>
      <c r="K1034" s="3" t="s">
        <v>10</v>
      </c>
      <c r="L1034" s="3" t="s">
        <v>11</v>
      </c>
      <c r="M1034" s="3">
        <v>349</v>
      </c>
      <c r="N1034" s="3">
        <v>609</v>
      </c>
      <c r="O1034" s="3">
        <v>58519</v>
      </c>
    </row>
    <row r="1035" spans="1:15" x14ac:dyDescent="0.25">
      <c r="A1035" s="6" t="str">
        <f>IF(Table1[[#This Row],[Area]]="","",CONCATENATE(YEAR(I1035)," ","Q",ROUNDUP(MONTH(I1035)/3,0)))</f>
        <v>2019 Q4</v>
      </c>
      <c r="B1035" s="6" t="str">
        <f>IF(Table1[[#This Row],[Area]]="","",CONCATENATE(TEXT(Table1[[#This Row],[rpt_mth]],"yyyy"), " ",TEXT(Table1[[#This Row],[rpt_mth]],"mmmm")))</f>
        <v>2019 October</v>
      </c>
      <c r="C1035" s="9">
        <f>IF(Table1[[#This Row],[Area]]="","",Table1[[#This Row],[cleu_gross_adds]]/1000)</f>
        <v>6.8490000000000002</v>
      </c>
      <c r="D1035" s="9">
        <f>IF(Table1[[#This Row],[Area]]="","",Table1[[#This Row],[cleu_deacts]]/1000)</f>
        <v>3.6949999999999998</v>
      </c>
      <c r="E1035" s="10">
        <f>IF(Table1[[#This Row],[Area]]="","",Table1[[#This Row],[cleu_subs]]/1000)</f>
        <v>277.27499999999998</v>
      </c>
      <c r="F1035" s="10">
        <f>IF(Table1[[#This Row],[Area]]="","",Table1[[#This Row],[Adds]]-Table1[[#This Row],[Deacts]])</f>
        <v>3.1540000000000004</v>
      </c>
      <c r="G1035" s="10" t="str">
        <f>IF(Table1[[#This Row],[Area]]="","",IF(Table1[[#This Row],[VZ2_SEGMT_DESC]]="Small &amp; Medium Unassigned", "Small &amp; Medium",Table1[[#This Row],[VZ2_SEGMT_DESC]]))</f>
        <v>Small &amp; Medium</v>
      </c>
      <c r="H1035" s="10" t="str">
        <f>IF(Table1[[#This Row],[VZ2_AREA_DESC]]="undefined","",IF(Table1[[#This Row],[VZ2_AREA_DESC]]="Headquarte","HQ",Table1[[#This Row],[VZ2_AREA_DESC]]))</f>
        <v>South</v>
      </c>
      <c r="I1035" s="2">
        <v>43739</v>
      </c>
      <c r="J1035" s="3" t="s">
        <v>18</v>
      </c>
      <c r="K1035" s="3" t="s">
        <v>14</v>
      </c>
      <c r="L1035" s="3" t="s">
        <v>8</v>
      </c>
      <c r="M1035" s="3">
        <v>6849</v>
      </c>
      <c r="N1035" s="3">
        <v>3695</v>
      </c>
      <c r="O1035" s="3">
        <v>277275</v>
      </c>
    </row>
    <row r="1036" spans="1:15" x14ac:dyDescent="0.25">
      <c r="A1036" s="6" t="str">
        <f>IF(Table1[[#This Row],[Area]]="","",CONCATENATE(YEAR(I1036)," ","Q",ROUNDUP(MONTH(I1036)/3,0)))</f>
        <v>2019 Q2</v>
      </c>
      <c r="B1036" s="6" t="str">
        <f>IF(Table1[[#This Row],[Area]]="","",CONCATENATE(TEXT(Table1[[#This Row],[rpt_mth]],"yyyy"), " ",TEXT(Table1[[#This Row],[rpt_mth]],"mmmm")))</f>
        <v>2019 June</v>
      </c>
      <c r="C1036" s="9">
        <f>IF(Table1[[#This Row],[Area]]="","",Table1[[#This Row],[cleu_gross_adds]]/1000)</f>
        <v>31.388999999999999</v>
      </c>
      <c r="D1036" s="9">
        <f>IF(Table1[[#This Row],[Area]]="","",Table1[[#This Row],[cleu_deacts]]/1000)</f>
        <v>18.795000000000002</v>
      </c>
      <c r="E1036" s="10">
        <f>IF(Table1[[#This Row],[Area]]="","",Table1[[#This Row],[cleu_subs]]/1000)</f>
        <v>1780.5940000000001</v>
      </c>
      <c r="F1036" s="10">
        <f>IF(Table1[[#This Row],[Area]]="","",Table1[[#This Row],[Adds]]-Table1[[#This Row],[Deacts]])</f>
        <v>12.593999999999998</v>
      </c>
      <c r="G1036" s="10" t="str">
        <f>IF(Table1[[#This Row],[Area]]="","",IF(Table1[[#This Row],[VZ2_SEGMT_DESC]]="Small &amp; Medium Unassigned", "Small &amp; Medium",Table1[[#This Row],[VZ2_SEGMT_DESC]]))</f>
        <v>Small &amp; Medium</v>
      </c>
      <c r="H1036" s="10" t="str">
        <f>IF(Table1[[#This Row],[VZ2_AREA_DESC]]="undefined","",IF(Table1[[#This Row],[VZ2_AREA_DESC]]="Headquarte","HQ",Table1[[#This Row],[VZ2_AREA_DESC]]))</f>
        <v>South</v>
      </c>
      <c r="I1036" s="2">
        <v>43617</v>
      </c>
      <c r="J1036" s="3" t="s">
        <v>18</v>
      </c>
      <c r="K1036" s="3" t="s">
        <v>12</v>
      </c>
      <c r="L1036" s="3" t="s">
        <v>8</v>
      </c>
      <c r="M1036" s="3">
        <v>31389</v>
      </c>
      <c r="N1036" s="3">
        <v>18795</v>
      </c>
      <c r="O1036" s="3">
        <v>1780594</v>
      </c>
    </row>
    <row r="1037" spans="1:15" x14ac:dyDescent="0.25">
      <c r="A1037" s="6" t="str">
        <f>IF(Table1[[#This Row],[Area]]="","",CONCATENATE(YEAR(I1037)," ","Q",ROUNDUP(MONTH(I1037)/3,0)))</f>
        <v>2019 Q1</v>
      </c>
      <c r="B1037" s="6" t="str">
        <f>IF(Table1[[#This Row],[Area]]="","",CONCATENATE(TEXT(Table1[[#This Row],[rpt_mth]],"yyyy"), " ",TEXT(Table1[[#This Row],[rpt_mth]],"mmmm")))</f>
        <v>2019 January</v>
      </c>
      <c r="C1037" s="9">
        <f>IF(Table1[[#This Row],[Area]]="","",Table1[[#This Row],[cleu_gross_adds]]/1000)</f>
        <v>0.51700000000000002</v>
      </c>
      <c r="D1037" s="9">
        <f>IF(Table1[[#This Row],[Area]]="","",Table1[[#This Row],[cleu_deacts]]/1000)</f>
        <v>0.58599999999999997</v>
      </c>
      <c r="E1037" s="10">
        <f>IF(Table1[[#This Row],[Area]]="","",Table1[[#This Row],[cleu_subs]]/1000)</f>
        <v>51.360999999999997</v>
      </c>
      <c r="F1037" s="10">
        <f>IF(Table1[[#This Row],[Area]]="","",Table1[[#This Row],[Adds]]-Table1[[#This Row],[Deacts]])</f>
        <v>-6.899999999999995E-2</v>
      </c>
      <c r="G1037" s="10" t="str">
        <f>IF(Table1[[#This Row],[Area]]="","",IF(Table1[[#This Row],[VZ2_SEGMT_DESC]]="Small &amp; Medium Unassigned", "Small &amp; Medium",Table1[[#This Row],[VZ2_SEGMT_DESC]]))</f>
        <v>Large Enterprise Segment</v>
      </c>
      <c r="H1037" s="10" t="str">
        <f>IF(Table1[[#This Row],[VZ2_AREA_DESC]]="undefined","",IF(Table1[[#This Row],[VZ2_AREA_DESC]]="Headquarte","HQ",Table1[[#This Row],[VZ2_AREA_DESC]]))</f>
        <v>East</v>
      </c>
      <c r="I1037" s="2">
        <v>43466</v>
      </c>
      <c r="J1037" s="3" t="s">
        <v>6</v>
      </c>
      <c r="K1037" s="3" t="s">
        <v>14</v>
      </c>
      <c r="L1037" s="3" t="s">
        <v>11</v>
      </c>
      <c r="M1037" s="3">
        <v>517</v>
      </c>
      <c r="N1037" s="3">
        <v>586</v>
      </c>
      <c r="O1037" s="3">
        <v>51361</v>
      </c>
    </row>
    <row r="1038" spans="1:15" x14ac:dyDescent="0.25">
      <c r="A1038" s="6" t="str">
        <f>IF(Table1[[#This Row],[Area]]="","",CONCATENATE(YEAR(I1038)," ","Q",ROUNDUP(MONTH(I1038)/3,0)))</f>
        <v>2020 Q2</v>
      </c>
      <c r="B1038" s="6" t="str">
        <f>IF(Table1[[#This Row],[Area]]="","",CONCATENATE(TEXT(Table1[[#This Row],[rpt_mth]],"yyyy"), " ",TEXT(Table1[[#This Row],[rpt_mth]],"mmmm")))</f>
        <v>2020 April</v>
      </c>
      <c r="C1038" s="9">
        <f>IF(Table1[[#This Row],[Area]]="","",Table1[[#This Row],[cleu_gross_adds]]/1000)</f>
        <v>7.8920000000000003</v>
      </c>
      <c r="D1038" s="9">
        <f>IF(Table1[[#This Row],[Area]]="","",Table1[[#This Row],[cleu_deacts]]/1000)</f>
        <v>1.3779999999999999</v>
      </c>
      <c r="E1038" s="10">
        <f>IF(Table1[[#This Row],[Area]]="","",Table1[[#This Row],[cleu_subs]]/1000)</f>
        <v>211.28399999999999</v>
      </c>
      <c r="F1038" s="10">
        <f>IF(Table1[[#This Row],[Area]]="","",Table1[[#This Row],[Adds]]-Table1[[#This Row],[Deacts]])</f>
        <v>6.5140000000000002</v>
      </c>
      <c r="G1038" s="10" t="str">
        <f>IF(Table1[[#This Row],[Area]]="","",IF(Table1[[#This Row],[VZ2_SEGMT_DESC]]="Small &amp; Medium Unassigned", "Small &amp; Medium",Table1[[#This Row],[VZ2_SEGMT_DESC]]))</f>
        <v>Public Sector Fed</v>
      </c>
      <c r="H1038" s="10" t="str">
        <f>IF(Table1[[#This Row],[VZ2_AREA_DESC]]="undefined","",IF(Table1[[#This Row],[VZ2_AREA_DESC]]="Headquarte","HQ",Table1[[#This Row],[VZ2_AREA_DESC]]))</f>
        <v>South</v>
      </c>
      <c r="I1038" s="2">
        <v>43922</v>
      </c>
      <c r="J1038" s="3" t="s">
        <v>16</v>
      </c>
      <c r="K1038" s="3" t="s">
        <v>12</v>
      </c>
      <c r="L1038" s="3" t="s">
        <v>8</v>
      </c>
      <c r="M1038" s="3">
        <v>7892</v>
      </c>
      <c r="N1038" s="3">
        <v>1378</v>
      </c>
      <c r="O1038" s="3">
        <v>211284</v>
      </c>
    </row>
    <row r="1039" spans="1:15" x14ac:dyDescent="0.25">
      <c r="A1039" s="6" t="str">
        <f>IF(Table1[[#This Row],[Area]]="","",CONCATENATE(YEAR(I1039)," ","Q",ROUNDUP(MONTH(I1039)/3,0)))</f>
        <v>2019 Q1</v>
      </c>
      <c r="B1039" s="6" t="str">
        <f>IF(Table1[[#This Row],[Area]]="","",CONCATENATE(TEXT(Table1[[#This Row],[rpt_mth]],"yyyy"), " ",TEXT(Table1[[#This Row],[rpt_mth]],"mmmm")))</f>
        <v>2019 January</v>
      </c>
      <c r="C1039" s="9">
        <f>IF(Table1[[#This Row],[Area]]="","",Table1[[#This Row],[cleu_gross_adds]]/1000)</f>
        <v>0</v>
      </c>
      <c r="D1039" s="9">
        <f>IF(Table1[[#This Row],[Area]]="","",Table1[[#This Row],[cleu_deacts]]/1000)</f>
        <v>0</v>
      </c>
      <c r="E1039" s="10">
        <f>IF(Table1[[#This Row],[Area]]="","",Table1[[#This Row],[cleu_subs]]/1000)</f>
        <v>0</v>
      </c>
      <c r="F1039" s="10">
        <f>IF(Table1[[#This Row],[Area]]="","",Table1[[#This Row],[Adds]]-Table1[[#This Row],[Deacts]])</f>
        <v>0</v>
      </c>
      <c r="G1039" s="10" t="str">
        <f>IF(Table1[[#This Row],[Area]]="","",IF(Table1[[#This Row],[VZ2_SEGMT_DESC]]="Small &amp; Medium Unassigned", "Small &amp; Medium",Table1[[#This Row],[VZ2_SEGMT_DESC]]))</f>
        <v>Large Enterprise Segment</v>
      </c>
      <c r="H1039" s="10" t="str">
        <f>IF(Table1[[#This Row],[VZ2_AREA_DESC]]="undefined","",IF(Table1[[#This Row],[VZ2_AREA_DESC]]="Headquarte","HQ",Table1[[#This Row],[VZ2_AREA_DESC]]))</f>
        <v>HQ</v>
      </c>
      <c r="I1039" s="2">
        <v>43466</v>
      </c>
      <c r="J1039" s="3" t="s">
        <v>6</v>
      </c>
      <c r="K1039" s="3" t="s">
        <v>12</v>
      </c>
      <c r="L1039" s="3" t="s">
        <v>17</v>
      </c>
      <c r="M1039" s="3">
        <v>0</v>
      </c>
      <c r="N1039" s="3">
        <v>0</v>
      </c>
      <c r="O1039" s="3">
        <v>0</v>
      </c>
    </row>
    <row r="1040" spans="1:15" x14ac:dyDescent="0.25">
      <c r="A1040" s="6" t="str">
        <f>IF(Table1[[#This Row],[Area]]="","",CONCATENATE(YEAR(I1040)," ","Q",ROUNDUP(MONTH(I1040)/3,0)))</f>
        <v>2019 Q2</v>
      </c>
      <c r="B1040" s="6" t="str">
        <f>IF(Table1[[#This Row],[Area]]="","",CONCATENATE(TEXT(Table1[[#This Row],[rpt_mth]],"yyyy"), " ",TEXT(Table1[[#This Row],[rpt_mth]],"mmmm")))</f>
        <v>2019 May</v>
      </c>
      <c r="C1040" s="9">
        <f>IF(Table1[[#This Row],[Area]]="","",Table1[[#This Row],[cleu_gross_adds]]/1000)</f>
        <v>0</v>
      </c>
      <c r="D1040" s="9">
        <f>IF(Table1[[#This Row],[Area]]="","",Table1[[#This Row],[cleu_deacts]]/1000)</f>
        <v>0</v>
      </c>
      <c r="E1040" s="10">
        <f>IF(Table1[[#This Row],[Area]]="","",Table1[[#This Row],[cleu_subs]]/1000)</f>
        <v>0</v>
      </c>
      <c r="F1040" s="10">
        <f>IF(Table1[[#This Row],[Area]]="","",Table1[[#This Row],[Adds]]-Table1[[#This Row],[Deacts]])</f>
        <v>0</v>
      </c>
      <c r="G1040" s="10" t="str">
        <f>IF(Table1[[#This Row],[Area]]="","",IF(Table1[[#This Row],[VZ2_SEGMT_DESC]]="Small &amp; Medium Unassigned", "Small &amp; Medium",Table1[[#This Row],[VZ2_SEGMT_DESC]]))</f>
        <v>Public Sector SLED</v>
      </c>
      <c r="H1040" s="10" t="str">
        <f>IF(Table1[[#This Row],[VZ2_AREA_DESC]]="undefined","",IF(Table1[[#This Row],[VZ2_AREA_DESC]]="Headquarte","HQ",Table1[[#This Row],[VZ2_AREA_DESC]]))</f>
        <v>HQ</v>
      </c>
      <c r="I1040" s="2">
        <v>43586</v>
      </c>
      <c r="J1040" s="3" t="s">
        <v>19</v>
      </c>
      <c r="K1040" s="3" t="s">
        <v>10</v>
      </c>
      <c r="L1040" s="3" t="s">
        <v>17</v>
      </c>
      <c r="M1040" s="3">
        <v>0</v>
      </c>
      <c r="N1040" s="3">
        <v>0</v>
      </c>
      <c r="O1040" s="3">
        <v>0</v>
      </c>
    </row>
    <row r="1041" spans="1:15" x14ac:dyDescent="0.25">
      <c r="A1041" s="6" t="str">
        <f>IF(Table1[[#This Row],[Area]]="","",CONCATENATE(YEAR(I1041)," ","Q",ROUNDUP(MONTH(I1041)/3,0)))</f>
        <v>2020 Q1</v>
      </c>
      <c r="B1041" s="6" t="str">
        <f>IF(Table1[[#This Row],[Area]]="","",CONCATENATE(TEXT(Table1[[#This Row],[rpt_mth]],"yyyy"), " ",TEXT(Table1[[#This Row],[rpt_mth]],"mmmm")))</f>
        <v>2020 February</v>
      </c>
      <c r="C1041" s="9">
        <f>IF(Table1[[#This Row],[Area]]="","",Table1[[#This Row],[cleu_gross_adds]]/1000)</f>
        <v>8.9999999999999993E-3</v>
      </c>
      <c r="D1041" s="9">
        <f>IF(Table1[[#This Row],[Area]]="","",Table1[[#This Row],[cleu_deacts]]/1000)</f>
        <v>8.8999999999999996E-2</v>
      </c>
      <c r="E1041" s="10">
        <f>IF(Table1[[#This Row],[Area]]="","",Table1[[#This Row],[cleu_subs]]/1000)</f>
        <v>12.004</v>
      </c>
      <c r="F1041" s="10">
        <f>IF(Table1[[#This Row],[Area]]="","",Table1[[#This Row],[Adds]]-Table1[[#This Row],[Deacts]])</f>
        <v>-0.08</v>
      </c>
      <c r="G1041" s="10" t="str">
        <f>IF(Table1[[#This Row],[Area]]="","",IF(Table1[[#This Row],[VZ2_SEGMT_DESC]]="Small &amp; Medium Unassigned", "Small &amp; Medium",Table1[[#This Row],[VZ2_SEGMT_DESC]]))</f>
        <v>Public Sector SLED</v>
      </c>
      <c r="H1041" s="10" t="str">
        <f>IF(Table1[[#This Row],[VZ2_AREA_DESC]]="undefined","",IF(Table1[[#This Row],[VZ2_AREA_DESC]]="Headquarte","HQ",Table1[[#This Row],[VZ2_AREA_DESC]]))</f>
        <v>West</v>
      </c>
      <c r="I1041" s="2">
        <v>43862</v>
      </c>
      <c r="J1041" s="3" t="s">
        <v>19</v>
      </c>
      <c r="K1041" s="3" t="s">
        <v>7</v>
      </c>
      <c r="L1041" s="3" t="s">
        <v>15</v>
      </c>
      <c r="M1041" s="3">
        <v>9</v>
      </c>
      <c r="N1041" s="3">
        <v>89</v>
      </c>
      <c r="O1041" s="3">
        <v>12004</v>
      </c>
    </row>
    <row r="1042" spans="1:15" x14ac:dyDescent="0.25">
      <c r="A1042" s="6" t="str">
        <f>IF(Table1[[#This Row],[Area]]="","",CONCATENATE(YEAR(I1042)," ","Q",ROUNDUP(MONTH(I1042)/3,0)))</f>
        <v>2020 Q1</v>
      </c>
      <c r="B1042" s="6" t="str">
        <f>IF(Table1[[#This Row],[Area]]="","",CONCATENATE(TEXT(Table1[[#This Row],[rpt_mth]],"yyyy"), " ",TEXT(Table1[[#This Row],[rpt_mth]],"mmmm")))</f>
        <v>2020 March</v>
      </c>
      <c r="C1042" s="9">
        <f>IF(Table1[[#This Row],[Area]]="","",Table1[[#This Row],[cleu_gross_adds]]/1000)</f>
        <v>0</v>
      </c>
      <c r="D1042" s="9">
        <f>IF(Table1[[#This Row],[Area]]="","",Table1[[#This Row],[cleu_deacts]]/1000)</f>
        <v>0</v>
      </c>
      <c r="E1042" s="10">
        <f>IF(Table1[[#This Row],[Area]]="","",Table1[[#This Row],[cleu_subs]]/1000)</f>
        <v>0</v>
      </c>
      <c r="F1042" s="10">
        <f>IF(Table1[[#This Row],[Area]]="","",Table1[[#This Row],[Adds]]-Table1[[#This Row],[Deacts]])</f>
        <v>0</v>
      </c>
      <c r="G1042" s="10" t="str">
        <f>IF(Table1[[#This Row],[Area]]="","",IF(Table1[[#This Row],[VZ2_SEGMT_DESC]]="Small &amp; Medium Unassigned", "Small &amp; Medium",Table1[[#This Row],[VZ2_SEGMT_DESC]]))</f>
        <v>Small &amp; Medium</v>
      </c>
      <c r="H1042" s="10" t="str">
        <f>IF(Table1[[#This Row],[VZ2_AREA_DESC]]="undefined","",IF(Table1[[#This Row],[VZ2_AREA_DESC]]="Headquarte","HQ",Table1[[#This Row],[VZ2_AREA_DESC]]))</f>
        <v>HQ</v>
      </c>
      <c r="I1042" s="2">
        <v>43891</v>
      </c>
      <c r="J1042" s="3" t="s">
        <v>18</v>
      </c>
      <c r="K1042" s="3" t="s">
        <v>10</v>
      </c>
      <c r="L1042" s="3" t="s">
        <v>17</v>
      </c>
      <c r="M1042" s="3">
        <v>0</v>
      </c>
      <c r="N1042" s="3">
        <v>0</v>
      </c>
      <c r="O1042" s="3">
        <v>0</v>
      </c>
    </row>
    <row r="1043" spans="1:15" x14ac:dyDescent="0.25">
      <c r="A1043" s="6" t="str">
        <f>IF(Table1[[#This Row],[Area]]="","",CONCATENATE(YEAR(I1043)," ","Q",ROUNDUP(MONTH(I1043)/3,0)))</f>
        <v>2020 Q1</v>
      </c>
      <c r="B1043" s="6" t="str">
        <f>IF(Table1[[#This Row],[Area]]="","",CONCATENATE(TEXT(Table1[[#This Row],[rpt_mth]],"yyyy"), " ",TEXT(Table1[[#This Row],[rpt_mth]],"mmmm")))</f>
        <v>2020 January</v>
      </c>
      <c r="C1043" s="9">
        <f>IF(Table1[[#This Row],[Area]]="","",Table1[[#This Row],[cleu_gross_adds]]/1000)</f>
        <v>0.129</v>
      </c>
      <c r="D1043" s="9">
        <f>IF(Table1[[#This Row],[Area]]="","",Table1[[#This Row],[cleu_deacts]]/1000)</f>
        <v>0.23699999999999999</v>
      </c>
      <c r="E1043" s="10">
        <f>IF(Table1[[#This Row],[Area]]="","",Table1[[#This Row],[cleu_subs]]/1000)</f>
        <v>23.331</v>
      </c>
      <c r="F1043" s="10">
        <f>IF(Table1[[#This Row],[Area]]="","",Table1[[#This Row],[Adds]]-Table1[[#This Row],[Deacts]])</f>
        <v>-0.10799999999999998</v>
      </c>
      <c r="G1043" s="10" t="str">
        <f>IF(Table1[[#This Row],[Area]]="","",IF(Table1[[#This Row],[VZ2_SEGMT_DESC]]="Small &amp; Medium Unassigned", "Small &amp; Medium",Table1[[#This Row],[VZ2_SEGMT_DESC]]))</f>
        <v>Large Enterprise Segment</v>
      </c>
      <c r="H1043" s="10" t="str">
        <f>IF(Table1[[#This Row],[VZ2_AREA_DESC]]="undefined","",IF(Table1[[#This Row],[VZ2_AREA_DESC]]="Headquarte","HQ",Table1[[#This Row],[VZ2_AREA_DESC]]))</f>
        <v>West</v>
      </c>
      <c r="I1043" s="2">
        <v>43831</v>
      </c>
      <c r="J1043" s="3" t="s">
        <v>6</v>
      </c>
      <c r="K1043" s="3" t="s">
        <v>10</v>
      </c>
      <c r="L1043" s="3" t="s">
        <v>15</v>
      </c>
      <c r="M1043" s="3">
        <v>129</v>
      </c>
      <c r="N1043" s="3">
        <v>237</v>
      </c>
      <c r="O1043" s="3">
        <v>23331</v>
      </c>
    </row>
    <row r="1044" spans="1:15" x14ac:dyDescent="0.25">
      <c r="A1044" s="6" t="str">
        <f>IF(Table1[[#This Row],[Area]]="","",CONCATENATE(YEAR(I1044)," ","Q",ROUNDUP(MONTH(I1044)/3,0)))</f>
        <v/>
      </c>
      <c r="B1044" s="6" t="str">
        <f>IF(Table1[[#This Row],[Area]]="","",CONCATENATE(TEXT(Table1[[#This Row],[rpt_mth]],"yyyy"), " ",TEXT(Table1[[#This Row],[rpt_mth]],"mmmm")))</f>
        <v/>
      </c>
      <c r="C1044" s="9" t="str">
        <f>IF(Table1[[#This Row],[Area]]="","",Table1[[#This Row],[cleu_gross_adds]]/1000)</f>
        <v/>
      </c>
      <c r="D1044" s="9" t="str">
        <f>IF(Table1[[#This Row],[Area]]="","",Table1[[#This Row],[cleu_deacts]]/1000)</f>
        <v/>
      </c>
      <c r="E1044" s="10" t="str">
        <f>IF(Table1[[#This Row],[Area]]="","",Table1[[#This Row],[cleu_subs]]/1000)</f>
        <v/>
      </c>
      <c r="F1044" s="10" t="str">
        <f>IF(Table1[[#This Row],[Area]]="","",Table1[[#This Row],[Adds]]-Table1[[#This Row],[Deacts]])</f>
        <v/>
      </c>
      <c r="G1044" s="10" t="str">
        <f>IF(Table1[[#This Row],[Area]]="","",IF(Table1[[#This Row],[VZ2_SEGMT_DESC]]="Small &amp; Medium Unassigned", "Small &amp; Medium",Table1[[#This Row],[VZ2_SEGMT_DESC]]))</f>
        <v/>
      </c>
      <c r="H1044" s="10" t="str">
        <f>IF(Table1[[#This Row],[VZ2_AREA_DESC]]="undefined","",IF(Table1[[#This Row],[VZ2_AREA_DESC]]="Headquarte","HQ",Table1[[#This Row],[VZ2_AREA_DESC]]))</f>
        <v/>
      </c>
      <c r="I1044" s="2">
        <v>43891</v>
      </c>
      <c r="J1044" s="3" t="s">
        <v>6</v>
      </c>
      <c r="K1044" s="3" t="s">
        <v>12</v>
      </c>
      <c r="L1044" s="3" t="s">
        <v>13</v>
      </c>
      <c r="M1044" s="3">
        <v>0</v>
      </c>
      <c r="N1044" s="3">
        <v>0</v>
      </c>
      <c r="O1044" s="3">
        <v>0</v>
      </c>
    </row>
    <row r="1045" spans="1:15" x14ac:dyDescent="0.25">
      <c r="A1045" s="6" t="str">
        <f>IF(Table1[[#This Row],[Area]]="","",CONCATENATE(YEAR(I1045)," ","Q",ROUNDUP(MONTH(I1045)/3,0)))</f>
        <v>2019 Q3</v>
      </c>
      <c r="B1045" s="6" t="str">
        <f>IF(Table1[[#This Row],[Area]]="","",CONCATENATE(TEXT(Table1[[#This Row],[rpt_mth]],"yyyy"), " ",TEXT(Table1[[#This Row],[rpt_mth]],"mmmm")))</f>
        <v>2019 September</v>
      </c>
      <c r="C1045" s="9">
        <f>IF(Table1[[#This Row],[Area]]="","",Table1[[#This Row],[cleu_gross_adds]]/1000)</f>
        <v>0</v>
      </c>
      <c r="D1045" s="9">
        <f>IF(Table1[[#This Row],[Area]]="","",Table1[[#This Row],[cleu_deacts]]/1000)</f>
        <v>4.0000000000000001E-3</v>
      </c>
      <c r="E1045" s="10">
        <f>IF(Table1[[#This Row],[Area]]="","",Table1[[#This Row],[cleu_subs]]/1000)</f>
        <v>0.64300000000000002</v>
      </c>
      <c r="F1045" s="10">
        <f>IF(Table1[[#This Row],[Area]]="","",Table1[[#This Row],[Adds]]-Table1[[#This Row],[Deacts]])</f>
        <v>-4.0000000000000001E-3</v>
      </c>
      <c r="G1045" s="10" t="str">
        <f>IF(Table1[[#This Row],[Area]]="","",IF(Table1[[#This Row],[VZ2_SEGMT_DESC]]="Small &amp; Medium Unassigned", "Small &amp; Medium",Table1[[#This Row],[VZ2_SEGMT_DESC]]))</f>
        <v>Public Sector Fed</v>
      </c>
      <c r="H1045" s="10" t="str">
        <f>IF(Table1[[#This Row],[VZ2_AREA_DESC]]="undefined","",IF(Table1[[#This Row],[VZ2_AREA_DESC]]="Headquarte","HQ",Table1[[#This Row],[VZ2_AREA_DESC]]))</f>
        <v>West</v>
      </c>
      <c r="I1045" s="2">
        <v>43709</v>
      </c>
      <c r="J1045" s="3" t="s">
        <v>16</v>
      </c>
      <c r="K1045" s="3" t="s">
        <v>14</v>
      </c>
      <c r="L1045" s="3" t="s">
        <v>15</v>
      </c>
      <c r="M1045" s="3">
        <v>0</v>
      </c>
      <c r="N1045" s="3">
        <v>4</v>
      </c>
      <c r="O1045" s="3">
        <v>643</v>
      </c>
    </row>
    <row r="1046" spans="1:15" x14ac:dyDescent="0.25">
      <c r="A1046" s="6" t="str">
        <f>IF(Table1[[#This Row],[Area]]="","",CONCATENATE(YEAR(I1046)," ","Q",ROUNDUP(MONTH(I1046)/3,0)))</f>
        <v>2020 Q1</v>
      </c>
      <c r="B1046" s="6" t="str">
        <f>IF(Table1[[#This Row],[Area]]="","",CONCATENATE(TEXT(Table1[[#This Row],[rpt_mth]],"yyyy"), " ",TEXT(Table1[[#This Row],[rpt_mth]],"mmmm")))</f>
        <v>2020 March</v>
      </c>
      <c r="C1046" s="9">
        <f>IF(Table1[[#This Row],[Area]]="","",Table1[[#This Row],[cleu_gross_adds]]/1000)</f>
        <v>0.33500000000000002</v>
      </c>
      <c r="D1046" s="9">
        <f>IF(Table1[[#This Row],[Area]]="","",Table1[[#This Row],[cleu_deacts]]/1000)</f>
        <v>0.24199999999999999</v>
      </c>
      <c r="E1046" s="10">
        <f>IF(Table1[[#This Row],[Area]]="","",Table1[[#This Row],[cleu_subs]]/1000)</f>
        <v>22.789000000000001</v>
      </c>
      <c r="F1046" s="10">
        <f>IF(Table1[[#This Row],[Area]]="","",Table1[[#This Row],[Adds]]-Table1[[#This Row],[Deacts]])</f>
        <v>9.3000000000000027E-2</v>
      </c>
      <c r="G1046" s="10" t="str">
        <f>IF(Table1[[#This Row],[Area]]="","",IF(Table1[[#This Row],[VZ2_SEGMT_DESC]]="Small &amp; Medium Unassigned", "Small &amp; Medium",Table1[[#This Row],[VZ2_SEGMT_DESC]]))</f>
        <v>Large Enterprise Segment</v>
      </c>
      <c r="H1046" s="10" t="str">
        <f>IF(Table1[[#This Row],[VZ2_AREA_DESC]]="undefined","",IF(Table1[[#This Row],[VZ2_AREA_DESC]]="Headquarte","HQ",Table1[[#This Row],[VZ2_AREA_DESC]]))</f>
        <v>West</v>
      </c>
      <c r="I1046" s="2">
        <v>43891</v>
      </c>
      <c r="J1046" s="3" t="s">
        <v>6</v>
      </c>
      <c r="K1046" s="3" t="s">
        <v>10</v>
      </c>
      <c r="L1046" s="3" t="s">
        <v>15</v>
      </c>
      <c r="M1046" s="3">
        <v>335</v>
      </c>
      <c r="N1046" s="3">
        <v>242</v>
      </c>
      <c r="O1046" s="3">
        <v>22789</v>
      </c>
    </row>
    <row r="1047" spans="1:15" x14ac:dyDescent="0.25">
      <c r="A1047" s="6" t="str">
        <f>IF(Table1[[#This Row],[Area]]="","",CONCATENATE(YEAR(I1047)," ","Q",ROUNDUP(MONTH(I1047)/3,0)))</f>
        <v/>
      </c>
      <c r="B1047" s="6" t="str">
        <f>IF(Table1[[#This Row],[Area]]="","",CONCATENATE(TEXT(Table1[[#This Row],[rpt_mth]],"yyyy"), " ",TEXT(Table1[[#This Row],[rpt_mth]],"mmmm")))</f>
        <v/>
      </c>
      <c r="C1047" s="9" t="str">
        <f>IF(Table1[[#This Row],[Area]]="","",Table1[[#This Row],[cleu_gross_adds]]/1000)</f>
        <v/>
      </c>
      <c r="D1047" s="9" t="str">
        <f>IF(Table1[[#This Row],[Area]]="","",Table1[[#This Row],[cleu_deacts]]/1000)</f>
        <v/>
      </c>
      <c r="E1047" s="10" t="str">
        <f>IF(Table1[[#This Row],[Area]]="","",Table1[[#This Row],[cleu_subs]]/1000)</f>
        <v/>
      </c>
      <c r="F1047" s="10" t="str">
        <f>IF(Table1[[#This Row],[Area]]="","",Table1[[#This Row],[Adds]]-Table1[[#This Row],[Deacts]])</f>
        <v/>
      </c>
      <c r="G1047" s="10" t="str">
        <f>IF(Table1[[#This Row],[Area]]="","",IF(Table1[[#This Row],[VZ2_SEGMT_DESC]]="Small &amp; Medium Unassigned", "Small &amp; Medium",Table1[[#This Row],[VZ2_SEGMT_DESC]]))</f>
        <v/>
      </c>
      <c r="H1047" s="10" t="str">
        <f>IF(Table1[[#This Row],[VZ2_AREA_DESC]]="undefined","",IF(Table1[[#This Row],[VZ2_AREA_DESC]]="Headquarte","HQ",Table1[[#This Row],[VZ2_AREA_DESC]]))</f>
        <v/>
      </c>
      <c r="I1047" s="2">
        <v>43891</v>
      </c>
      <c r="J1047" s="3" t="s">
        <v>16</v>
      </c>
      <c r="K1047" s="3" t="s">
        <v>12</v>
      </c>
      <c r="L1047" s="3" t="s">
        <v>13</v>
      </c>
      <c r="M1047" s="3">
        <v>0</v>
      </c>
      <c r="N1047" s="3">
        <v>0</v>
      </c>
      <c r="O1047" s="3">
        <v>0</v>
      </c>
    </row>
    <row r="1048" spans="1:15" x14ac:dyDescent="0.25">
      <c r="A1048" s="6" t="str">
        <f>IF(Table1[[#This Row],[Area]]="","",CONCATENATE(YEAR(I1048)," ","Q",ROUNDUP(MONTH(I1048)/3,0)))</f>
        <v>2020 Q1</v>
      </c>
      <c r="B1048" s="6" t="str">
        <f>IF(Table1[[#This Row],[Area]]="","",CONCATENATE(TEXT(Table1[[#This Row],[rpt_mth]],"yyyy"), " ",TEXT(Table1[[#This Row],[rpt_mth]],"mmmm")))</f>
        <v>2020 February</v>
      </c>
      <c r="C1048" s="9">
        <f>IF(Table1[[#This Row],[Area]]="","",Table1[[#This Row],[cleu_gross_adds]]/1000)</f>
        <v>1.2999999999999999E-2</v>
      </c>
      <c r="D1048" s="9">
        <f>IF(Table1[[#This Row],[Area]]="","",Table1[[#This Row],[cleu_deacts]]/1000)</f>
        <v>7.5999999999999998E-2</v>
      </c>
      <c r="E1048" s="10">
        <f>IF(Table1[[#This Row],[Area]]="","",Table1[[#This Row],[cleu_subs]]/1000)</f>
        <v>7.7549999999999999</v>
      </c>
      <c r="F1048" s="10">
        <f>IF(Table1[[#This Row],[Area]]="","",Table1[[#This Row],[Adds]]-Table1[[#This Row],[Deacts]])</f>
        <v>-6.3E-2</v>
      </c>
      <c r="G1048" s="10" t="str">
        <f>IF(Table1[[#This Row],[Area]]="","",IF(Table1[[#This Row],[VZ2_SEGMT_DESC]]="Small &amp; Medium Unassigned", "Small &amp; Medium",Table1[[#This Row],[VZ2_SEGMT_DESC]]))</f>
        <v>Public Sector SLED</v>
      </c>
      <c r="H1048" s="10" t="str">
        <f>IF(Table1[[#This Row],[VZ2_AREA_DESC]]="undefined","",IF(Table1[[#This Row],[VZ2_AREA_DESC]]="Headquarte","HQ",Table1[[#This Row],[VZ2_AREA_DESC]]))</f>
        <v>West</v>
      </c>
      <c r="I1048" s="2">
        <v>43862</v>
      </c>
      <c r="J1048" s="3" t="s">
        <v>19</v>
      </c>
      <c r="K1048" s="3" t="s">
        <v>14</v>
      </c>
      <c r="L1048" s="3" t="s">
        <v>15</v>
      </c>
      <c r="M1048" s="3">
        <v>13</v>
      </c>
      <c r="N1048" s="3">
        <v>76</v>
      </c>
      <c r="O1048" s="3">
        <v>7755</v>
      </c>
    </row>
    <row r="1049" spans="1:15" x14ac:dyDescent="0.25">
      <c r="A1049" s="6" t="str">
        <f>IF(Table1[[#This Row],[Area]]="","",CONCATENATE(YEAR(I1049)," ","Q",ROUNDUP(MONTH(I1049)/3,0)))</f>
        <v>2020 Q2</v>
      </c>
      <c r="B1049" s="6" t="str">
        <f>IF(Table1[[#This Row],[Area]]="","",CONCATENATE(TEXT(Table1[[#This Row],[rpt_mth]],"yyyy"), " ",TEXT(Table1[[#This Row],[rpt_mth]],"mmmm")))</f>
        <v>2020 May</v>
      </c>
      <c r="C1049" s="9">
        <f>IF(Table1[[#This Row],[Area]]="","",Table1[[#This Row],[cleu_gross_adds]]/1000)</f>
        <v>2.1999999999999999E-2</v>
      </c>
      <c r="D1049" s="9">
        <f>IF(Table1[[#This Row],[Area]]="","",Table1[[#This Row],[cleu_deacts]]/1000)</f>
        <v>2.9000000000000001E-2</v>
      </c>
      <c r="E1049" s="10">
        <f>IF(Table1[[#This Row],[Area]]="","",Table1[[#This Row],[cleu_subs]]/1000)</f>
        <v>8.1</v>
      </c>
      <c r="F1049" s="10">
        <f>IF(Table1[[#This Row],[Area]]="","",Table1[[#This Row],[Adds]]-Table1[[#This Row],[Deacts]])</f>
        <v>-7.0000000000000027E-3</v>
      </c>
      <c r="G1049" s="10" t="str">
        <f>IF(Table1[[#This Row],[Area]]="","",IF(Table1[[#This Row],[VZ2_SEGMT_DESC]]="Small &amp; Medium Unassigned", "Small &amp; Medium",Table1[[#This Row],[VZ2_SEGMT_DESC]]))</f>
        <v>Public Sector SLED</v>
      </c>
      <c r="H1049" s="10" t="str">
        <f>IF(Table1[[#This Row],[VZ2_AREA_DESC]]="undefined","",IF(Table1[[#This Row],[VZ2_AREA_DESC]]="Headquarte","HQ",Table1[[#This Row],[VZ2_AREA_DESC]]))</f>
        <v>West</v>
      </c>
      <c r="I1049" s="2">
        <v>43952</v>
      </c>
      <c r="J1049" s="3" t="s">
        <v>19</v>
      </c>
      <c r="K1049" s="3" t="s">
        <v>14</v>
      </c>
      <c r="L1049" s="3" t="s">
        <v>15</v>
      </c>
      <c r="M1049" s="3">
        <v>22</v>
      </c>
      <c r="N1049" s="3">
        <v>29</v>
      </c>
      <c r="O1049" s="3">
        <v>8100</v>
      </c>
    </row>
    <row r="1050" spans="1:15" x14ac:dyDescent="0.25">
      <c r="A1050" s="6" t="str">
        <f>IF(Table1[[#This Row],[Area]]="","",CONCATENATE(YEAR(I1050)," ","Q",ROUNDUP(MONTH(I1050)/3,0)))</f>
        <v>2020 Q2</v>
      </c>
      <c r="B1050" s="6" t="str">
        <f>IF(Table1[[#This Row],[Area]]="","",CONCATENATE(TEXT(Table1[[#This Row],[rpt_mth]],"yyyy"), " ",TEXT(Table1[[#This Row],[rpt_mth]],"mmmm")))</f>
        <v>2020 April</v>
      </c>
      <c r="C1050" s="9">
        <f>IF(Table1[[#This Row],[Area]]="","",Table1[[#This Row],[cleu_gross_adds]]/1000)</f>
        <v>0</v>
      </c>
      <c r="D1050" s="9">
        <f>IF(Table1[[#This Row],[Area]]="","",Table1[[#This Row],[cleu_deacts]]/1000)</f>
        <v>0</v>
      </c>
      <c r="E1050" s="10">
        <f>IF(Table1[[#This Row],[Area]]="","",Table1[[#This Row],[cleu_subs]]/1000)</f>
        <v>0</v>
      </c>
      <c r="F1050" s="10">
        <f>IF(Table1[[#This Row],[Area]]="","",Table1[[#This Row],[Adds]]-Table1[[#This Row],[Deacts]])</f>
        <v>0</v>
      </c>
      <c r="G1050" s="10" t="str">
        <f>IF(Table1[[#This Row],[Area]]="","",IF(Table1[[#This Row],[VZ2_SEGMT_DESC]]="Small &amp; Medium Unassigned", "Small &amp; Medium",Table1[[#This Row],[VZ2_SEGMT_DESC]]))</f>
        <v>Small &amp; Medium</v>
      </c>
      <c r="H1050" s="10" t="str">
        <f>IF(Table1[[#This Row],[VZ2_AREA_DESC]]="undefined","",IF(Table1[[#This Row],[VZ2_AREA_DESC]]="Headquarte","HQ",Table1[[#This Row],[VZ2_AREA_DESC]]))</f>
        <v>East</v>
      </c>
      <c r="I1050" s="2">
        <v>43922</v>
      </c>
      <c r="J1050" s="3" t="s">
        <v>9</v>
      </c>
      <c r="K1050" s="3" t="s">
        <v>7</v>
      </c>
      <c r="L1050" s="3" t="s">
        <v>11</v>
      </c>
      <c r="M1050" s="3">
        <v>0</v>
      </c>
      <c r="N1050" s="3">
        <v>0</v>
      </c>
      <c r="O1050" s="3">
        <v>0</v>
      </c>
    </row>
    <row r="1051" spans="1:15" x14ac:dyDescent="0.25">
      <c r="A1051" s="6" t="str">
        <f>IF(Table1[[#This Row],[Area]]="","",CONCATENATE(YEAR(I1051)," ","Q",ROUNDUP(MONTH(I1051)/3,0)))</f>
        <v/>
      </c>
      <c r="B1051" s="6" t="str">
        <f>IF(Table1[[#This Row],[Area]]="","",CONCATENATE(TEXT(Table1[[#This Row],[rpt_mth]],"yyyy"), " ",TEXT(Table1[[#This Row],[rpt_mth]],"mmmm")))</f>
        <v/>
      </c>
      <c r="C1051" s="9" t="str">
        <f>IF(Table1[[#This Row],[Area]]="","",Table1[[#This Row],[cleu_gross_adds]]/1000)</f>
        <v/>
      </c>
      <c r="D1051" s="9" t="str">
        <f>IF(Table1[[#This Row],[Area]]="","",Table1[[#This Row],[cleu_deacts]]/1000)</f>
        <v/>
      </c>
      <c r="E1051" s="10" t="str">
        <f>IF(Table1[[#This Row],[Area]]="","",Table1[[#This Row],[cleu_subs]]/1000)</f>
        <v/>
      </c>
      <c r="F1051" s="10" t="str">
        <f>IF(Table1[[#This Row],[Area]]="","",Table1[[#This Row],[Adds]]-Table1[[#This Row],[Deacts]])</f>
        <v/>
      </c>
      <c r="G1051" s="10" t="str">
        <f>IF(Table1[[#This Row],[Area]]="","",IF(Table1[[#This Row],[VZ2_SEGMT_DESC]]="Small &amp; Medium Unassigned", "Small &amp; Medium",Table1[[#This Row],[VZ2_SEGMT_DESC]]))</f>
        <v/>
      </c>
      <c r="H1051" s="10" t="str">
        <f>IF(Table1[[#This Row],[VZ2_AREA_DESC]]="undefined","",IF(Table1[[#This Row],[VZ2_AREA_DESC]]="Headquarte","HQ",Table1[[#This Row],[VZ2_AREA_DESC]]))</f>
        <v/>
      </c>
      <c r="I1051" s="2">
        <v>43800</v>
      </c>
      <c r="J1051" s="3" t="s">
        <v>16</v>
      </c>
      <c r="K1051" s="3" t="s">
        <v>7</v>
      </c>
      <c r="L1051" s="3" t="s">
        <v>13</v>
      </c>
      <c r="M1051" s="3">
        <v>0</v>
      </c>
      <c r="N1051" s="3">
        <v>0</v>
      </c>
      <c r="O1051" s="3">
        <v>0</v>
      </c>
    </row>
    <row r="1052" spans="1:15" x14ac:dyDescent="0.25">
      <c r="A1052" s="6" t="str">
        <f>IF(Table1[[#This Row],[Area]]="","",CONCATENATE(YEAR(I1052)," ","Q",ROUNDUP(MONTH(I1052)/3,0)))</f>
        <v>2019 Q3</v>
      </c>
      <c r="B1052" s="6" t="str">
        <f>IF(Table1[[#This Row],[Area]]="","",CONCATENATE(TEXT(Table1[[#This Row],[rpt_mth]],"yyyy"), " ",TEXT(Table1[[#This Row],[rpt_mth]],"mmmm")))</f>
        <v>2019 July</v>
      </c>
      <c r="C1052" s="9">
        <f>IF(Table1[[#This Row],[Area]]="","",Table1[[#This Row],[cleu_gross_adds]]/1000)</f>
        <v>0.14599999999999999</v>
      </c>
      <c r="D1052" s="9">
        <f>IF(Table1[[#This Row],[Area]]="","",Table1[[#This Row],[cleu_deacts]]/1000)</f>
        <v>0.58799999999999997</v>
      </c>
      <c r="E1052" s="10">
        <f>IF(Table1[[#This Row],[Area]]="","",Table1[[#This Row],[cleu_subs]]/1000)</f>
        <v>26.884</v>
      </c>
      <c r="F1052" s="10">
        <f>IF(Table1[[#This Row],[Area]]="","",Table1[[#This Row],[Adds]]-Table1[[#This Row],[Deacts]])</f>
        <v>-0.44199999999999995</v>
      </c>
      <c r="G1052" s="10" t="str">
        <f>IF(Table1[[#This Row],[Area]]="","",IF(Table1[[#This Row],[VZ2_SEGMT_DESC]]="Small &amp; Medium Unassigned", "Small &amp; Medium",Table1[[#This Row],[VZ2_SEGMT_DESC]]))</f>
        <v>Large Enterprise Segment</v>
      </c>
      <c r="H1052" s="10" t="str">
        <f>IF(Table1[[#This Row],[VZ2_AREA_DESC]]="undefined","",IF(Table1[[#This Row],[VZ2_AREA_DESC]]="Headquarte","HQ",Table1[[#This Row],[VZ2_AREA_DESC]]))</f>
        <v>South</v>
      </c>
      <c r="I1052" s="2">
        <v>43647</v>
      </c>
      <c r="J1052" s="3" t="s">
        <v>6</v>
      </c>
      <c r="K1052" s="3" t="s">
        <v>7</v>
      </c>
      <c r="L1052" s="3" t="s">
        <v>8</v>
      </c>
      <c r="M1052" s="3">
        <v>146</v>
      </c>
      <c r="N1052" s="3">
        <v>588</v>
      </c>
      <c r="O1052" s="3">
        <v>26884</v>
      </c>
    </row>
    <row r="1053" spans="1:15" x14ac:dyDescent="0.25">
      <c r="A1053" s="6" t="str">
        <f>IF(Table1[[#This Row],[Area]]="","",CONCATENATE(YEAR(I1053)," ","Q",ROUNDUP(MONTH(I1053)/3,0)))</f>
        <v>2019 Q4</v>
      </c>
      <c r="B1053" s="6" t="str">
        <f>IF(Table1[[#This Row],[Area]]="","",CONCATENATE(TEXT(Table1[[#This Row],[rpt_mth]],"yyyy"), " ",TEXT(Table1[[#This Row],[rpt_mth]],"mmmm")))</f>
        <v>2019 October</v>
      </c>
      <c r="C1053" s="9">
        <f>IF(Table1[[#This Row],[Area]]="","",Table1[[#This Row],[cleu_gross_adds]]/1000)</f>
        <v>7.492</v>
      </c>
      <c r="D1053" s="9">
        <f>IF(Table1[[#This Row],[Area]]="","",Table1[[#This Row],[cleu_deacts]]/1000)</f>
        <v>3.7170000000000001</v>
      </c>
      <c r="E1053" s="10">
        <f>IF(Table1[[#This Row],[Area]]="","",Table1[[#This Row],[cleu_subs]]/1000)</f>
        <v>373.505</v>
      </c>
      <c r="F1053" s="10">
        <f>IF(Table1[[#This Row],[Area]]="","",Table1[[#This Row],[Adds]]-Table1[[#This Row],[Deacts]])</f>
        <v>3.7749999999999999</v>
      </c>
      <c r="G1053" s="10" t="str">
        <f>IF(Table1[[#This Row],[Area]]="","",IF(Table1[[#This Row],[VZ2_SEGMT_DESC]]="Small &amp; Medium Unassigned", "Small &amp; Medium",Table1[[#This Row],[VZ2_SEGMT_DESC]]))</f>
        <v>Small &amp; Medium</v>
      </c>
      <c r="H1053" s="10" t="str">
        <f>IF(Table1[[#This Row],[VZ2_AREA_DESC]]="undefined","",IF(Table1[[#This Row],[VZ2_AREA_DESC]]="Headquarte","HQ",Table1[[#This Row],[VZ2_AREA_DESC]]))</f>
        <v>West</v>
      </c>
      <c r="I1053" s="2">
        <v>43739</v>
      </c>
      <c r="J1053" s="3" t="s">
        <v>18</v>
      </c>
      <c r="K1053" s="3" t="s">
        <v>14</v>
      </c>
      <c r="L1053" s="3" t="s">
        <v>15</v>
      </c>
      <c r="M1053" s="3">
        <v>7492</v>
      </c>
      <c r="N1053" s="3">
        <v>3717</v>
      </c>
      <c r="O1053" s="3">
        <v>373505</v>
      </c>
    </row>
    <row r="1054" spans="1:15" x14ac:dyDescent="0.25">
      <c r="A1054" s="6" t="str">
        <f>IF(Table1[[#This Row],[Area]]="","",CONCATENATE(YEAR(I1054)," ","Q",ROUNDUP(MONTH(I1054)/3,0)))</f>
        <v>2020 Q2</v>
      </c>
      <c r="B1054" s="6" t="str">
        <f>IF(Table1[[#This Row],[Area]]="","",CONCATENATE(TEXT(Table1[[#This Row],[rpt_mth]],"yyyy"), " ",TEXT(Table1[[#This Row],[rpt_mth]],"mmmm")))</f>
        <v>2020 June</v>
      </c>
      <c r="C1054" s="9">
        <f>IF(Table1[[#This Row],[Area]]="","",Table1[[#This Row],[cleu_gross_adds]]/1000)</f>
        <v>1.5009999999999999</v>
      </c>
      <c r="D1054" s="9">
        <f>IF(Table1[[#This Row],[Area]]="","",Table1[[#This Row],[cleu_deacts]]/1000)</f>
        <v>0.77800000000000002</v>
      </c>
      <c r="E1054" s="10">
        <f>IF(Table1[[#This Row],[Area]]="","",Table1[[#This Row],[cleu_subs]]/1000)</f>
        <v>400.7</v>
      </c>
      <c r="F1054" s="10">
        <f>IF(Table1[[#This Row],[Area]]="","",Table1[[#This Row],[Adds]]-Table1[[#This Row],[Deacts]])</f>
        <v>0.72299999999999986</v>
      </c>
      <c r="G1054" s="10" t="str">
        <f>IF(Table1[[#This Row],[Area]]="","",IF(Table1[[#This Row],[VZ2_SEGMT_DESC]]="Small &amp; Medium Unassigned", "Small &amp; Medium",Table1[[#This Row],[VZ2_SEGMT_DESC]]))</f>
        <v>Small &amp; Medium</v>
      </c>
      <c r="H1054" s="10" t="str">
        <f>IF(Table1[[#This Row],[VZ2_AREA_DESC]]="undefined","",IF(Table1[[#This Row],[VZ2_AREA_DESC]]="Headquarte","HQ",Table1[[#This Row],[VZ2_AREA_DESC]]))</f>
        <v>West</v>
      </c>
      <c r="I1054" s="2">
        <v>43983</v>
      </c>
      <c r="J1054" s="3" t="s">
        <v>18</v>
      </c>
      <c r="K1054" s="3" t="s">
        <v>14</v>
      </c>
      <c r="L1054" s="3" t="s">
        <v>15</v>
      </c>
      <c r="M1054" s="3">
        <v>1501</v>
      </c>
      <c r="N1054" s="3">
        <v>778</v>
      </c>
      <c r="O1054" s="3">
        <v>400700</v>
      </c>
    </row>
    <row r="1055" spans="1:15" x14ac:dyDescent="0.25">
      <c r="A1055" s="6" t="str">
        <f>IF(Table1[[#This Row],[Area]]="","",CONCATENATE(YEAR(I1055)," ","Q",ROUNDUP(MONTH(I1055)/3,0)))</f>
        <v/>
      </c>
      <c r="B1055" s="6" t="str">
        <f>IF(Table1[[#This Row],[Area]]="","",CONCATENATE(TEXT(Table1[[#This Row],[rpt_mth]],"yyyy"), " ",TEXT(Table1[[#This Row],[rpt_mth]],"mmmm")))</f>
        <v/>
      </c>
      <c r="C1055" s="9" t="str">
        <f>IF(Table1[[#This Row],[Area]]="","",Table1[[#This Row],[cleu_gross_adds]]/1000)</f>
        <v/>
      </c>
      <c r="D1055" s="9" t="str">
        <f>IF(Table1[[#This Row],[Area]]="","",Table1[[#This Row],[cleu_deacts]]/1000)</f>
        <v/>
      </c>
      <c r="E1055" s="10" t="str">
        <f>IF(Table1[[#This Row],[Area]]="","",Table1[[#This Row],[cleu_subs]]/1000)</f>
        <v/>
      </c>
      <c r="F1055" s="10" t="str">
        <f>IF(Table1[[#This Row],[Area]]="","",Table1[[#This Row],[Adds]]-Table1[[#This Row],[Deacts]])</f>
        <v/>
      </c>
      <c r="G1055" s="10" t="str">
        <f>IF(Table1[[#This Row],[Area]]="","",IF(Table1[[#This Row],[VZ2_SEGMT_DESC]]="Small &amp; Medium Unassigned", "Small &amp; Medium",Table1[[#This Row],[VZ2_SEGMT_DESC]]))</f>
        <v/>
      </c>
      <c r="H1055" s="10" t="str">
        <f>IF(Table1[[#This Row],[VZ2_AREA_DESC]]="undefined","",IF(Table1[[#This Row],[VZ2_AREA_DESC]]="Headquarte","HQ",Table1[[#This Row],[VZ2_AREA_DESC]]))</f>
        <v/>
      </c>
      <c r="I1055" s="2">
        <v>43770</v>
      </c>
      <c r="J1055" s="3" t="s">
        <v>18</v>
      </c>
      <c r="K1055" s="3" t="s">
        <v>12</v>
      </c>
      <c r="L1055" s="3" t="s">
        <v>13</v>
      </c>
      <c r="M1055" s="3">
        <v>0</v>
      </c>
      <c r="N1055" s="3">
        <v>0</v>
      </c>
      <c r="O1055" s="3">
        <v>0</v>
      </c>
    </row>
    <row r="1056" spans="1:15" x14ac:dyDescent="0.25">
      <c r="A1056" s="6" t="str">
        <f>IF(Table1[[#This Row],[Area]]="","",CONCATENATE(YEAR(I1056)," ","Q",ROUNDUP(MONTH(I1056)/3,0)))</f>
        <v>2019 Q1</v>
      </c>
      <c r="B1056" s="6" t="str">
        <f>IF(Table1[[#This Row],[Area]]="","",CONCATENATE(TEXT(Table1[[#This Row],[rpt_mth]],"yyyy"), " ",TEXT(Table1[[#This Row],[rpt_mth]],"mmmm")))</f>
        <v>2019 February</v>
      </c>
      <c r="C1056" s="9">
        <f>IF(Table1[[#This Row],[Area]]="","",Table1[[#This Row],[cleu_gross_adds]]/1000)</f>
        <v>0.76200000000000001</v>
      </c>
      <c r="D1056" s="9">
        <f>IF(Table1[[#This Row],[Area]]="","",Table1[[#This Row],[cleu_deacts]]/1000)</f>
        <v>0.45600000000000002</v>
      </c>
      <c r="E1056" s="10">
        <f>IF(Table1[[#This Row],[Area]]="","",Table1[[#This Row],[cleu_subs]]/1000)</f>
        <v>51.487000000000002</v>
      </c>
      <c r="F1056" s="10">
        <f>IF(Table1[[#This Row],[Area]]="","",Table1[[#This Row],[Adds]]-Table1[[#This Row],[Deacts]])</f>
        <v>0.30599999999999999</v>
      </c>
      <c r="G1056" s="10" t="str">
        <f>IF(Table1[[#This Row],[Area]]="","",IF(Table1[[#This Row],[VZ2_SEGMT_DESC]]="Small &amp; Medium Unassigned", "Small &amp; Medium",Table1[[#This Row],[VZ2_SEGMT_DESC]]))</f>
        <v>Large Enterprise Segment</v>
      </c>
      <c r="H1056" s="10" t="str">
        <f>IF(Table1[[#This Row],[VZ2_AREA_DESC]]="undefined","",IF(Table1[[#This Row],[VZ2_AREA_DESC]]="Headquarte","HQ",Table1[[#This Row],[VZ2_AREA_DESC]]))</f>
        <v>East</v>
      </c>
      <c r="I1056" s="2">
        <v>43497</v>
      </c>
      <c r="J1056" s="3" t="s">
        <v>6</v>
      </c>
      <c r="K1056" s="3" t="s">
        <v>14</v>
      </c>
      <c r="L1056" s="3" t="s">
        <v>11</v>
      </c>
      <c r="M1056" s="3">
        <v>762</v>
      </c>
      <c r="N1056" s="3">
        <v>456</v>
      </c>
      <c r="O1056" s="3">
        <v>51487</v>
      </c>
    </row>
    <row r="1057" spans="1:15" x14ac:dyDescent="0.25">
      <c r="A1057" s="6" t="str">
        <f>IF(Table1[[#This Row],[Area]]="","",CONCATENATE(YEAR(I1057)," ","Q",ROUNDUP(MONTH(I1057)/3,0)))</f>
        <v>2020 Q2</v>
      </c>
      <c r="B1057" s="6" t="str">
        <f>IF(Table1[[#This Row],[Area]]="","",CONCATENATE(TEXT(Table1[[#This Row],[rpt_mth]],"yyyy"), " ",TEXT(Table1[[#This Row],[rpt_mth]],"mmmm")))</f>
        <v>2020 June</v>
      </c>
      <c r="C1057" s="9">
        <f>IF(Table1[[#This Row],[Area]]="","",Table1[[#This Row],[cleu_gross_adds]]/1000)</f>
        <v>5.0000000000000001E-3</v>
      </c>
      <c r="D1057" s="9">
        <f>IF(Table1[[#This Row],[Area]]="","",Table1[[#This Row],[cleu_deacts]]/1000)</f>
        <v>3.5000000000000003E-2</v>
      </c>
      <c r="E1057" s="10">
        <f>IF(Table1[[#This Row],[Area]]="","",Table1[[#This Row],[cleu_subs]]/1000)</f>
        <v>26.210999999999999</v>
      </c>
      <c r="F1057" s="10">
        <f>IF(Table1[[#This Row],[Area]]="","",Table1[[#This Row],[Adds]]-Table1[[#This Row],[Deacts]])</f>
        <v>-3.0000000000000002E-2</v>
      </c>
      <c r="G1057" s="10" t="str">
        <f>IF(Table1[[#This Row],[Area]]="","",IF(Table1[[#This Row],[VZ2_SEGMT_DESC]]="Small &amp; Medium Unassigned", "Small &amp; Medium",Table1[[#This Row],[VZ2_SEGMT_DESC]]))</f>
        <v>Public Sector SLED</v>
      </c>
      <c r="H1057" s="10" t="str">
        <f>IF(Table1[[#This Row],[VZ2_AREA_DESC]]="undefined","",IF(Table1[[#This Row],[VZ2_AREA_DESC]]="Headquarte","HQ",Table1[[#This Row],[VZ2_AREA_DESC]]))</f>
        <v>East</v>
      </c>
      <c r="I1057" s="2">
        <v>43983</v>
      </c>
      <c r="J1057" s="3" t="s">
        <v>19</v>
      </c>
      <c r="K1057" s="3" t="s">
        <v>10</v>
      </c>
      <c r="L1057" s="3" t="s">
        <v>11</v>
      </c>
      <c r="M1057" s="3">
        <v>5</v>
      </c>
      <c r="N1057" s="3">
        <v>35</v>
      </c>
      <c r="O1057" s="3">
        <v>26211</v>
      </c>
    </row>
    <row r="1058" spans="1:15" x14ac:dyDescent="0.25">
      <c r="A1058" s="6" t="str">
        <f>IF(Table1[[#This Row],[Area]]="","",CONCATENATE(YEAR(I1058)," ","Q",ROUNDUP(MONTH(I1058)/3,0)))</f>
        <v>2020 Q2</v>
      </c>
      <c r="B1058" s="6" t="str">
        <f>IF(Table1[[#This Row],[Area]]="","",CONCATENATE(TEXT(Table1[[#This Row],[rpt_mth]],"yyyy"), " ",TEXT(Table1[[#This Row],[rpt_mth]],"mmmm")))</f>
        <v>2020 April</v>
      </c>
      <c r="C1058" s="9">
        <f>IF(Table1[[#This Row],[Area]]="","",Table1[[#This Row],[cleu_gross_adds]]/1000)</f>
        <v>3.3929999999999998</v>
      </c>
      <c r="D1058" s="9">
        <f>IF(Table1[[#This Row],[Area]]="","",Table1[[#This Row],[cleu_deacts]]/1000)</f>
        <v>16.244</v>
      </c>
      <c r="E1058" s="10">
        <f>IF(Table1[[#This Row],[Area]]="","",Table1[[#This Row],[cleu_subs]]/1000)</f>
        <v>1349.4929999999999</v>
      </c>
      <c r="F1058" s="10">
        <f>IF(Table1[[#This Row],[Area]]="","",Table1[[#This Row],[Adds]]-Table1[[#This Row],[Deacts]])</f>
        <v>-12.850999999999999</v>
      </c>
      <c r="G1058" s="10" t="str">
        <f>IF(Table1[[#This Row],[Area]]="","",IF(Table1[[#This Row],[VZ2_SEGMT_DESC]]="Small &amp; Medium Unassigned", "Small &amp; Medium",Table1[[#This Row],[VZ2_SEGMT_DESC]]))</f>
        <v>Small &amp; Medium</v>
      </c>
      <c r="H1058" s="10" t="str">
        <f>IF(Table1[[#This Row],[VZ2_AREA_DESC]]="undefined","",IF(Table1[[#This Row],[VZ2_AREA_DESC]]="Headquarte","HQ",Table1[[#This Row],[VZ2_AREA_DESC]]))</f>
        <v>South</v>
      </c>
      <c r="I1058" s="2">
        <v>43922</v>
      </c>
      <c r="J1058" s="3" t="s">
        <v>18</v>
      </c>
      <c r="K1058" s="3" t="s">
        <v>10</v>
      </c>
      <c r="L1058" s="3" t="s">
        <v>8</v>
      </c>
      <c r="M1058" s="3">
        <v>3393</v>
      </c>
      <c r="N1058" s="3">
        <v>16244</v>
      </c>
      <c r="O1058" s="3">
        <v>1349493</v>
      </c>
    </row>
    <row r="1059" spans="1:15" x14ac:dyDescent="0.25">
      <c r="A1059" s="6" t="str">
        <f>IF(Table1[[#This Row],[Area]]="","",CONCATENATE(YEAR(I1059)," ","Q",ROUNDUP(MONTH(I1059)/3,0)))</f>
        <v/>
      </c>
      <c r="B1059" s="6" t="str">
        <f>IF(Table1[[#This Row],[Area]]="","",CONCATENATE(TEXT(Table1[[#This Row],[rpt_mth]],"yyyy"), " ",TEXT(Table1[[#This Row],[rpt_mth]],"mmmm")))</f>
        <v/>
      </c>
      <c r="C1059" s="9" t="str">
        <f>IF(Table1[[#This Row],[Area]]="","",Table1[[#This Row],[cleu_gross_adds]]/1000)</f>
        <v/>
      </c>
      <c r="D1059" s="9" t="str">
        <f>IF(Table1[[#This Row],[Area]]="","",Table1[[#This Row],[cleu_deacts]]/1000)</f>
        <v/>
      </c>
      <c r="E1059" s="10" t="str">
        <f>IF(Table1[[#This Row],[Area]]="","",Table1[[#This Row],[cleu_subs]]/1000)</f>
        <v/>
      </c>
      <c r="F1059" s="10" t="str">
        <f>IF(Table1[[#This Row],[Area]]="","",Table1[[#This Row],[Adds]]-Table1[[#This Row],[Deacts]])</f>
        <v/>
      </c>
      <c r="G1059" s="10" t="str">
        <f>IF(Table1[[#This Row],[Area]]="","",IF(Table1[[#This Row],[VZ2_SEGMT_DESC]]="Small &amp; Medium Unassigned", "Small &amp; Medium",Table1[[#This Row],[VZ2_SEGMT_DESC]]))</f>
        <v/>
      </c>
      <c r="H1059" s="10" t="str">
        <f>IF(Table1[[#This Row],[VZ2_AREA_DESC]]="undefined","",IF(Table1[[#This Row],[VZ2_AREA_DESC]]="Headquarte","HQ",Table1[[#This Row],[VZ2_AREA_DESC]]))</f>
        <v/>
      </c>
      <c r="I1059" s="2">
        <v>43709</v>
      </c>
      <c r="J1059" s="3" t="s">
        <v>18</v>
      </c>
      <c r="K1059" s="3" t="s">
        <v>12</v>
      </c>
      <c r="L1059" s="3" t="s">
        <v>13</v>
      </c>
      <c r="M1059" s="3">
        <v>0</v>
      </c>
      <c r="N1059" s="3">
        <v>0</v>
      </c>
      <c r="O1059" s="3">
        <v>0</v>
      </c>
    </row>
    <row r="1060" spans="1:15" x14ac:dyDescent="0.25">
      <c r="A1060" s="6" t="str">
        <f>IF(Table1[[#This Row],[Area]]="","",CONCATENATE(YEAR(I1060)," ","Q",ROUNDUP(MONTH(I1060)/3,0)))</f>
        <v>2019 Q1</v>
      </c>
      <c r="B1060" s="6" t="str">
        <f>IF(Table1[[#This Row],[Area]]="","",CONCATENATE(TEXT(Table1[[#This Row],[rpt_mth]],"yyyy"), " ",TEXT(Table1[[#This Row],[rpt_mth]],"mmmm")))</f>
        <v>2019 January</v>
      </c>
      <c r="C1060" s="9">
        <f>IF(Table1[[#This Row],[Area]]="","",Table1[[#This Row],[cleu_gross_adds]]/1000)</f>
        <v>23.367000000000001</v>
      </c>
      <c r="D1060" s="9">
        <f>IF(Table1[[#This Row],[Area]]="","",Table1[[#This Row],[cleu_deacts]]/1000)</f>
        <v>20.097999999999999</v>
      </c>
      <c r="E1060" s="10">
        <f>IF(Table1[[#This Row],[Area]]="","",Table1[[#This Row],[cleu_subs]]/1000)</f>
        <v>1225.3499999999999</v>
      </c>
      <c r="F1060" s="10">
        <f>IF(Table1[[#This Row],[Area]]="","",Table1[[#This Row],[Adds]]-Table1[[#This Row],[Deacts]])</f>
        <v>3.2690000000000019</v>
      </c>
      <c r="G1060" s="10" t="str">
        <f>IF(Table1[[#This Row],[Area]]="","",IF(Table1[[#This Row],[VZ2_SEGMT_DESC]]="Small &amp; Medium Unassigned", "Small &amp; Medium",Table1[[#This Row],[VZ2_SEGMT_DESC]]))</f>
        <v>Small &amp; Medium</v>
      </c>
      <c r="H1060" s="10" t="str">
        <f>IF(Table1[[#This Row],[VZ2_AREA_DESC]]="undefined","",IF(Table1[[#This Row],[VZ2_AREA_DESC]]="Headquarte","HQ",Table1[[#This Row],[VZ2_AREA_DESC]]))</f>
        <v>South</v>
      </c>
      <c r="I1060" s="2">
        <v>43466</v>
      </c>
      <c r="J1060" s="3" t="s">
        <v>18</v>
      </c>
      <c r="K1060" s="3" t="s">
        <v>10</v>
      </c>
      <c r="L1060" s="3" t="s">
        <v>8</v>
      </c>
      <c r="M1060" s="3">
        <v>23367</v>
      </c>
      <c r="N1060" s="3">
        <v>20098</v>
      </c>
      <c r="O1060" s="3">
        <v>1225350</v>
      </c>
    </row>
    <row r="1061" spans="1:15" x14ac:dyDescent="0.25">
      <c r="A1061" s="6" t="str">
        <f>IF(Table1[[#This Row],[Area]]="","",CONCATENATE(YEAR(I1061)," ","Q",ROUNDUP(MONTH(I1061)/3,0)))</f>
        <v>2019 Q2</v>
      </c>
      <c r="B1061" s="6" t="str">
        <f>IF(Table1[[#This Row],[Area]]="","",CONCATENATE(TEXT(Table1[[#This Row],[rpt_mth]],"yyyy"), " ",TEXT(Table1[[#This Row],[rpt_mth]],"mmmm")))</f>
        <v>2019 May</v>
      </c>
      <c r="C1061" s="9">
        <f>IF(Table1[[#This Row],[Area]]="","",Table1[[#This Row],[cleu_gross_adds]]/1000)</f>
        <v>3.9E-2</v>
      </c>
      <c r="D1061" s="9">
        <f>IF(Table1[[#This Row],[Area]]="","",Table1[[#This Row],[cleu_deacts]]/1000)</f>
        <v>5.8999999999999997E-2</v>
      </c>
      <c r="E1061" s="10">
        <f>IF(Table1[[#This Row],[Area]]="","",Table1[[#This Row],[cleu_subs]]/1000)</f>
        <v>9.4030000000000005</v>
      </c>
      <c r="F1061" s="10">
        <f>IF(Table1[[#This Row],[Area]]="","",Table1[[#This Row],[Adds]]-Table1[[#This Row],[Deacts]])</f>
        <v>-1.9999999999999997E-2</v>
      </c>
      <c r="G1061" s="10" t="str">
        <f>IF(Table1[[#This Row],[Area]]="","",IF(Table1[[#This Row],[VZ2_SEGMT_DESC]]="Small &amp; Medium Unassigned", "Small &amp; Medium",Table1[[#This Row],[VZ2_SEGMT_DESC]]))</f>
        <v>Public Sector SLED</v>
      </c>
      <c r="H1061" s="10" t="str">
        <f>IF(Table1[[#This Row],[VZ2_AREA_DESC]]="undefined","",IF(Table1[[#This Row],[VZ2_AREA_DESC]]="Headquarte","HQ",Table1[[#This Row],[VZ2_AREA_DESC]]))</f>
        <v>West</v>
      </c>
      <c r="I1061" s="2">
        <v>43586</v>
      </c>
      <c r="J1061" s="3" t="s">
        <v>19</v>
      </c>
      <c r="K1061" s="3" t="s">
        <v>10</v>
      </c>
      <c r="L1061" s="3" t="s">
        <v>15</v>
      </c>
      <c r="M1061" s="3">
        <v>39</v>
      </c>
      <c r="N1061" s="3">
        <v>59</v>
      </c>
      <c r="O1061" s="3">
        <v>9403</v>
      </c>
    </row>
    <row r="1062" spans="1:15" x14ac:dyDescent="0.25">
      <c r="A1062" s="6" t="str">
        <f>IF(Table1[[#This Row],[Area]]="","",CONCATENATE(YEAR(I1062)," ","Q",ROUNDUP(MONTH(I1062)/3,0)))</f>
        <v>2019 Q1</v>
      </c>
      <c r="B1062" s="6" t="str">
        <f>IF(Table1[[#This Row],[Area]]="","",CONCATENATE(TEXT(Table1[[#This Row],[rpt_mth]],"yyyy"), " ",TEXT(Table1[[#This Row],[rpt_mth]],"mmmm")))</f>
        <v>2019 February</v>
      </c>
      <c r="C1062" s="9">
        <f>IF(Table1[[#This Row],[Area]]="","",Table1[[#This Row],[cleu_gross_adds]]/1000)</f>
        <v>0</v>
      </c>
      <c r="D1062" s="9">
        <f>IF(Table1[[#This Row],[Area]]="","",Table1[[#This Row],[cleu_deacts]]/1000)</f>
        <v>2.8000000000000001E-2</v>
      </c>
      <c r="E1062" s="10">
        <f>IF(Table1[[#This Row],[Area]]="","",Table1[[#This Row],[cleu_subs]]/1000)</f>
        <v>1.984</v>
      </c>
      <c r="F1062" s="10">
        <f>IF(Table1[[#This Row],[Area]]="","",Table1[[#This Row],[Adds]]-Table1[[#This Row],[Deacts]])</f>
        <v>-2.8000000000000001E-2</v>
      </c>
      <c r="G1062" s="10" t="str">
        <f>IF(Table1[[#This Row],[Area]]="","",IF(Table1[[#This Row],[VZ2_SEGMT_DESC]]="Small &amp; Medium Unassigned", "Small &amp; Medium",Table1[[#This Row],[VZ2_SEGMT_DESC]]))</f>
        <v>Public Sector Fed</v>
      </c>
      <c r="H1062" s="10" t="str">
        <f>IF(Table1[[#This Row],[VZ2_AREA_DESC]]="undefined","",IF(Table1[[#This Row],[VZ2_AREA_DESC]]="Headquarte","HQ",Table1[[#This Row],[VZ2_AREA_DESC]]))</f>
        <v>West</v>
      </c>
      <c r="I1062" s="2">
        <v>43497</v>
      </c>
      <c r="J1062" s="3" t="s">
        <v>16</v>
      </c>
      <c r="K1062" s="3" t="s">
        <v>7</v>
      </c>
      <c r="L1062" s="3" t="s">
        <v>15</v>
      </c>
      <c r="M1062" s="3">
        <v>0</v>
      </c>
      <c r="N1062" s="3">
        <v>28</v>
      </c>
      <c r="O1062" s="3">
        <v>1984</v>
      </c>
    </row>
    <row r="1063" spans="1:15" x14ac:dyDescent="0.25">
      <c r="A1063" s="6" t="str">
        <f>IF(Table1[[#This Row],[Area]]="","",CONCATENATE(YEAR(I1063)," ","Q",ROUNDUP(MONTH(I1063)/3,0)))</f>
        <v>2019 Q1</v>
      </c>
      <c r="B1063" s="6" t="str">
        <f>IF(Table1[[#This Row],[Area]]="","",CONCATENATE(TEXT(Table1[[#This Row],[rpt_mth]],"yyyy"), " ",TEXT(Table1[[#This Row],[rpt_mth]],"mmmm")))</f>
        <v>2019 January</v>
      </c>
      <c r="C1063" s="9">
        <f>IF(Table1[[#This Row],[Area]]="","",Table1[[#This Row],[cleu_gross_adds]]/1000)</f>
        <v>0</v>
      </c>
      <c r="D1063" s="9">
        <f>IF(Table1[[#This Row],[Area]]="","",Table1[[#This Row],[cleu_deacts]]/1000)</f>
        <v>0</v>
      </c>
      <c r="E1063" s="10">
        <f>IF(Table1[[#This Row],[Area]]="","",Table1[[#This Row],[cleu_subs]]/1000)</f>
        <v>0</v>
      </c>
      <c r="F1063" s="10">
        <f>IF(Table1[[#This Row],[Area]]="","",Table1[[#This Row],[Adds]]-Table1[[#This Row],[Deacts]])</f>
        <v>0</v>
      </c>
      <c r="G1063" s="10" t="str">
        <f>IF(Table1[[#This Row],[Area]]="","",IF(Table1[[#This Row],[VZ2_SEGMT_DESC]]="Small &amp; Medium Unassigned", "Small &amp; Medium",Table1[[#This Row],[VZ2_SEGMT_DESC]]))</f>
        <v>Small &amp; Medium</v>
      </c>
      <c r="H1063" s="10" t="str">
        <f>IF(Table1[[#This Row],[VZ2_AREA_DESC]]="undefined","",IF(Table1[[#This Row],[VZ2_AREA_DESC]]="Headquarte","HQ",Table1[[#This Row],[VZ2_AREA_DESC]]))</f>
        <v>HQ</v>
      </c>
      <c r="I1063" s="2">
        <v>43466</v>
      </c>
      <c r="J1063" s="3" t="s">
        <v>18</v>
      </c>
      <c r="K1063" s="3" t="s">
        <v>14</v>
      </c>
      <c r="L1063" s="3" t="s">
        <v>17</v>
      </c>
      <c r="M1063" s="3">
        <v>0</v>
      </c>
      <c r="N1063" s="3">
        <v>0</v>
      </c>
      <c r="O1063" s="3">
        <v>0</v>
      </c>
    </row>
    <row r="1064" spans="1:15" x14ac:dyDescent="0.25">
      <c r="A1064" s="6" t="str">
        <f>IF(Table1[[#This Row],[Area]]="","",CONCATENATE(YEAR(I1064)," ","Q",ROUNDUP(MONTH(I1064)/3,0)))</f>
        <v>2020 Q1</v>
      </c>
      <c r="B1064" s="6" t="str">
        <f>IF(Table1[[#This Row],[Area]]="","",CONCATENATE(TEXT(Table1[[#This Row],[rpt_mth]],"yyyy"), " ",TEXT(Table1[[#This Row],[rpt_mth]],"mmmm")))</f>
        <v>2020 February</v>
      </c>
      <c r="C1064" s="9">
        <f>IF(Table1[[#This Row],[Area]]="","",Table1[[#This Row],[cleu_gross_adds]]/1000)</f>
        <v>1E-3</v>
      </c>
      <c r="D1064" s="9">
        <f>IF(Table1[[#This Row],[Area]]="","",Table1[[#This Row],[cleu_deacts]]/1000)</f>
        <v>0</v>
      </c>
      <c r="E1064" s="10">
        <f>IF(Table1[[#This Row],[Area]]="","",Table1[[#This Row],[cleu_subs]]/1000)</f>
        <v>1E-3</v>
      </c>
      <c r="F1064" s="10">
        <f>IF(Table1[[#This Row],[Area]]="","",Table1[[#This Row],[Adds]]-Table1[[#This Row],[Deacts]])</f>
        <v>1E-3</v>
      </c>
      <c r="G1064" s="10" t="str">
        <f>IF(Table1[[#This Row],[Area]]="","",IF(Table1[[#This Row],[VZ2_SEGMT_DESC]]="Small &amp; Medium Unassigned", "Small &amp; Medium",Table1[[#This Row],[VZ2_SEGMT_DESC]]))</f>
        <v>Small &amp; Medium</v>
      </c>
      <c r="H1064" s="10" t="str">
        <f>IF(Table1[[#This Row],[VZ2_AREA_DESC]]="undefined","",IF(Table1[[#This Row],[VZ2_AREA_DESC]]="Headquarte","HQ",Table1[[#This Row],[VZ2_AREA_DESC]]))</f>
        <v>West</v>
      </c>
      <c r="I1064" s="2">
        <v>43862</v>
      </c>
      <c r="J1064" s="3" t="s">
        <v>9</v>
      </c>
      <c r="K1064" s="3" t="s">
        <v>7</v>
      </c>
      <c r="L1064" s="3" t="s">
        <v>15</v>
      </c>
      <c r="M1064" s="3">
        <v>1</v>
      </c>
      <c r="N1064" s="3">
        <v>0</v>
      </c>
      <c r="O1064" s="3">
        <v>1</v>
      </c>
    </row>
    <row r="1065" spans="1:15" x14ac:dyDescent="0.25">
      <c r="A1065" s="6" t="str">
        <f>IF(Table1[[#This Row],[Area]]="","",CONCATENATE(YEAR(I1065)," ","Q",ROUNDUP(MONTH(I1065)/3,0)))</f>
        <v>2019 Q2</v>
      </c>
      <c r="B1065" s="6" t="str">
        <f>IF(Table1[[#This Row],[Area]]="","",CONCATENATE(TEXT(Table1[[#This Row],[rpt_mth]],"yyyy"), " ",TEXT(Table1[[#This Row],[rpt_mth]],"mmmm")))</f>
        <v>2019 June</v>
      </c>
      <c r="C1065" s="9">
        <f>IF(Table1[[#This Row],[Area]]="","",Table1[[#This Row],[cleu_gross_adds]]/1000)</f>
        <v>1.2E-2</v>
      </c>
      <c r="D1065" s="9">
        <f>IF(Table1[[#This Row],[Area]]="","",Table1[[#This Row],[cleu_deacts]]/1000)</f>
        <v>0</v>
      </c>
      <c r="E1065" s="10">
        <f>IF(Table1[[#This Row],[Area]]="","",Table1[[#This Row],[cleu_subs]]/1000)</f>
        <v>2.8000000000000001E-2</v>
      </c>
      <c r="F1065" s="10">
        <f>IF(Table1[[#This Row],[Area]]="","",Table1[[#This Row],[Adds]]-Table1[[#This Row],[Deacts]])</f>
        <v>1.2E-2</v>
      </c>
      <c r="G1065" s="10" t="str">
        <f>IF(Table1[[#This Row],[Area]]="","",IF(Table1[[#This Row],[VZ2_SEGMT_DESC]]="Small &amp; Medium Unassigned", "Small &amp; Medium",Table1[[#This Row],[VZ2_SEGMT_DESC]]))</f>
        <v>Small &amp; Medium</v>
      </c>
      <c r="H1065" s="10" t="str">
        <f>IF(Table1[[#This Row],[VZ2_AREA_DESC]]="undefined","",IF(Table1[[#This Row],[VZ2_AREA_DESC]]="Headquarte","HQ",Table1[[#This Row],[VZ2_AREA_DESC]]))</f>
        <v>West</v>
      </c>
      <c r="I1065" s="2">
        <v>43617</v>
      </c>
      <c r="J1065" s="3" t="s">
        <v>9</v>
      </c>
      <c r="K1065" s="3" t="s">
        <v>14</v>
      </c>
      <c r="L1065" s="3" t="s">
        <v>15</v>
      </c>
      <c r="M1065" s="3">
        <v>12</v>
      </c>
      <c r="N1065" s="3">
        <v>0</v>
      </c>
      <c r="O1065" s="3">
        <v>28</v>
      </c>
    </row>
    <row r="1066" spans="1:15" x14ac:dyDescent="0.25">
      <c r="A1066" s="6" t="str">
        <f>IF(Table1[[#This Row],[Area]]="","",CONCATENATE(YEAR(I1066)," ","Q",ROUNDUP(MONTH(I1066)/3,0)))</f>
        <v>2019 Q1</v>
      </c>
      <c r="B1066" s="6" t="str">
        <f>IF(Table1[[#This Row],[Area]]="","",CONCATENATE(TEXT(Table1[[#This Row],[rpt_mth]],"yyyy"), " ",TEXT(Table1[[#This Row],[rpt_mth]],"mmmm")))</f>
        <v>2019 January</v>
      </c>
      <c r="C1066" s="9">
        <f>IF(Table1[[#This Row],[Area]]="","",Table1[[#This Row],[cleu_gross_adds]]/1000)</f>
        <v>1.8149999999999999</v>
      </c>
      <c r="D1066" s="9">
        <f>IF(Table1[[#This Row],[Area]]="","",Table1[[#This Row],[cleu_deacts]]/1000)</f>
        <v>1.6719999999999999</v>
      </c>
      <c r="E1066" s="10">
        <f>IF(Table1[[#This Row],[Area]]="","",Table1[[#This Row],[cleu_subs]]/1000)</f>
        <v>217.37700000000001</v>
      </c>
      <c r="F1066" s="10">
        <f>IF(Table1[[#This Row],[Area]]="","",Table1[[#This Row],[Adds]]-Table1[[#This Row],[Deacts]])</f>
        <v>0.14300000000000002</v>
      </c>
      <c r="G1066" s="10" t="str">
        <f>IF(Table1[[#This Row],[Area]]="","",IF(Table1[[#This Row],[VZ2_SEGMT_DESC]]="Small &amp; Medium Unassigned", "Small &amp; Medium",Table1[[#This Row],[VZ2_SEGMT_DESC]]))</f>
        <v>Public Sector Fed</v>
      </c>
      <c r="H1066" s="10" t="str">
        <f>IF(Table1[[#This Row],[VZ2_AREA_DESC]]="undefined","",IF(Table1[[#This Row],[VZ2_AREA_DESC]]="Headquarte","HQ",Table1[[#This Row],[VZ2_AREA_DESC]]))</f>
        <v>West</v>
      </c>
      <c r="I1066" s="2">
        <v>43466</v>
      </c>
      <c r="J1066" s="3" t="s">
        <v>16</v>
      </c>
      <c r="K1066" s="3" t="s">
        <v>12</v>
      </c>
      <c r="L1066" s="3" t="s">
        <v>15</v>
      </c>
      <c r="M1066" s="3">
        <v>1815</v>
      </c>
      <c r="N1066" s="3">
        <v>1672</v>
      </c>
      <c r="O1066" s="3">
        <v>217377</v>
      </c>
    </row>
    <row r="1067" spans="1:15" x14ac:dyDescent="0.25">
      <c r="A1067" s="6" t="str">
        <f>IF(Table1[[#This Row],[Area]]="","",CONCATENATE(YEAR(I1067)," ","Q",ROUNDUP(MONTH(I1067)/3,0)))</f>
        <v>2020 Q2</v>
      </c>
      <c r="B1067" s="6" t="str">
        <f>IF(Table1[[#This Row],[Area]]="","",CONCATENATE(TEXT(Table1[[#This Row],[rpt_mth]],"yyyy"), " ",TEXT(Table1[[#This Row],[rpt_mth]],"mmmm")))</f>
        <v>2020 April</v>
      </c>
      <c r="C1067" s="9">
        <f>IF(Table1[[#This Row],[Area]]="","",Table1[[#This Row],[cleu_gross_adds]]/1000)</f>
        <v>4.2869999999999999</v>
      </c>
      <c r="D1067" s="9">
        <f>IF(Table1[[#This Row],[Area]]="","",Table1[[#This Row],[cleu_deacts]]/1000)</f>
        <v>4.1150000000000002</v>
      </c>
      <c r="E1067" s="10">
        <f>IF(Table1[[#This Row],[Area]]="","",Table1[[#This Row],[cleu_subs]]/1000)</f>
        <v>395.68599999999998</v>
      </c>
      <c r="F1067" s="10">
        <f>IF(Table1[[#This Row],[Area]]="","",Table1[[#This Row],[Adds]]-Table1[[#This Row],[Deacts]])</f>
        <v>0.17199999999999971</v>
      </c>
      <c r="G1067" s="10" t="str">
        <f>IF(Table1[[#This Row],[Area]]="","",IF(Table1[[#This Row],[VZ2_SEGMT_DESC]]="Small &amp; Medium Unassigned", "Small &amp; Medium",Table1[[#This Row],[VZ2_SEGMT_DESC]]))</f>
        <v>Small &amp; Medium</v>
      </c>
      <c r="H1067" s="10" t="str">
        <f>IF(Table1[[#This Row],[VZ2_AREA_DESC]]="undefined","",IF(Table1[[#This Row],[VZ2_AREA_DESC]]="Headquarte","HQ",Table1[[#This Row],[VZ2_AREA_DESC]]))</f>
        <v>West</v>
      </c>
      <c r="I1067" s="2">
        <v>43922</v>
      </c>
      <c r="J1067" s="3" t="s">
        <v>18</v>
      </c>
      <c r="K1067" s="3" t="s">
        <v>14</v>
      </c>
      <c r="L1067" s="3" t="s">
        <v>15</v>
      </c>
      <c r="M1067" s="3">
        <v>4287</v>
      </c>
      <c r="N1067" s="3">
        <v>4115</v>
      </c>
      <c r="O1067" s="3">
        <v>395686</v>
      </c>
    </row>
    <row r="1068" spans="1:15" x14ac:dyDescent="0.25">
      <c r="A1068" s="6" t="str">
        <f>IF(Table1[[#This Row],[Area]]="","",CONCATENATE(YEAR(I1068)," ","Q",ROUNDUP(MONTH(I1068)/3,0)))</f>
        <v>2020 Q2</v>
      </c>
      <c r="B1068" s="6" t="str">
        <f>IF(Table1[[#This Row],[Area]]="","",CONCATENATE(TEXT(Table1[[#This Row],[rpt_mth]],"yyyy"), " ",TEXT(Table1[[#This Row],[rpt_mth]],"mmmm")))</f>
        <v>2020 May</v>
      </c>
      <c r="C1068" s="9">
        <f>IF(Table1[[#This Row],[Area]]="","",Table1[[#This Row],[cleu_gross_adds]]/1000)</f>
        <v>8.0000000000000002E-3</v>
      </c>
      <c r="D1068" s="9">
        <f>IF(Table1[[#This Row],[Area]]="","",Table1[[#This Row],[cleu_deacts]]/1000)</f>
        <v>0.05</v>
      </c>
      <c r="E1068" s="10">
        <f>IF(Table1[[#This Row],[Area]]="","",Table1[[#This Row],[cleu_subs]]/1000)</f>
        <v>13.013</v>
      </c>
      <c r="F1068" s="10">
        <f>IF(Table1[[#This Row],[Area]]="","",Table1[[#This Row],[Adds]]-Table1[[#This Row],[Deacts]])</f>
        <v>-4.2000000000000003E-2</v>
      </c>
      <c r="G1068" s="10" t="str">
        <f>IF(Table1[[#This Row],[Area]]="","",IF(Table1[[#This Row],[VZ2_SEGMT_DESC]]="Small &amp; Medium Unassigned", "Small &amp; Medium",Table1[[#This Row],[VZ2_SEGMT_DESC]]))</f>
        <v>Public Sector SLED</v>
      </c>
      <c r="H1068" s="10" t="str">
        <f>IF(Table1[[#This Row],[VZ2_AREA_DESC]]="undefined","",IF(Table1[[#This Row],[VZ2_AREA_DESC]]="Headquarte","HQ",Table1[[#This Row],[VZ2_AREA_DESC]]))</f>
        <v>South</v>
      </c>
      <c r="I1068" s="2">
        <v>43952</v>
      </c>
      <c r="J1068" s="3" t="s">
        <v>19</v>
      </c>
      <c r="K1068" s="3" t="s">
        <v>10</v>
      </c>
      <c r="L1068" s="3" t="s">
        <v>8</v>
      </c>
      <c r="M1068" s="3">
        <v>8</v>
      </c>
      <c r="N1068" s="3">
        <v>50</v>
      </c>
      <c r="O1068" s="3">
        <v>13013</v>
      </c>
    </row>
    <row r="1069" spans="1:15" x14ac:dyDescent="0.25">
      <c r="A1069" s="6" t="str">
        <f>IF(Table1[[#This Row],[Area]]="","",CONCATENATE(YEAR(I1069)," ","Q",ROUNDUP(MONTH(I1069)/3,0)))</f>
        <v>2020 Q2</v>
      </c>
      <c r="B1069" s="6" t="str">
        <f>IF(Table1[[#This Row],[Area]]="","",CONCATENATE(TEXT(Table1[[#This Row],[rpt_mth]],"yyyy"), " ",TEXT(Table1[[#This Row],[rpt_mth]],"mmmm")))</f>
        <v>2020 April</v>
      </c>
      <c r="C1069" s="9">
        <f>IF(Table1[[#This Row],[Area]]="","",Table1[[#This Row],[cleu_gross_adds]]/1000)</f>
        <v>2.8530000000000002</v>
      </c>
      <c r="D1069" s="9">
        <f>IF(Table1[[#This Row],[Area]]="","",Table1[[#This Row],[cleu_deacts]]/1000)</f>
        <v>13.914</v>
      </c>
      <c r="E1069" s="10">
        <f>IF(Table1[[#This Row],[Area]]="","",Table1[[#This Row],[cleu_subs]]/1000)</f>
        <v>1094.721</v>
      </c>
      <c r="F1069" s="10">
        <f>IF(Table1[[#This Row],[Area]]="","",Table1[[#This Row],[Adds]]-Table1[[#This Row],[Deacts]])</f>
        <v>-11.061</v>
      </c>
      <c r="G1069" s="10" t="str">
        <f>IF(Table1[[#This Row],[Area]]="","",IF(Table1[[#This Row],[VZ2_SEGMT_DESC]]="Small &amp; Medium Unassigned", "Small &amp; Medium",Table1[[#This Row],[VZ2_SEGMT_DESC]]))</f>
        <v>Small &amp; Medium</v>
      </c>
      <c r="H1069" s="10" t="str">
        <f>IF(Table1[[#This Row],[VZ2_AREA_DESC]]="undefined","",IF(Table1[[#This Row],[VZ2_AREA_DESC]]="Headquarte","HQ",Table1[[#This Row],[VZ2_AREA_DESC]]))</f>
        <v>West</v>
      </c>
      <c r="I1069" s="2">
        <v>43922</v>
      </c>
      <c r="J1069" s="3" t="s">
        <v>18</v>
      </c>
      <c r="K1069" s="3" t="s">
        <v>10</v>
      </c>
      <c r="L1069" s="3" t="s">
        <v>15</v>
      </c>
      <c r="M1069" s="3">
        <v>2853</v>
      </c>
      <c r="N1069" s="3">
        <v>13914</v>
      </c>
      <c r="O1069" s="3">
        <v>1094721</v>
      </c>
    </row>
    <row r="1070" spans="1:15" x14ac:dyDescent="0.25">
      <c r="A1070" s="6" t="str">
        <f>IF(Table1[[#This Row],[Area]]="","",CONCATENATE(YEAR(I1070)," ","Q",ROUNDUP(MONTH(I1070)/3,0)))</f>
        <v>2020 Q1</v>
      </c>
      <c r="B1070" s="6" t="str">
        <f>IF(Table1[[#This Row],[Area]]="","",CONCATENATE(TEXT(Table1[[#This Row],[rpt_mth]],"yyyy"), " ",TEXT(Table1[[#This Row],[rpt_mth]],"mmmm")))</f>
        <v>2020 January</v>
      </c>
      <c r="C1070" s="9">
        <f>IF(Table1[[#This Row],[Area]]="","",Table1[[#This Row],[cleu_gross_adds]]/1000)</f>
        <v>0.13500000000000001</v>
      </c>
      <c r="D1070" s="9">
        <f>IF(Table1[[#This Row],[Area]]="","",Table1[[#This Row],[cleu_deacts]]/1000)</f>
        <v>0.28699999999999998</v>
      </c>
      <c r="E1070" s="10">
        <f>IF(Table1[[#This Row],[Area]]="","",Table1[[#This Row],[cleu_subs]]/1000)</f>
        <v>26.861999999999998</v>
      </c>
      <c r="F1070" s="10">
        <f>IF(Table1[[#This Row],[Area]]="","",Table1[[#This Row],[Adds]]-Table1[[#This Row],[Deacts]])</f>
        <v>-0.15199999999999997</v>
      </c>
      <c r="G1070" s="10" t="str">
        <f>IF(Table1[[#This Row],[Area]]="","",IF(Table1[[#This Row],[VZ2_SEGMT_DESC]]="Small &amp; Medium Unassigned", "Small &amp; Medium",Table1[[#This Row],[VZ2_SEGMT_DESC]]))</f>
        <v>Public Sector SLED</v>
      </c>
      <c r="H1070" s="10" t="str">
        <f>IF(Table1[[#This Row],[VZ2_AREA_DESC]]="undefined","",IF(Table1[[#This Row],[VZ2_AREA_DESC]]="Headquarte","HQ",Table1[[#This Row],[VZ2_AREA_DESC]]))</f>
        <v>East</v>
      </c>
      <c r="I1070" s="2">
        <v>43831</v>
      </c>
      <c r="J1070" s="3" t="s">
        <v>19</v>
      </c>
      <c r="K1070" s="3" t="s">
        <v>10</v>
      </c>
      <c r="L1070" s="3" t="s">
        <v>11</v>
      </c>
      <c r="M1070" s="3">
        <v>135</v>
      </c>
      <c r="N1070" s="3">
        <v>287</v>
      </c>
      <c r="O1070" s="3">
        <v>26862</v>
      </c>
    </row>
    <row r="1071" spans="1:15" x14ac:dyDescent="0.25">
      <c r="A1071" s="6" t="str">
        <f>IF(Table1[[#This Row],[Area]]="","",CONCATENATE(YEAR(I1071)," ","Q",ROUNDUP(MONTH(I1071)/3,0)))</f>
        <v>2019 Q2</v>
      </c>
      <c r="B1071" s="6" t="str">
        <f>IF(Table1[[#This Row],[Area]]="","",CONCATENATE(TEXT(Table1[[#This Row],[rpt_mth]],"yyyy"), " ",TEXT(Table1[[#This Row],[rpt_mth]],"mmmm")))</f>
        <v>2019 April</v>
      </c>
      <c r="C1071" s="9">
        <f>IF(Table1[[#This Row],[Area]]="","",Table1[[#This Row],[cleu_gross_adds]]/1000)</f>
        <v>5.431</v>
      </c>
      <c r="D1071" s="9">
        <f>IF(Table1[[#This Row],[Area]]="","",Table1[[#This Row],[cleu_deacts]]/1000)</f>
        <v>4.431</v>
      </c>
      <c r="E1071" s="10">
        <f>IF(Table1[[#This Row],[Area]]="","",Table1[[#This Row],[cleu_subs]]/1000)</f>
        <v>500.47</v>
      </c>
      <c r="F1071" s="10">
        <f>IF(Table1[[#This Row],[Area]]="","",Table1[[#This Row],[Adds]]-Table1[[#This Row],[Deacts]])</f>
        <v>1</v>
      </c>
      <c r="G1071" s="10" t="str">
        <f>IF(Table1[[#This Row],[Area]]="","",IF(Table1[[#This Row],[VZ2_SEGMT_DESC]]="Small &amp; Medium Unassigned", "Small &amp; Medium",Table1[[#This Row],[VZ2_SEGMT_DESC]]))</f>
        <v>Public Sector Fed</v>
      </c>
      <c r="H1071" s="10" t="str">
        <f>IF(Table1[[#This Row],[VZ2_AREA_DESC]]="undefined","",IF(Table1[[#This Row],[VZ2_AREA_DESC]]="Headquarte","HQ",Table1[[#This Row],[VZ2_AREA_DESC]]))</f>
        <v>East</v>
      </c>
      <c r="I1071" s="2">
        <v>43556</v>
      </c>
      <c r="J1071" s="3" t="s">
        <v>16</v>
      </c>
      <c r="K1071" s="3" t="s">
        <v>12</v>
      </c>
      <c r="L1071" s="3" t="s">
        <v>11</v>
      </c>
      <c r="M1071" s="3">
        <v>5431</v>
      </c>
      <c r="N1071" s="3">
        <v>4431</v>
      </c>
      <c r="O1071" s="3">
        <v>500470</v>
      </c>
    </row>
    <row r="1072" spans="1:15" x14ac:dyDescent="0.25">
      <c r="A1072" s="6" t="str">
        <f>IF(Table1[[#This Row],[Area]]="","",CONCATENATE(YEAR(I1072)," ","Q",ROUNDUP(MONTH(I1072)/3,0)))</f>
        <v>2019 Q1</v>
      </c>
      <c r="B1072" s="6" t="str">
        <f>IF(Table1[[#This Row],[Area]]="","",CONCATENATE(TEXT(Table1[[#This Row],[rpt_mth]],"yyyy"), " ",TEXT(Table1[[#This Row],[rpt_mth]],"mmmm")))</f>
        <v>2019 January</v>
      </c>
      <c r="C1072" s="9">
        <f>IF(Table1[[#This Row],[Area]]="","",Table1[[#This Row],[cleu_gross_adds]]/1000)</f>
        <v>4.7519999999999998</v>
      </c>
      <c r="D1072" s="9">
        <f>IF(Table1[[#This Row],[Area]]="","",Table1[[#This Row],[cleu_deacts]]/1000)</f>
        <v>4.702</v>
      </c>
      <c r="E1072" s="10">
        <f>IF(Table1[[#This Row],[Area]]="","",Table1[[#This Row],[cleu_subs]]/1000)</f>
        <v>500.28100000000001</v>
      </c>
      <c r="F1072" s="10">
        <f>IF(Table1[[#This Row],[Area]]="","",Table1[[#This Row],[Adds]]-Table1[[#This Row],[Deacts]])</f>
        <v>4.9999999999999822E-2</v>
      </c>
      <c r="G1072" s="10" t="str">
        <f>IF(Table1[[#This Row],[Area]]="","",IF(Table1[[#This Row],[VZ2_SEGMT_DESC]]="Small &amp; Medium Unassigned", "Small &amp; Medium",Table1[[#This Row],[VZ2_SEGMT_DESC]]))</f>
        <v>Public Sector Fed</v>
      </c>
      <c r="H1072" s="10" t="str">
        <f>IF(Table1[[#This Row],[VZ2_AREA_DESC]]="undefined","",IF(Table1[[#This Row],[VZ2_AREA_DESC]]="Headquarte","HQ",Table1[[#This Row],[VZ2_AREA_DESC]]))</f>
        <v>East</v>
      </c>
      <c r="I1072" s="2">
        <v>43466</v>
      </c>
      <c r="J1072" s="3" t="s">
        <v>16</v>
      </c>
      <c r="K1072" s="3" t="s">
        <v>12</v>
      </c>
      <c r="L1072" s="3" t="s">
        <v>11</v>
      </c>
      <c r="M1072" s="3">
        <v>4752</v>
      </c>
      <c r="N1072" s="3">
        <v>4702</v>
      </c>
      <c r="O1072" s="3">
        <v>500281</v>
      </c>
    </row>
    <row r="1073" spans="1:15" x14ac:dyDescent="0.25">
      <c r="A1073" s="6" t="str">
        <f>IF(Table1[[#This Row],[Area]]="","",CONCATENATE(YEAR(I1073)," ","Q",ROUNDUP(MONTH(I1073)/3,0)))</f>
        <v>2019 Q1</v>
      </c>
      <c r="B1073" s="6" t="str">
        <f>IF(Table1[[#This Row],[Area]]="","",CONCATENATE(TEXT(Table1[[#This Row],[rpt_mth]],"yyyy"), " ",TEXT(Table1[[#This Row],[rpt_mth]],"mmmm")))</f>
        <v>2019 January</v>
      </c>
      <c r="C1073" s="9">
        <f>IF(Table1[[#This Row],[Area]]="","",Table1[[#This Row],[cleu_gross_adds]]/1000)</f>
        <v>2.3E-2</v>
      </c>
      <c r="D1073" s="9">
        <f>IF(Table1[[#This Row],[Area]]="","",Table1[[#This Row],[cleu_deacts]]/1000)</f>
        <v>1E-3</v>
      </c>
      <c r="E1073" s="10">
        <f>IF(Table1[[#This Row],[Area]]="","",Table1[[#This Row],[cleu_subs]]/1000)</f>
        <v>2.7E-2</v>
      </c>
      <c r="F1073" s="10">
        <f>IF(Table1[[#This Row],[Area]]="","",Table1[[#This Row],[Adds]]-Table1[[#This Row],[Deacts]])</f>
        <v>2.1999999999999999E-2</v>
      </c>
      <c r="G1073" s="10" t="str">
        <f>IF(Table1[[#This Row],[Area]]="","",IF(Table1[[#This Row],[VZ2_SEGMT_DESC]]="Small &amp; Medium Unassigned", "Small &amp; Medium",Table1[[#This Row],[VZ2_SEGMT_DESC]]))</f>
        <v>Small &amp; Medium</v>
      </c>
      <c r="H1073" s="10" t="str">
        <f>IF(Table1[[#This Row],[VZ2_AREA_DESC]]="undefined","",IF(Table1[[#This Row],[VZ2_AREA_DESC]]="Headquarte","HQ",Table1[[#This Row],[VZ2_AREA_DESC]]))</f>
        <v>West</v>
      </c>
      <c r="I1073" s="2">
        <v>43466</v>
      </c>
      <c r="J1073" s="3" t="s">
        <v>9</v>
      </c>
      <c r="K1073" s="3" t="s">
        <v>10</v>
      </c>
      <c r="L1073" s="3" t="s">
        <v>15</v>
      </c>
      <c r="M1073" s="3">
        <v>23</v>
      </c>
      <c r="N1073" s="3">
        <v>1</v>
      </c>
      <c r="O1073" s="3">
        <v>27</v>
      </c>
    </row>
    <row r="1074" spans="1:15" x14ac:dyDescent="0.25">
      <c r="A1074" s="6" t="str">
        <f>IF(Table1[[#This Row],[Area]]="","",CONCATENATE(YEAR(I1074)," ","Q",ROUNDUP(MONTH(I1074)/3,0)))</f>
        <v>2019 Q2</v>
      </c>
      <c r="B1074" s="6" t="str">
        <f>IF(Table1[[#This Row],[Area]]="","",CONCATENATE(TEXT(Table1[[#This Row],[rpt_mth]],"yyyy"), " ",TEXT(Table1[[#This Row],[rpt_mth]],"mmmm")))</f>
        <v>2019 June</v>
      </c>
      <c r="C1074" s="9">
        <f>IF(Table1[[#This Row],[Area]]="","",Table1[[#This Row],[cleu_gross_adds]]/1000)</f>
        <v>8.5000000000000006E-2</v>
      </c>
      <c r="D1074" s="9">
        <f>IF(Table1[[#This Row],[Area]]="","",Table1[[#This Row],[cleu_deacts]]/1000)</f>
        <v>7.8E-2</v>
      </c>
      <c r="E1074" s="10">
        <f>IF(Table1[[#This Row],[Area]]="","",Table1[[#This Row],[cleu_subs]]/1000)</f>
        <v>9.3059999999999992</v>
      </c>
      <c r="F1074" s="10">
        <f>IF(Table1[[#This Row],[Area]]="","",Table1[[#This Row],[Adds]]-Table1[[#This Row],[Deacts]])</f>
        <v>7.0000000000000062E-3</v>
      </c>
      <c r="G1074" s="10" t="str">
        <f>IF(Table1[[#This Row],[Area]]="","",IF(Table1[[#This Row],[VZ2_SEGMT_DESC]]="Small &amp; Medium Unassigned", "Small &amp; Medium",Table1[[#This Row],[VZ2_SEGMT_DESC]]))</f>
        <v>Public Sector SLED</v>
      </c>
      <c r="H1074" s="10" t="str">
        <f>IF(Table1[[#This Row],[VZ2_AREA_DESC]]="undefined","",IF(Table1[[#This Row],[VZ2_AREA_DESC]]="Headquarte","HQ",Table1[[#This Row],[VZ2_AREA_DESC]]))</f>
        <v>West</v>
      </c>
      <c r="I1074" s="2">
        <v>43617</v>
      </c>
      <c r="J1074" s="3" t="s">
        <v>19</v>
      </c>
      <c r="K1074" s="3" t="s">
        <v>10</v>
      </c>
      <c r="L1074" s="3" t="s">
        <v>15</v>
      </c>
      <c r="M1074" s="3">
        <v>85</v>
      </c>
      <c r="N1074" s="3">
        <v>78</v>
      </c>
      <c r="O1074" s="3">
        <v>9306</v>
      </c>
    </row>
    <row r="1075" spans="1:15" x14ac:dyDescent="0.25">
      <c r="A1075" s="6" t="str">
        <f>IF(Table1[[#This Row],[Area]]="","",CONCATENATE(YEAR(I1075)," ","Q",ROUNDUP(MONTH(I1075)/3,0)))</f>
        <v>2019 Q4</v>
      </c>
      <c r="B1075" s="6" t="str">
        <f>IF(Table1[[#This Row],[Area]]="","",CONCATENATE(TEXT(Table1[[#This Row],[rpt_mth]],"yyyy"), " ",TEXT(Table1[[#This Row],[rpt_mth]],"mmmm")))</f>
        <v>2019 November</v>
      </c>
      <c r="C1075" s="9">
        <f>IF(Table1[[#This Row],[Area]]="","",Table1[[#This Row],[cleu_gross_adds]]/1000)</f>
        <v>0</v>
      </c>
      <c r="D1075" s="9">
        <f>IF(Table1[[#This Row],[Area]]="","",Table1[[#This Row],[cleu_deacts]]/1000)</f>
        <v>0.02</v>
      </c>
      <c r="E1075" s="10">
        <f>IF(Table1[[#This Row],[Area]]="","",Table1[[#This Row],[cleu_subs]]/1000)</f>
        <v>2.25</v>
      </c>
      <c r="F1075" s="10">
        <f>IF(Table1[[#This Row],[Area]]="","",Table1[[#This Row],[Adds]]-Table1[[#This Row],[Deacts]])</f>
        <v>-0.02</v>
      </c>
      <c r="G1075" s="10" t="str">
        <f>IF(Table1[[#This Row],[Area]]="","",IF(Table1[[#This Row],[VZ2_SEGMT_DESC]]="Small &amp; Medium Unassigned", "Small &amp; Medium",Table1[[#This Row],[VZ2_SEGMT_DESC]]))</f>
        <v>Public Sector Fed</v>
      </c>
      <c r="H1075" s="10" t="str">
        <f>IF(Table1[[#This Row],[VZ2_AREA_DESC]]="undefined","",IF(Table1[[#This Row],[VZ2_AREA_DESC]]="Headquarte","HQ",Table1[[#This Row],[VZ2_AREA_DESC]]))</f>
        <v>East</v>
      </c>
      <c r="I1075" s="2">
        <v>43770</v>
      </c>
      <c r="J1075" s="3" t="s">
        <v>16</v>
      </c>
      <c r="K1075" s="3" t="s">
        <v>7</v>
      </c>
      <c r="L1075" s="3" t="s">
        <v>11</v>
      </c>
      <c r="M1075" s="3">
        <v>0</v>
      </c>
      <c r="N1075" s="3">
        <v>20</v>
      </c>
      <c r="O1075" s="3">
        <v>2250</v>
      </c>
    </row>
    <row r="1076" spans="1:15" x14ac:dyDescent="0.25">
      <c r="A1076" s="6" t="str">
        <f>IF(Table1[[#This Row],[Area]]="","",CONCATENATE(YEAR(I1076)," ","Q",ROUNDUP(MONTH(I1076)/3,0)))</f>
        <v>2019 Q1</v>
      </c>
      <c r="B1076" s="6" t="str">
        <f>IF(Table1[[#This Row],[Area]]="","",CONCATENATE(TEXT(Table1[[#This Row],[rpt_mth]],"yyyy"), " ",TEXT(Table1[[#This Row],[rpt_mth]],"mmmm")))</f>
        <v>2019 March</v>
      </c>
      <c r="C1076" s="9">
        <f>IF(Table1[[#This Row],[Area]]="","",Table1[[#This Row],[cleu_gross_adds]]/1000)</f>
        <v>4.4999999999999998E-2</v>
      </c>
      <c r="D1076" s="9">
        <f>IF(Table1[[#This Row],[Area]]="","",Table1[[#This Row],[cleu_deacts]]/1000)</f>
        <v>0.33800000000000002</v>
      </c>
      <c r="E1076" s="10">
        <f>IF(Table1[[#This Row],[Area]]="","",Table1[[#This Row],[cleu_subs]]/1000)</f>
        <v>33.899000000000001</v>
      </c>
      <c r="F1076" s="10">
        <f>IF(Table1[[#This Row],[Area]]="","",Table1[[#This Row],[Adds]]-Table1[[#This Row],[Deacts]])</f>
        <v>-0.29300000000000004</v>
      </c>
      <c r="G1076" s="10" t="str">
        <f>IF(Table1[[#This Row],[Area]]="","",IF(Table1[[#This Row],[VZ2_SEGMT_DESC]]="Small &amp; Medium Unassigned", "Small &amp; Medium",Table1[[#This Row],[VZ2_SEGMT_DESC]]))</f>
        <v>Public Sector SLED</v>
      </c>
      <c r="H1076" s="10" t="str">
        <f>IF(Table1[[#This Row],[VZ2_AREA_DESC]]="undefined","",IF(Table1[[#This Row],[VZ2_AREA_DESC]]="Headquarte","HQ",Table1[[#This Row],[VZ2_AREA_DESC]]))</f>
        <v>East</v>
      </c>
      <c r="I1076" s="2">
        <v>43525</v>
      </c>
      <c r="J1076" s="3" t="s">
        <v>19</v>
      </c>
      <c r="K1076" s="3" t="s">
        <v>7</v>
      </c>
      <c r="L1076" s="3" t="s">
        <v>11</v>
      </c>
      <c r="M1076" s="3">
        <v>45</v>
      </c>
      <c r="N1076" s="3">
        <v>338</v>
      </c>
      <c r="O1076" s="3">
        <v>33899</v>
      </c>
    </row>
    <row r="1077" spans="1:15" x14ac:dyDescent="0.25">
      <c r="A1077" s="6" t="str">
        <f>IF(Table1[[#This Row],[Area]]="","",CONCATENATE(YEAR(I1077)," ","Q",ROUNDUP(MONTH(I1077)/3,0)))</f>
        <v>2019 Q2</v>
      </c>
      <c r="B1077" s="6" t="str">
        <f>IF(Table1[[#This Row],[Area]]="","",CONCATENATE(TEXT(Table1[[#This Row],[rpt_mth]],"yyyy"), " ",TEXT(Table1[[#This Row],[rpt_mth]],"mmmm")))</f>
        <v>2019 June</v>
      </c>
      <c r="C1077" s="9">
        <f>IF(Table1[[#This Row],[Area]]="","",Table1[[#This Row],[cleu_gross_adds]]/1000)</f>
        <v>44.338000000000001</v>
      </c>
      <c r="D1077" s="9">
        <f>IF(Table1[[#This Row],[Area]]="","",Table1[[#This Row],[cleu_deacts]]/1000)</f>
        <v>45.585000000000001</v>
      </c>
      <c r="E1077" s="10">
        <f>IF(Table1[[#This Row],[Area]]="","",Table1[[#This Row],[cleu_subs]]/1000)</f>
        <v>2812.39</v>
      </c>
      <c r="F1077" s="10">
        <f>IF(Table1[[#This Row],[Area]]="","",Table1[[#This Row],[Adds]]-Table1[[#This Row],[Deacts]])</f>
        <v>-1.2469999999999999</v>
      </c>
      <c r="G1077" s="10" t="str">
        <f>IF(Table1[[#This Row],[Area]]="","",IF(Table1[[#This Row],[VZ2_SEGMT_DESC]]="Small &amp; Medium Unassigned", "Small &amp; Medium",Table1[[#This Row],[VZ2_SEGMT_DESC]]))</f>
        <v>Large Enterprise Segment</v>
      </c>
      <c r="H1077" s="10" t="str">
        <f>IF(Table1[[#This Row],[VZ2_AREA_DESC]]="undefined","",IF(Table1[[#This Row],[VZ2_AREA_DESC]]="Headquarte","HQ",Table1[[#This Row],[VZ2_AREA_DESC]]))</f>
        <v>East</v>
      </c>
      <c r="I1077" s="2">
        <v>43617</v>
      </c>
      <c r="J1077" s="3" t="s">
        <v>6</v>
      </c>
      <c r="K1077" s="3" t="s">
        <v>12</v>
      </c>
      <c r="L1077" s="3" t="s">
        <v>11</v>
      </c>
      <c r="M1077" s="3">
        <v>44338</v>
      </c>
      <c r="N1077" s="3">
        <v>45585</v>
      </c>
      <c r="O1077" s="3">
        <v>2812390</v>
      </c>
    </row>
    <row r="1078" spans="1:15" x14ac:dyDescent="0.25">
      <c r="A1078" s="6" t="str">
        <f>IF(Table1[[#This Row],[Area]]="","",CONCATENATE(YEAR(I1078)," ","Q",ROUNDUP(MONTH(I1078)/3,0)))</f>
        <v>2019 Q1</v>
      </c>
      <c r="B1078" s="6" t="str">
        <f>IF(Table1[[#This Row],[Area]]="","",CONCATENATE(TEXT(Table1[[#This Row],[rpt_mth]],"yyyy"), " ",TEXT(Table1[[#This Row],[rpt_mth]],"mmmm")))</f>
        <v>2019 February</v>
      </c>
      <c r="C1078" s="9">
        <f>IF(Table1[[#This Row],[Area]]="","",Table1[[#This Row],[cleu_gross_adds]]/1000)</f>
        <v>41.853000000000002</v>
      </c>
      <c r="D1078" s="9">
        <f>IF(Table1[[#This Row],[Area]]="","",Table1[[#This Row],[cleu_deacts]]/1000)</f>
        <v>36.32</v>
      </c>
      <c r="E1078" s="10">
        <f>IF(Table1[[#This Row],[Area]]="","",Table1[[#This Row],[cleu_subs]]/1000)</f>
        <v>2802.2719999999999</v>
      </c>
      <c r="F1078" s="10">
        <f>IF(Table1[[#This Row],[Area]]="","",Table1[[#This Row],[Adds]]-Table1[[#This Row],[Deacts]])</f>
        <v>5.5330000000000013</v>
      </c>
      <c r="G1078" s="10" t="str">
        <f>IF(Table1[[#This Row],[Area]]="","",IF(Table1[[#This Row],[VZ2_SEGMT_DESC]]="Small &amp; Medium Unassigned", "Small &amp; Medium",Table1[[#This Row],[VZ2_SEGMT_DESC]]))</f>
        <v>Large Enterprise Segment</v>
      </c>
      <c r="H1078" s="10" t="str">
        <f>IF(Table1[[#This Row],[VZ2_AREA_DESC]]="undefined","",IF(Table1[[#This Row],[VZ2_AREA_DESC]]="Headquarte","HQ",Table1[[#This Row],[VZ2_AREA_DESC]]))</f>
        <v>East</v>
      </c>
      <c r="I1078" s="2">
        <v>43497</v>
      </c>
      <c r="J1078" s="3" t="s">
        <v>6</v>
      </c>
      <c r="K1078" s="3" t="s">
        <v>12</v>
      </c>
      <c r="L1078" s="3" t="s">
        <v>11</v>
      </c>
      <c r="M1078" s="3">
        <v>41853</v>
      </c>
      <c r="N1078" s="3">
        <v>36320</v>
      </c>
      <c r="O1078" s="3">
        <v>2802272</v>
      </c>
    </row>
    <row r="1079" spans="1:15" x14ac:dyDescent="0.25">
      <c r="A1079" s="6" t="str">
        <f>IF(Table1[[#This Row],[Area]]="","",CONCATENATE(YEAR(I1079)," ","Q",ROUNDUP(MONTH(I1079)/3,0)))</f>
        <v>2019 Q4</v>
      </c>
      <c r="B1079" s="6" t="str">
        <f>IF(Table1[[#This Row],[Area]]="","",CONCATENATE(TEXT(Table1[[#This Row],[rpt_mth]],"yyyy"), " ",TEXT(Table1[[#This Row],[rpt_mth]],"mmmm")))</f>
        <v>2019 November</v>
      </c>
      <c r="C1079" s="9">
        <f>IF(Table1[[#This Row],[Area]]="","",Table1[[#This Row],[cleu_gross_adds]]/1000)</f>
        <v>32.302</v>
      </c>
      <c r="D1079" s="9">
        <f>IF(Table1[[#This Row],[Area]]="","",Table1[[#This Row],[cleu_deacts]]/1000)</f>
        <v>20.878</v>
      </c>
      <c r="E1079" s="10">
        <f>IF(Table1[[#This Row],[Area]]="","",Table1[[#This Row],[cleu_subs]]/1000)</f>
        <v>1891.9559999999999</v>
      </c>
      <c r="F1079" s="10">
        <f>IF(Table1[[#This Row],[Area]]="","",Table1[[#This Row],[Adds]]-Table1[[#This Row],[Deacts]])</f>
        <v>11.423999999999999</v>
      </c>
      <c r="G1079" s="10" t="str">
        <f>IF(Table1[[#This Row],[Area]]="","",IF(Table1[[#This Row],[VZ2_SEGMT_DESC]]="Small &amp; Medium Unassigned", "Small &amp; Medium",Table1[[#This Row],[VZ2_SEGMT_DESC]]))</f>
        <v>Small &amp; Medium</v>
      </c>
      <c r="H1079" s="10" t="str">
        <f>IF(Table1[[#This Row],[VZ2_AREA_DESC]]="undefined","",IF(Table1[[#This Row],[VZ2_AREA_DESC]]="Headquarte","HQ",Table1[[#This Row],[VZ2_AREA_DESC]]))</f>
        <v>West</v>
      </c>
      <c r="I1079" s="2">
        <v>43770</v>
      </c>
      <c r="J1079" s="3" t="s">
        <v>18</v>
      </c>
      <c r="K1079" s="3" t="s">
        <v>12</v>
      </c>
      <c r="L1079" s="3" t="s">
        <v>15</v>
      </c>
      <c r="M1079" s="3">
        <v>32302</v>
      </c>
      <c r="N1079" s="3">
        <v>20878</v>
      </c>
      <c r="O1079" s="3">
        <v>1891956</v>
      </c>
    </row>
    <row r="1080" spans="1:15" x14ac:dyDescent="0.25">
      <c r="A1080" s="6" t="str">
        <f>IF(Table1[[#This Row],[Area]]="","",CONCATENATE(YEAR(I1080)," ","Q",ROUNDUP(MONTH(I1080)/3,0)))</f>
        <v>2020 Q2</v>
      </c>
      <c r="B1080" s="6" t="str">
        <f>IF(Table1[[#This Row],[Area]]="","",CONCATENATE(TEXT(Table1[[#This Row],[rpt_mth]],"yyyy"), " ",TEXT(Table1[[#This Row],[rpt_mth]],"mmmm")))</f>
        <v>2020 April</v>
      </c>
      <c r="C1080" s="9">
        <f>IF(Table1[[#This Row],[Area]]="","",Table1[[#This Row],[cleu_gross_adds]]/1000)</f>
        <v>16.718</v>
      </c>
      <c r="D1080" s="9">
        <f>IF(Table1[[#This Row],[Area]]="","",Table1[[#This Row],[cleu_deacts]]/1000)</f>
        <v>3.6179999999999999</v>
      </c>
      <c r="E1080" s="10">
        <f>IF(Table1[[#This Row],[Area]]="","",Table1[[#This Row],[cleu_subs]]/1000)</f>
        <v>536.72900000000004</v>
      </c>
      <c r="F1080" s="10">
        <f>IF(Table1[[#This Row],[Area]]="","",Table1[[#This Row],[Adds]]-Table1[[#This Row],[Deacts]])</f>
        <v>13.1</v>
      </c>
      <c r="G1080" s="10" t="str">
        <f>IF(Table1[[#This Row],[Area]]="","",IF(Table1[[#This Row],[VZ2_SEGMT_DESC]]="Small &amp; Medium Unassigned", "Small &amp; Medium",Table1[[#This Row],[VZ2_SEGMT_DESC]]))</f>
        <v>Public Sector Fed</v>
      </c>
      <c r="H1080" s="10" t="str">
        <f>IF(Table1[[#This Row],[VZ2_AREA_DESC]]="undefined","",IF(Table1[[#This Row],[VZ2_AREA_DESC]]="Headquarte","HQ",Table1[[#This Row],[VZ2_AREA_DESC]]))</f>
        <v>East</v>
      </c>
      <c r="I1080" s="2">
        <v>43922</v>
      </c>
      <c r="J1080" s="3" t="s">
        <v>16</v>
      </c>
      <c r="K1080" s="3" t="s">
        <v>12</v>
      </c>
      <c r="L1080" s="3" t="s">
        <v>11</v>
      </c>
      <c r="M1080" s="3">
        <v>16718</v>
      </c>
      <c r="N1080" s="3">
        <v>3618</v>
      </c>
      <c r="O1080" s="3">
        <v>536729</v>
      </c>
    </row>
    <row r="1081" spans="1:15" x14ac:dyDescent="0.25">
      <c r="A1081" s="6" t="str">
        <f>IF(Table1[[#This Row],[Area]]="","",CONCATENATE(YEAR(I1081)," ","Q",ROUNDUP(MONTH(I1081)/3,0)))</f>
        <v/>
      </c>
      <c r="B1081" s="6" t="str">
        <f>IF(Table1[[#This Row],[Area]]="","",CONCATENATE(TEXT(Table1[[#This Row],[rpt_mth]],"yyyy"), " ",TEXT(Table1[[#This Row],[rpt_mth]],"mmmm")))</f>
        <v/>
      </c>
      <c r="C1081" s="9" t="str">
        <f>IF(Table1[[#This Row],[Area]]="","",Table1[[#This Row],[cleu_gross_adds]]/1000)</f>
        <v/>
      </c>
      <c r="D1081" s="9" t="str">
        <f>IF(Table1[[#This Row],[Area]]="","",Table1[[#This Row],[cleu_deacts]]/1000)</f>
        <v/>
      </c>
      <c r="E1081" s="10" t="str">
        <f>IF(Table1[[#This Row],[Area]]="","",Table1[[#This Row],[cleu_subs]]/1000)</f>
        <v/>
      </c>
      <c r="F1081" s="10" t="str">
        <f>IF(Table1[[#This Row],[Area]]="","",Table1[[#This Row],[Adds]]-Table1[[#This Row],[Deacts]])</f>
        <v/>
      </c>
      <c r="G1081" s="10" t="str">
        <f>IF(Table1[[#This Row],[Area]]="","",IF(Table1[[#This Row],[VZ2_SEGMT_DESC]]="Small &amp; Medium Unassigned", "Small &amp; Medium",Table1[[#This Row],[VZ2_SEGMT_DESC]]))</f>
        <v/>
      </c>
      <c r="H1081" s="10" t="str">
        <f>IF(Table1[[#This Row],[VZ2_AREA_DESC]]="undefined","",IF(Table1[[#This Row],[VZ2_AREA_DESC]]="Headquarte","HQ",Table1[[#This Row],[VZ2_AREA_DESC]]))</f>
        <v/>
      </c>
      <c r="I1081" s="2">
        <v>43952</v>
      </c>
      <c r="J1081" s="3" t="s">
        <v>18</v>
      </c>
      <c r="K1081" s="3" t="s">
        <v>7</v>
      </c>
      <c r="L1081" s="3" t="s">
        <v>13</v>
      </c>
      <c r="M1081" s="3">
        <v>0</v>
      </c>
      <c r="N1081" s="3">
        <v>0</v>
      </c>
      <c r="O1081" s="3">
        <v>0</v>
      </c>
    </row>
    <row r="1082" spans="1:15" x14ac:dyDescent="0.25">
      <c r="A1082" s="6" t="str">
        <f>IF(Table1[[#This Row],[Area]]="","",CONCATENATE(YEAR(I1082)," ","Q",ROUNDUP(MONTH(I1082)/3,0)))</f>
        <v>2020 Q2</v>
      </c>
      <c r="B1082" s="6" t="str">
        <f>IF(Table1[[#This Row],[Area]]="","",CONCATENATE(TEXT(Table1[[#This Row],[rpt_mth]],"yyyy"), " ",TEXT(Table1[[#This Row],[rpt_mth]],"mmmm")))</f>
        <v>2020 May</v>
      </c>
      <c r="C1082" s="9">
        <f>IF(Table1[[#This Row],[Area]]="","",Table1[[#This Row],[cleu_gross_adds]]/1000)</f>
        <v>34.753999999999998</v>
      </c>
      <c r="D1082" s="9">
        <f>IF(Table1[[#This Row],[Area]]="","",Table1[[#This Row],[cleu_deacts]]/1000)</f>
        <v>8.6470000000000002</v>
      </c>
      <c r="E1082" s="10">
        <f>IF(Table1[[#This Row],[Area]]="","",Table1[[#This Row],[cleu_subs]]/1000)</f>
        <v>1215.739</v>
      </c>
      <c r="F1082" s="10">
        <f>IF(Table1[[#This Row],[Area]]="","",Table1[[#This Row],[Adds]]-Table1[[#This Row],[Deacts]])</f>
        <v>26.106999999999999</v>
      </c>
      <c r="G1082" s="10" t="str">
        <f>IF(Table1[[#This Row],[Area]]="","",IF(Table1[[#This Row],[VZ2_SEGMT_DESC]]="Small &amp; Medium Unassigned", "Small &amp; Medium",Table1[[#This Row],[VZ2_SEGMT_DESC]]))</f>
        <v>Public Sector SLED</v>
      </c>
      <c r="H1082" s="10" t="str">
        <f>IF(Table1[[#This Row],[VZ2_AREA_DESC]]="undefined","",IF(Table1[[#This Row],[VZ2_AREA_DESC]]="Headquarte","HQ",Table1[[#This Row],[VZ2_AREA_DESC]]))</f>
        <v>West</v>
      </c>
      <c r="I1082" s="2">
        <v>43952</v>
      </c>
      <c r="J1082" s="3" t="s">
        <v>19</v>
      </c>
      <c r="K1082" s="3" t="s">
        <v>12</v>
      </c>
      <c r="L1082" s="3" t="s">
        <v>15</v>
      </c>
      <c r="M1082" s="3">
        <v>34754</v>
      </c>
      <c r="N1082" s="3">
        <v>8647</v>
      </c>
      <c r="O1082" s="3">
        <v>1215739</v>
      </c>
    </row>
    <row r="1083" spans="1:15" x14ac:dyDescent="0.25">
      <c r="A1083" s="6" t="str">
        <f>IF(Table1[[#This Row],[Area]]="","",CONCATENATE(YEAR(I1083)," ","Q",ROUNDUP(MONTH(I1083)/3,0)))</f>
        <v>2019 Q2</v>
      </c>
      <c r="B1083" s="6" t="str">
        <f>IF(Table1[[#This Row],[Area]]="","",CONCATENATE(TEXT(Table1[[#This Row],[rpt_mth]],"yyyy"), " ",TEXT(Table1[[#This Row],[rpt_mth]],"mmmm")))</f>
        <v>2019 June</v>
      </c>
      <c r="C1083" s="9">
        <f>IF(Table1[[#This Row],[Area]]="","",Table1[[#This Row],[cleu_gross_adds]]/1000)</f>
        <v>0</v>
      </c>
      <c r="D1083" s="9">
        <f>IF(Table1[[#This Row],[Area]]="","",Table1[[#This Row],[cleu_deacts]]/1000)</f>
        <v>0</v>
      </c>
      <c r="E1083" s="10">
        <f>IF(Table1[[#This Row],[Area]]="","",Table1[[#This Row],[cleu_subs]]/1000)</f>
        <v>3.1E-2</v>
      </c>
      <c r="F1083" s="10">
        <f>IF(Table1[[#This Row],[Area]]="","",Table1[[#This Row],[Adds]]-Table1[[#This Row],[Deacts]])</f>
        <v>0</v>
      </c>
      <c r="G1083" s="10" t="str">
        <f>IF(Table1[[#This Row],[Area]]="","",IF(Table1[[#This Row],[VZ2_SEGMT_DESC]]="Small &amp; Medium Unassigned", "Small &amp; Medium",Table1[[#This Row],[VZ2_SEGMT_DESC]]))</f>
        <v>Small &amp; Medium</v>
      </c>
      <c r="H1083" s="10" t="str">
        <f>IF(Table1[[#This Row],[VZ2_AREA_DESC]]="undefined","",IF(Table1[[#This Row],[VZ2_AREA_DESC]]="Headquarte","HQ",Table1[[#This Row],[VZ2_AREA_DESC]]))</f>
        <v>East</v>
      </c>
      <c r="I1083" s="2">
        <v>43617</v>
      </c>
      <c r="J1083" s="3" t="s">
        <v>9</v>
      </c>
      <c r="K1083" s="3" t="s">
        <v>7</v>
      </c>
      <c r="L1083" s="3" t="s">
        <v>11</v>
      </c>
      <c r="M1083" s="3">
        <v>0</v>
      </c>
      <c r="N1083" s="3">
        <v>0</v>
      </c>
      <c r="O1083" s="3">
        <v>31</v>
      </c>
    </row>
    <row r="1084" spans="1:15" x14ac:dyDescent="0.25">
      <c r="A1084" s="6" t="str">
        <f>IF(Table1[[#This Row],[Area]]="","",CONCATENATE(YEAR(I1084)," ","Q",ROUNDUP(MONTH(I1084)/3,0)))</f>
        <v>2019 Q3</v>
      </c>
      <c r="B1084" s="6" t="str">
        <f>IF(Table1[[#This Row],[Area]]="","",CONCATENATE(TEXT(Table1[[#This Row],[rpt_mth]],"yyyy"), " ",TEXT(Table1[[#This Row],[rpt_mth]],"mmmm")))</f>
        <v>2019 August</v>
      </c>
      <c r="C1084" s="9">
        <f>IF(Table1[[#This Row],[Area]]="","",Table1[[#This Row],[cleu_gross_adds]]/1000)</f>
        <v>24.370999999999999</v>
      </c>
      <c r="D1084" s="9">
        <f>IF(Table1[[#This Row],[Area]]="","",Table1[[#This Row],[cleu_deacts]]/1000)</f>
        <v>13.593</v>
      </c>
      <c r="E1084" s="10">
        <f>IF(Table1[[#This Row],[Area]]="","",Table1[[#This Row],[cleu_subs]]/1000)</f>
        <v>1037.588</v>
      </c>
      <c r="F1084" s="10">
        <f>IF(Table1[[#This Row],[Area]]="","",Table1[[#This Row],[Adds]]-Table1[[#This Row],[Deacts]])</f>
        <v>10.777999999999999</v>
      </c>
      <c r="G1084" s="10" t="str">
        <f>IF(Table1[[#This Row],[Area]]="","",IF(Table1[[#This Row],[VZ2_SEGMT_DESC]]="Small &amp; Medium Unassigned", "Small &amp; Medium",Table1[[#This Row],[VZ2_SEGMT_DESC]]))</f>
        <v>Small &amp; Medium</v>
      </c>
      <c r="H1084" s="10" t="str">
        <f>IF(Table1[[#This Row],[VZ2_AREA_DESC]]="undefined","",IF(Table1[[#This Row],[VZ2_AREA_DESC]]="Headquarte","HQ",Table1[[#This Row],[VZ2_AREA_DESC]]))</f>
        <v>West</v>
      </c>
      <c r="I1084" s="2">
        <v>43678</v>
      </c>
      <c r="J1084" s="3" t="s">
        <v>18</v>
      </c>
      <c r="K1084" s="3" t="s">
        <v>10</v>
      </c>
      <c r="L1084" s="3" t="s">
        <v>15</v>
      </c>
      <c r="M1084" s="3">
        <v>24371</v>
      </c>
      <c r="N1084" s="3">
        <v>13593</v>
      </c>
      <c r="O1084" s="3">
        <v>1037588</v>
      </c>
    </row>
    <row r="1085" spans="1:15" x14ac:dyDescent="0.25">
      <c r="A1085" s="6" t="str">
        <f>IF(Table1[[#This Row],[Area]]="","",CONCATENATE(YEAR(I1085)," ","Q",ROUNDUP(MONTH(I1085)/3,0)))</f>
        <v>2020 Q1</v>
      </c>
      <c r="B1085" s="6" t="str">
        <f>IF(Table1[[#This Row],[Area]]="","",CONCATENATE(TEXT(Table1[[#This Row],[rpt_mth]],"yyyy"), " ",TEXT(Table1[[#This Row],[rpt_mth]],"mmmm")))</f>
        <v>2020 January</v>
      </c>
      <c r="C1085" s="9">
        <f>IF(Table1[[#This Row],[Area]]="","",Table1[[#This Row],[cleu_gross_adds]]/1000)</f>
        <v>0</v>
      </c>
      <c r="D1085" s="9">
        <f>IF(Table1[[#This Row],[Area]]="","",Table1[[#This Row],[cleu_deacts]]/1000)</f>
        <v>0</v>
      </c>
      <c r="E1085" s="10">
        <f>IF(Table1[[#This Row],[Area]]="","",Table1[[#This Row],[cleu_subs]]/1000)</f>
        <v>0</v>
      </c>
      <c r="F1085" s="10">
        <f>IF(Table1[[#This Row],[Area]]="","",Table1[[#This Row],[Adds]]-Table1[[#This Row],[Deacts]])</f>
        <v>0</v>
      </c>
      <c r="G1085" s="10" t="str">
        <f>IF(Table1[[#This Row],[Area]]="","",IF(Table1[[#This Row],[VZ2_SEGMT_DESC]]="Small &amp; Medium Unassigned", "Small &amp; Medium",Table1[[#This Row],[VZ2_SEGMT_DESC]]))</f>
        <v>Small &amp; Medium</v>
      </c>
      <c r="H1085" s="10" t="str">
        <f>IF(Table1[[#This Row],[VZ2_AREA_DESC]]="undefined","",IF(Table1[[#This Row],[VZ2_AREA_DESC]]="Headquarte","HQ",Table1[[#This Row],[VZ2_AREA_DESC]]))</f>
        <v>South</v>
      </c>
      <c r="I1085" s="2">
        <v>43831</v>
      </c>
      <c r="J1085" s="3" t="s">
        <v>9</v>
      </c>
      <c r="K1085" s="3" t="s">
        <v>12</v>
      </c>
      <c r="L1085" s="3" t="s">
        <v>8</v>
      </c>
      <c r="M1085" s="3">
        <v>0</v>
      </c>
      <c r="N1085" s="3">
        <v>0</v>
      </c>
      <c r="O1085" s="3">
        <v>0</v>
      </c>
    </row>
    <row r="1086" spans="1:15" x14ac:dyDescent="0.25">
      <c r="A1086" s="6" t="str">
        <f>IF(Table1[[#This Row],[Area]]="","",CONCATENATE(YEAR(I1086)," ","Q",ROUNDUP(MONTH(I1086)/3,0)))</f>
        <v>2019 Q2</v>
      </c>
      <c r="B1086" s="6" t="str">
        <f>IF(Table1[[#This Row],[Area]]="","",CONCATENATE(TEXT(Table1[[#This Row],[rpt_mth]],"yyyy"), " ",TEXT(Table1[[#This Row],[rpt_mth]],"mmmm")))</f>
        <v>2019 June</v>
      </c>
      <c r="C1086" s="9">
        <f>IF(Table1[[#This Row],[Area]]="","",Table1[[#This Row],[cleu_gross_adds]]/1000)</f>
        <v>24.957000000000001</v>
      </c>
      <c r="D1086" s="9">
        <f>IF(Table1[[#This Row],[Area]]="","",Table1[[#This Row],[cleu_deacts]]/1000)</f>
        <v>16.358000000000001</v>
      </c>
      <c r="E1086" s="10">
        <f>IF(Table1[[#This Row],[Area]]="","",Table1[[#This Row],[cleu_subs]]/1000)</f>
        <v>1314.62</v>
      </c>
      <c r="F1086" s="10">
        <f>IF(Table1[[#This Row],[Area]]="","",Table1[[#This Row],[Adds]]-Table1[[#This Row],[Deacts]])</f>
        <v>8.5990000000000002</v>
      </c>
      <c r="G1086" s="10" t="str">
        <f>IF(Table1[[#This Row],[Area]]="","",IF(Table1[[#This Row],[VZ2_SEGMT_DESC]]="Small &amp; Medium Unassigned", "Small &amp; Medium",Table1[[#This Row],[VZ2_SEGMT_DESC]]))</f>
        <v>Large Enterprise Segment</v>
      </c>
      <c r="H1086" s="10" t="str">
        <f>IF(Table1[[#This Row],[VZ2_AREA_DESC]]="undefined","",IF(Table1[[#This Row],[VZ2_AREA_DESC]]="Headquarte","HQ",Table1[[#This Row],[VZ2_AREA_DESC]]))</f>
        <v>West</v>
      </c>
      <c r="I1086" s="2">
        <v>43617</v>
      </c>
      <c r="J1086" s="3" t="s">
        <v>6</v>
      </c>
      <c r="K1086" s="3" t="s">
        <v>12</v>
      </c>
      <c r="L1086" s="3" t="s">
        <v>15</v>
      </c>
      <c r="M1086" s="3">
        <v>24957</v>
      </c>
      <c r="N1086" s="3">
        <v>16358</v>
      </c>
      <c r="O1086" s="3">
        <v>1314620</v>
      </c>
    </row>
    <row r="1087" spans="1:15" x14ac:dyDescent="0.25">
      <c r="A1087" s="6" t="str">
        <f>IF(Table1[[#This Row],[Area]]="","",CONCATENATE(YEAR(I1087)," ","Q",ROUNDUP(MONTH(I1087)/3,0)))</f>
        <v/>
      </c>
      <c r="B1087" s="6" t="str">
        <f>IF(Table1[[#This Row],[Area]]="","",CONCATENATE(TEXT(Table1[[#This Row],[rpt_mth]],"yyyy"), " ",TEXT(Table1[[#This Row],[rpt_mth]],"mmmm")))</f>
        <v/>
      </c>
      <c r="C1087" s="9" t="str">
        <f>IF(Table1[[#This Row],[Area]]="","",Table1[[#This Row],[cleu_gross_adds]]/1000)</f>
        <v/>
      </c>
      <c r="D1087" s="9" t="str">
        <f>IF(Table1[[#This Row],[Area]]="","",Table1[[#This Row],[cleu_deacts]]/1000)</f>
        <v/>
      </c>
      <c r="E1087" s="10" t="str">
        <f>IF(Table1[[#This Row],[Area]]="","",Table1[[#This Row],[cleu_subs]]/1000)</f>
        <v/>
      </c>
      <c r="F1087" s="10" t="str">
        <f>IF(Table1[[#This Row],[Area]]="","",Table1[[#This Row],[Adds]]-Table1[[#This Row],[Deacts]])</f>
        <v/>
      </c>
      <c r="G1087" s="10" t="str">
        <f>IF(Table1[[#This Row],[Area]]="","",IF(Table1[[#This Row],[VZ2_SEGMT_DESC]]="Small &amp; Medium Unassigned", "Small &amp; Medium",Table1[[#This Row],[VZ2_SEGMT_DESC]]))</f>
        <v/>
      </c>
      <c r="H1087" s="10" t="str">
        <f>IF(Table1[[#This Row],[VZ2_AREA_DESC]]="undefined","",IF(Table1[[#This Row],[VZ2_AREA_DESC]]="Headquarte","HQ",Table1[[#This Row],[VZ2_AREA_DESC]]))</f>
        <v/>
      </c>
      <c r="I1087" s="2">
        <v>43862</v>
      </c>
      <c r="J1087" s="3" t="s">
        <v>19</v>
      </c>
      <c r="K1087" s="3" t="s">
        <v>12</v>
      </c>
      <c r="L1087" s="3" t="s">
        <v>13</v>
      </c>
      <c r="M1087" s="3">
        <v>0</v>
      </c>
      <c r="N1087" s="3">
        <v>0</v>
      </c>
      <c r="O1087" s="3">
        <v>0</v>
      </c>
    </row>
    <row r="1088" spans="1:15" x14ac:dyDescent="0.25">
      <c r="A1088" s="6" t="str">
        <f>IF(Table1[[#This Row],[Area]]="","",CONCATENATE(YEAR(I1088)," ","Q",ROUNDUP(MONTH(I1088)/3,0)))</f>
        <v>2020 Q2</v>
      </c>
      <c r="B1088" s="6" t="str">
        <f>IF(Table1[[#This Row],[Area]]="","",CONCATENATE(TEXT(Table1[[#This Row],[rpt_mth]],"yyyy"), " ",TEXT(Table1[[#This Row],[rpt_mth]],"mmmm")))</f>
        <v>2020 April</v>
      </c>
      <c r="C1088" s="9">
        <f>IF(Table1[[#This Row],[Area]]="","",Table1[[#This Row],[cleu_gross_adds]]/1000)</f>
        <v>0</v>
      </c>
      <c r="D1088" s="9">
        <f>IF(Table1[[#This Row],[Area]]="","",Table1[[#This Row],[cleu_deacts]]/1000)</f>
        <v>0</v>
      </c>
      <c r="E1088" s="10">
        <f>IF(Table1[[#This Row],[Area]]="","",Table1[[#This Row],[cleu_subs]]/1000)</f>
        <v>0</v>
      </c>
      <c r="F1088" s="10">
        <f>IF(Table1[[#This Row],[Area]]="","",Table1[[#This Row],[Adds]]-Table1[[#This Row],[Deacts]])</f>
        <v>0</v>
      </c>
      <c r="G1088" s="10" t="str">
        <f>IF(Table1[[#This Row],[Area]]="","",IF(Table1[[#This Row],[VZ2_SEGMT_DESC]]="Small &amp; Medium Unassigned", "Small &amp; Medium",Table1[[#This Row],[VZ2_SEGMT_DESC]]))</f>
        <v>Small &amp; Medium</v>
      </c>
      <c r="H1088" s="10" t="str">
        <f>IF(Table1[[#This Row],[VZ2_AREA_DESC]]="undefined","",IF(Table1[[#This Row],[VZ2_AREA_DESC]]="Headquarte","HQ",Table1[[#This Row],[VZ2_AREA_DESC]]))</f>
        <v>West</v>
      </c>
      <c r="I1088" s="2">
        <v>43922</v>
      </c>
      <c r="J1088" s="3" t="s">
        <v>9</v>
      </c>
      <c r="K1088" s="3" t="s">
        <v>7</v>
      </c>
      <c r="L1088" s="3" t="s">
        <v>15</v>
      </c>
      <c r="M1088" s="3">
        <v>0</v>
      </c>
      <c r="N1088" s="3">
        <v>0</v>
      </c>
      <c r="O1088" s="3">
        <v>0</v>
      </c>
    </row>
    <row r="1089" spans="1:15" x14ac:dyDescent="0.25">
      <c r="A1089" s="6" t="str">
        <f>IF(Table1[[#This Row],[Area]]="","",CONCATENATE(YEAR(I1089)," ","Q",ROUNDUP(MONTH(I1089)/3,0)))</f>
        <v>2019 Q1</v>
      </c>
      <c r="B1089" s="6" t="str">
        <f>IF(Table1[[#This Row],[Area]]="","",CONCATENATE(TEXT(Table1[[#This Row],[rpt_mth]],"yyyy"), " ",TEXT(Table1[[#This Row],[rpt_mth]],"mmmm")))</f>
        <v>2019 March</v>
      </c>
      <c r="C1089" s="9">
        <f>IF(Table1[[#This Row],[Area]]="","",Table1[[#This Row],[cleu_gross_adds]]/1000)</f>
        <v>3.0000000000000001E-3</v>
      </c>
      <c r="D1089" s="9">
        <f>IF(Table1[[#This Row],[Area]]="","",Table1[[#This Row],[cleu_deacts]]/1000)</f>
        <v>0.126</v>
      </c>
      <c r="E1089" s="10">
        <f>IF(Table1[[#This Row],[Area]]="","",Table1[[#This Row],[cleu_subs]]/1000)</f>
        <v>11.211</v>
      </c>
      <c r="F1089" s="10">
        <f>IF(Table1[[#This Row],[Area]]="","",Table1[[#This Row],[Adds]]-Table1[[#This Row],[Deacts]])</f>
        <v>-0.123</v>
      </c>
      <c r="G1089" s="10" t="str">
        <f>IF(Table1[[#This Row],[Area]]="","",IF(Table1[[#This Row],[VZ2_SEGMT_DESC]]="Small &amp; Medium Unassigned", "Small &amp; Medium",Table1[[#This Row],[VZ2_SEGMT_DESC]]))</f>
        <v>Public Sector SLED</v>
      </c>
      <c r="H1089" s="10" t="str">
        <f>IF(Table1[[#This Row],[VZ2_AREA_DESC]]="undefined","",IF(Table1[[#This Row],[VZ2_AREA_DESC]]="Headquarte","HQ",Table1[[#This Row],[VZ2_AREA_DESC]]))</f>
        <v>South</v>
      </c>
      <c r="I1089" s="2">
        <v>43525</v>
      </c>
      <c r="J1089" s="3" t="s">
        <v>19</v>
      </c>
      <c r="K1089" s="3" t="s">
        <v>7</v>
      </c>
      <c r="L1089" s="3" t="s">
        <v>8</v>
      </c>
      <c r="M1089" s="3">
        <v>3</v>
      </c>
      <c r="N1089" s="3">
        <v>126</v>
      </c>
      <c r="O1089" s="3">
        <v>11211</v>
      </c>
    </row>
    <row r="1090" spans="1:15" x14ac:dyDescent="0.25">
      <c r="A1090" s="6" t="str">
        <f>IF(Table1[[#This Row],[Area]]="","",CONCATENATE(YEAR(I1090)," ","Q",ROUNDUP(MONTH(I1090)/3,0)))</f>
        <v>2020 Q2</v>
      </c>
      <c r="B1090" s="6" t="str">
        <f>IF(Table1[[#This Row],[Area]]="","",CONCATENATE(TEXT(Table1[[#This Row],[rpt_mth]],"yyyy"), " ",TEXT(Table1[[#This Row],[rpt_mth]],"mmmm")))</f>
        <v>2020 May</v>
      </c>
      <c r="C1090" s="9">
        <f>IF(Table1[[#This Row],[Area]]="","",Table1[[#This Row],[cleu_gross_adds]]/1000)</f>
        <v>4.21</v>
      </c>
      <c r="D1090" s="9">
        <f>IF(Table1[[#This Row],[Area]]="","",Table1[[#This Row],[cleu_deacts]]/1000)</f>
        <v>18.28</v>
      </c>
      <c r="E1090" s="10">
        <f>IF(Table1[[#This Row],[Area]]="","",Table1[[#This Row],[cleu_subs]]/1000)</f>
        <v>2051.203</v>
      </c>
      <c r="F1090" s="10">
        <f>IF(Table1[[#This Row],[Area]]="","",Table1[[#This Row],[Adds]]-Table1[[#This Row],[Deacts]])</f>
        <v>-14.07</v>
      </c>
      <c r="G1090" s="10" t="str">
        <f>IF(Table1[[#This Row],[Area]]="","",IF(Table1[[#This Row],[VZ2_SEGMT_DESC]]="Small &amp; Medium Unassigned", "Small &amp; Medium",Table1[[#This Row],[VZ2_SEGMT_DESC]]))</f>
        <v>Small &amp; Medium</v>
      </c>
      <c r="H1090" s="10" t="str">
        <f>IF(Table1[[#This Row],[VZ2_AREA_DESC]]="undefined","",IF(Table1[[#This Row],[VZ2_AREA_DESC]]="Headquarte","HQ",Table1[[#This Row],[VZ2_AREA_DESC]]))</f>
        <v>East</v>
      </c>
      <c r="I1090" s="2">
        <v>43952</v>
      </c>
      <c r="J1090" s="3" t="s">
        <v>18</v>
      </c>
      <c r="K1090" s="3" t="s">
        <v>10</v>
      </c>
      <c r="L1090" s="3" t="s">
        <v>11</v>
      </c>
      <c r="M1090" s="3">
        <v>4210</v>
      </c>
      <c r="N1090" s="3">
        <v>18280</v>
      </c>
      <c r="O1090" s="3">
        <v>2051203</v>
      </c>
    </row>
    <row r="1091" spans="1:15" x14ac:dyDescent="0.25">
      <c r="A1091" s="6" t="str">
        <f>IF(Table1[[#This Row],[Area]]="","",CONCATENATE(YEAR(I1091)," ","Q",ROUNDUP(MONTH(I1091)/3,0)))</f>
        <v>2019 Q1</v>
      </c>
      <c r="B1091" s="6" t="str">
        <f>IF(Table1[[#This Row],[Area]]="","",CONCATENATE(TEXT(Table1[[#This Row],[rpt_mth]],"yyyy"), " ",TEXT(Table1[[#This Row],[rpt_mth]],"mmmm")))</f>
        <v>2019 March</v>
      </c>
      <c r="C1091" s="9">
        <f>IF(Table1[[#This Row],[Area]]="","",Table1[[#This Row],[cleu_gross_adds]]/1000)</f>
        <v>0</v>
      </c>
      <c r="D1091" s="9">
        <f>IF(Table1[[#This Row],[Area]]="","",Table1[[#This Row],[cleu_deacts]]/1000)</f>
        <v>0</v>
      </c>
      <c r="E1091" s="10">
        <f>IF(Table1[[#This Row],[Area]]="","",Table1[[#This Row],[cleu_subs]]/1000)</f>
        <v>0</v>
      </c>
      <c r="F1091" s="10">
        <f>IF(Table1[[#This Row],[Area]]="","",Table1[[#This Row],[Adds]]-Table1[[#This Row],[Deacts]])</f>
        <v>0</v>
      </c>
      <c r="G1091" s="10" t="str">
        <f>IF(Table1[[#This Row],[Area]]="","",IF(Table1[[#This Row],[VZ2_SEGMT_DESC]]="Small &amp; Medium Unassigned", "Small &amp; Medium",Table1[[#This Row],[VZ2_SEGMT_DESC]]))</f>
        <v>Small &amp; Medium</v>
      </c>
      <c r="H1091" s="10" t="str">
        <f>IF(Table1[[#This Row],[VZ2_AREA_DESC]]="undefined","",IF(Table1[[#This Row],[VZ2_AREA_DESC]]="Headquarte","HQ",Table1[[#This Row],[VZ2_AREA_DESC]]))</f>
        <v>HQ</v>
      </c>
      <c r="I1091" s="2">
        <v>43525</v>
      </c>
      <c r="J1091" s="3" t="s">
        <v>18</v>
      </c>
      <c r="K1091" s="3" t="s">
        <v>7</v>
      </c>
      <c r="L1091" s="3" t="s">
        <v>17</v>
      </c>
      <c r="M1091" s="3">
        <v>0</v>
      </c>
      <c r="N1091" s="3">
        <v>0</v>
      </c>
      <c r="O1091" s="3">
        <v>0</v>
      </c>
    </row>
    <row r="1092" spans="1:15" x14ac:dyDescent="0.25">
      <c r="A1092" s="6" t="str">
        <f>IF(Table1[[#This Row],[Area]]="","",CONCATENATE(YEAR(I1092)," ","Q",ROUNDUP(MONTH(I1092)/3,0)))</f>
        <v>2020 Q2</v>
      </c>
      <c r="B1092" s="6" t="str">
        <f>IF(Table1[[#This Row],[Area]]="","",CONCATENATE(TEXT(Table1[[#This Row],[rpt_mth]],"yyyy"), " ",TEXT(Table1[[#This Row],[rpt_mth]],"mmmm")))</f>
        <v>2020 May</v>
      </c>
      <c r="C1092" s="9">
        <f>IF(Table1[[#This Row],[Area]]="","",Table1[[#This Row],[cleu_gross_adds]]/1000)</f>
        <v>0</v>
      </c>
      <c r="D1092" s="9">
        <f>IF(Table1[[#This Row],[Area]]="","",Table1[[#This Row],[cleu_deacts]]/1000)</f>
        <v>0</v>
      </c>
      <c r="E1092" s="10">
        <f>IF(Table1[[#This Row],[Area]]="","",Table1[[#This Row],[cleu_subs]]/1000)</f>
        <v>0</v>
      </c>
      <c r="F1092" s="10">
        <f>IF(Table1[[#This Row],[Area]]="","",Table1[[#This Row],[Adds]]-Table1[[#This Row],[Deacts]])</f>
        <v>0</v>
      </c>
      <c r="G1092" s="10" t="str">
        <f>IF(Table1[[#This Row],[Area]]="","",IF(Table1[[#This Row],[VZ2_SEGMT_DESC]]="Small &amp; Medium Unassigned", "Small &amp; Medium",Table1[[#This Row],[VZ2_SEGMT_DESC]]))</f>
        <v>Small &amp; Medium</v>
      </c>
      <c r="H1092" s="10" t="str">
        <f>IF(Table1[[#This Row],[VZ2_AREA_DESC]]="undefined","",IF(Table1[[#This Row],[VZ2_AREA_DESC]]="Headquarte","HQ",Table1[[#This Row],[VZ2_AREA_DESC]]))</f>
        <v>West</v>
      </c>
      <c r="I1092" s="2">
        <v>43952</v>
      </c>
      <c r="J1092" s="3" t="s">
        <v>9</v>
      </c>
      <c r="K1092" s="3" t="s">
        <v>7</v>
      </c>
      <c r="L1092" s="3" t="s">
        <v>15</v>
      </c>
      <c r="M1092" s="3">
        <v>0</v>
      </c>
      <c r="N1092" s="3">
        <v>0</v>
      </c>
      <c r="O1092" s="3">
        <v>0</v>
      </c>
    </row>
    <row r="1093" spans="1:15" x14ac:dyDescent="0.25">
      <c r="A1093" s="6" t="str">
        <f>IF(Table1[[#This Row],[Area]]="","",CONCATENATE(YEAR(I1093)," ","Q",ROUNDUP(MONTH(I1093)/3,0)))</f>
        <v>2019 Q2</v>
      </c>
      <c r="B1093" s="6" t="str">
        <f>IF(Table1[[#This Row],[Area]]="","",CONCATENATE(TEXT(Table1[[#This Row],[rpt_mth]],"yyyy"), " ",TEXT(Table1[[#This Row],[rpt_mth]],"mmmm")))</f>
        <v>2019 June</v>
      </c>
      <c r="C1093" s="9">
        <f>IF(Table1[[#This Row],[Area]]="","",Table1[[#This Row],[cleu_gross_adds]]/1000)</f>
        <v>0</v>
      </c>
      <c r="D1093" s="9">
        <f>IF(Table1[[#This Row],[Area]]="","",Table1[[#This Row],[cleu_deacts]]/1000)</f>
        <v>1.0999999999999999E-2</v>
      </c>
      <c r="E1093" s="10">
        <f>IF(Table1[[#This Row],[Area]]="","",Table1[[#This Row],[cleu_subs]]/1000)</f>
        <v>1.903</v>
      </c>
      <c r="F1093" s="10">
        <f>IF(Table1[[#This Row],[Area]]="","",Table1[[#This Row],[Adds]]-Table1[[#This Row],[Deacts]])</f>
        <v>-1.0999999999999999E-2</v>
      </c>
      <c r="G1093" s="10" t="str">
        <f>IF(Table1[[#This Row],[Area]]="","",IF(Table1[[#This Row],[VZ2_SEGMT_DESC]]="Small &amp; Medium Unassigned", "Small &amp; Medium",Table1[[#This Row],[VZ2_SEGMT_DESC]]))</f>
        <v>Public Sector Fed</v>
      </c>
      <c r="H1093" s="10" t="str">
        <f>IF(Table1[[#This Row],[VZ2_AREA_DESC]]="undefined","",IF(Table1[[#This Row],[VZ2_AREA_DESC]]="Headquarte","HQ",Table1[[#This Row],[VZ2_AREA_DESC]]))</f>
        <v>West</v>
      </c>
      <c r="I1093" s="2">
        <v>43617</v>
      </c>
      <c r="J1093" s="3" t="s">
        <v>16</v>
      </c>
      <c r="K1093" s="3" t="s">
        <v>7</v>
      </c>
      <c r="L1093" s="3" t="s">
        <v>15</v>
      </c>
      <c r="M1093" s="3">
        <v>0</v>
      </c>
      <c r="N1093" s="3">
        <v>11</v>
      </c>
      <c r="O1093" s="3">
        <v>1903</v>
      </c>
    </row>
    <row r="1094" spans="1:15" x14ac:dyDescent="0.25">
      <c r="A1094" s="6" t="str">
        <f>IF(Table1[[#This Row],[Area]]="","",CONCATENATE(YEAR(I1094)," ","Q",ROUNDUP(MONTH(I1094)/3,0)))</f>
        <v/>
      </c>
      <c r="B1094" s="6" t="str">
        <f>IF(Table1[[#This Row],[Area]]="","",CONCATENATE(TEXT(Table1[[#This Row],[rpt_mth]],"yyyy"), " ",TEXT(Table1[[#This Row],[rpt_mth]],"mmmm")))</f>
        <v/>
      </c>
      <c r="C1094" s="9" t="str">
        <f>IF(Table1[[#This Row],[Area]]="","",Table1[[#This Row],[cleu_gross_adds]]/1000)</f>
        <v/>
      </c>
      <c r="D1094" s="9" t="str">
        <f>IF(Table1[[#This Row],[Area]]="","",Table1[[#This Row],[cleu_deacts]]/1000)</f>
        <v/>
      </c>
      <c r="E1094" s="10" t="str">
        <f>IF(Table1[[#This Row],[Area]]="","",Table1[[#This Row],[cleu_subs]]/1000)</f>
        <v/>
      </c>
      <c r="F1094" s="10" t="str">
        <f>IF(Table1[[#This Row],[Area]]="","",Table1[[#This Row],[Adds]]-Table1[[#This Row],[Deacts]])</f>
        <v/>
      </c>
      <c r="G1094" s="10" t="str">
        <f>IF(Table1[[#This Row],[Area]]="","",IF(Table1[[#This Row],[VZ2_SEGMT_DESC]]="Small &amp; Medium Unassigned", "Small &amp; Medium",Table1[[#This Row],[VZ2_SEGMT_DESC]]))</f>
        <v/>
      </c>
      <c r="H1094" s="10" t="str">
        <f>IF(Table1[[#This Row],[VZ2_AREA_DESC]]="undefined","",IF(Table1[[#This Row],[VZ2_AREA_DESC]]="Headquarte","HQ",Table1[[#This Row],[VZ2_AREA_DESC]]))</f>
        <v/>
      </c>
      <c r="I1094" s="2">
        <v>43556</v>
      </c>
      <c r="J1094" s="3" t="s">
        <v>16</v>
      </c>
      <c r="K1094" s="3" t="s">
        <v>12</v>
      </c>
      <c r="L1094" s="3" t="s">
        <v>13</v>
      </c>
      <c r="M1094" s="3">
        <v>0</v>
      </c>
      <c r="N1094" s="3">
        <v>0</v>
      </c>
      <c r="O1094" s="3">
        <v>0</v>
      </c>
    </row>
    <row r="1095" spans="1:15" x14ac:dyDescent="0.25">
      <c r="A1095" s="6" t="str">
        <f>IF(Table1[[#This Row],[Area]]="","",CONCATENATE(YEAR(I1095)," ","Q",ROUNDUP(MONTH(I1095)/3,0)))</f>
        <v>2020 Q1</v>
      </c>
      <c r="B1095" s="6" t="str">
        <f>IF(Table1[[#This Row],[Area]]="","",CONCATENATE(TEXT(Table1[[#This Row],[rpt_mth]],"yyyy"), " ",TEXT(Table1[[#This Row],[rpt_mth]],"mmmm")))</f>
        <v>2020 March</v>
      </c>
      <c r="C1095" s="9">
        <f>IF(Table1[[#This Row],[Area]]="","",Table1[[#This Row],[cleu_gross_adds]]/1000)</f>
        <v>1E-3</v>
      </c>
      <c r="D1095" s="9">
        <f>IF(Table1[[#This Row],[Area]]="","",Table1[[#This Row],[cleu_deacts]]/1000)</f>
        <v>0</v>
      </c>
      <c r="E1095" s="10">
        <f>IF(Table1[[#This Row],[Area]]="","",Table1[[#This Row],[cleu_subs]]/1000)</f>
        <v>1E-3</v>
      </c>
      <c r="F1095" s="10">
        <f>IF(Table1[[#This Row],[Area]]="","",Table1[[#This Row],[Adds]]-Table1[[#This Row],[Deacts]])</f>
        <v>1E-3</v>
      </c>
      <c r="G1095" s="10" t="str">
        <f>IF(Table1[[#This Row],[Area]]="","",IF(Table1[[#This Row],[VZ2_SEGMT_DESC]]="Small &amp; Medium Unassigned", "Small &amp; Medium",Table1[[#This Row],[VZ2_SEGMT_DESC]]))</f>
        <v>Small &amp; Medium</v>
      </c>
      <c r="H1095" s="10" t="str">
        <f>IF(Table1[[#This Row],[VZ2_AREA_DESC]]="undefined","",IF(Table1[[#This Row],[VZ2_AREA_DESC]]="Headquarte","HQ",Table1[[#This Row],[VZ2_AREA_DESC]]))</f>
        <v>West</v>
      </c>
      <c r="I1095" s="2">
        <v>43891</v>
      </c>
      <c r="J1095" s="3" t="s">
        <v>9</v>
      </c>
      <c r="K1095" s="3" t="s">
        <v>10</v>
      </c>
      <c r="L1095" s="3" t="s">
        <v>15</v>
      </c>
      <c r="M1095" s="3">
        <v>1</v>
      </c>
      <c r="N1095" s="3">
        <v>0</v>
      </c>
      <c r="O1095" s="3">
        <v>1</v>
      </c>
    </row>
    <row r="1096" spans="1:15" x14ac:dyDescent="0.25">
      <c r="A1096" s="6" t="str">
        <f>IF(Table1[[#This Row],[Area]]="","",CONCATENATE(YEAR(I1096)," ","Q",ROUNDUP(MONTH(I1096)/3,0)))</f>
        <v/>
      </c>
      <c r="B1096" s="6" t="str">
        <f>IF(Table1[[#This Row],[Area]]="","",CONCATENATE(TEXT(Table1[[#This Row],[rpt_mth]],"yyyy"), " ",TEXT(Table1[[#This Row],[rpt_mth]],"mmmm")))</f>
        <v/>
      </c>
      <c r="C1096" s="9" t="str">
        <f>IF(Table1[[#This Row],[Area]]="","",Table1[[#This Row],[cleu_gross_adds]]/1000)</f>
        <v/>
      </c>
      <c r="D1096" s="9" t="str">
        <f>IF(Table1[[#This Row],[Area]]="","",Table1[[#This Row],[cleu_deacts]]/1000)</f>
        <v/>
      </c>
      <c r="E1096" s="10" t="str">
        <f>IF(Table1[[#This Row],[Area]]="","",Table1[[#This Row],[cleu_subs]]/1000)</f>
        <v/>
      </c>
      <c r="F1096" s="10" t="str">
        <f>IF(Table1[[#This Row],[Area]]="","",Table1[[#This Row],[Adds]]-Table1[[#This Row],[Deacts]])</f>
        <v/>
      </c>
      <c r="G1096" s="10" t="str">
        <f>IF(Table1[[#This Row],[Area]]="","",IF(Table1[[#This Row],[VZ2_SEGMT_DESC]]="Small &amp; Medium Unassigned", "Small &amp; Medium",Table1[[#This Row],[VZ2_SEGMT_DESC]]))</f>
        <v/>
      </c>
      <c r="H1096" s="10" t="str">
        <f>IF(Table1[[#This Row],[VZ2_AREA_DESC]]="undefined","",IF(Table1[[#This Row],[VZ2_AREA_DESC]]="Headquarte","HQ",Table1[[#This Row],[VZ2_AREA_DESC]]))</f>
        <v/>
      </c>
      <c r="I1096" s="2">
        <v>43739</v>
      </c>
      <c r="J1096" s="3" t="s">
        <v>18</v>
      </c>
      <c r="K1096" s="3" t="s">
        <v>12</v>
      </c>
      <c r="L1096" s="3" t="s">
        <v>13</v>
      </c>
      <c r="M1096" s="3">
        <v>0</v>
      </c>
      <c r="N1096" s="3">
        <v>0</v>
      </c>
      <c r="O1096" s="3">
        <v>0</v>
      </c>
    </row>
    <row r="1097" spans="1:15" x14ac:dyDescent="0.25">
      <c r="A1097" s="6" t="str">
        <f>IF(Table1[[#This Row],[Area]]="","",CONCATENATE(YEAR(I1097)," ","Q",ROUNDUP(MONTH(I1097)/3,0)))</f>
        <v/>
      </c>
      <c r="B1097" s="6" t="str">
        <f>IF(Table1[[#This Row],[Area]]="","",CONCATENATE(TEXT(Table1[[#This Row],[rpt_mth]],"yyyy"), " ",TEXT(Table1[[#This Row],[rpt_mth]],"mmmm")))</f>
        <v/>
      </c>
      <c r="C1097" s="9" t="str">
        <f>IF(Table1[[#This Row],[Area]]="","",Table1[[#This Row],[cleu_gross_adds]]/1000)</f>
        <v/>
      </c>
      <c r="D1097" s="9" t="str">
        <f>IF(Table1[[#This Row],[Area]]="","",Table1[[#This Row],[cleu_deacts]]/1000)</f>
        <v/>
      </c>
      <c r="E1097" s="10" t="str">
        <f>IF(Table1[[#This Row],[Area]]="","",Table1[[#This Row],[cleu_subs]]/1000)</f>
        <v/>
      </c>
      <c r="F1097" s="10" t="str">
        <f>IF(Table1[[#This Row],[Area]]="","",Table1[[#This Row],[Adds]]-Table1[[#This Row],[Deacts]])</f>
        <v/>
      </c>
      <c r="G1097" s="10" t="str">
        <f>IF(Table1[[#This Row],[Area]]="","",IF(Table1[[#This Row],[VZ2_SEGMT_DESC]]="Small &amp; Medium Unassigned", "Small &amp; Medium",Table1[[#This Row],[VZ2_SEGMT_DESC]]))</f>
        <v/>
      </c>
      <c r="H1097" s="10" t="str">
        <f>IF(Table1[[#This Row],[VZ2_AREA_DESC]]="undefined","",IF(Table1[[#This Row],[VZ2_AREA_DESC]]="Headquarte","HQ",Table1[[#This Row],[VZ2_AREA_DESC]]))</f>
        <v/>
      </c>
      <c r="I1097" s="2">
        <v>43831</v>
      </c>
      <c r="J1097" s="3" t="s">
        <v>19</v>
      </c>
      <c r="K1097" s="3" t="s">
        <v>12</v>
      </c>
      <c r="L1097" s="3" t="s">
        <v>13</v>
      </c>
      <c r="M1097" s="3">
        <v>0</v>
      </c>
      <c r="N1097" s="3">
        <v>0</v>
      </c>
      <c r="O1097" s="3">
        <v>0</v>
      </c>
    </row>
    <row r="1098" spans="1:15" x14ac:dyDescent="0.25">
      <c r="A1098" s="6" t="str">
        <f>IF(Table1[[#This Row],[Area]]="","",CONCATENATE(YEAR(I1098)," ","Q",ROUNDUP(MONTH(I1098)/3,0)))</f>
        <v>2020 Q2</v>
      </c>
      <c r="B1098" s="6" t="str">
        <f>IF(Table1[[#This Row],[Area]]="","",CONCATENATE(TEXT(Table1[[#This Row],[rpt_mth]],"yyyy"), " ",TEXT(Table1[[#This Row],[rpt_mth]],"mmmm")))</f>
        <v>2020 June</v>
      </c>
      <c r="C1098" s="9">
        <f>IF(Table1[[#This Row],[Area]]="","",Table1[[#This Row],[cleu_gross_adds]]/1000)</f>
        <v>0</v>
      </c>
      <c r="D1098" s="9">
        <f>IF(Table1[[#This Row],[Area]]="","",Table1[[#This Row],[cleu_deacts]]/1000)</f>
        <v>0</v>
      </c>
      <c r="E1098" s="10">
        <f>IF(Table1[[#This Row],[Area]]="","",Table1[[#This Row],[cleu_subs]]/1000)</f>
        <v>4.9000000000000002E-2</v>
      </c>
      <c r="F1098" s="10">
        <f>IF(Table1[[#This Row],[Area]]="","",Table1[[#This Row],[Adds]]-Table1[[#This Row],[Deacts]])</f>
        <v>0</v>
      </c>
      <c r="G1098" s="10" t="str">
        <f>IF(Table1[[#This Row],[Area]]="","",IF(Table1[[#This Row],[VZ2_SEGMT_DESC]]="Small &amp; Medium Unassigned", "Small &amp; Medium",Table1[[#This Row],[VZ2_SEGMT_DESC]]))</f>
        <v>Small &amp; Medium</v>
      </c>
      <c r="H1098" s="10" t="str">
        <f>IF(Table1[[#This Row],[VZ2_AREA_DESC]]="undefined","",IF(Table1[[#This Row],[VZ2_AREA_DESC]]="Headquarte","HQ",Table1[[#This Row],[VZ2_AREA_DESC]]))</f>
        <v>South</v>
      </c>
      <c r="I1098" s="2">
        <v>43983</v>
      </c>
      <c r="J1098" s="3" t="s">
        <v>9</v>
      </c>
      <c r="K1098" s="3" t="s">
        <v>12</v>
      </c>
      <c r="L1098" s="3" t="s">
        <v>8</v>
      </c>
      <c r="M1098" s="3">
        <v>0</v>
      </c>
      <c r="N1098" s="3">
        <v>0</v>
      </c>
      <c r="O1098" s="3">
        <v>49</v>
      </c>
    </row>
    <row r="1099" spans="1:15" x14ac:dyDescent="0.25">
      <c r="A1099" s="6" t="str">
        <f>IF(Table1[[#This Row],[Area]]="","",CONCATENATE(YEAR(I1099)," ","Q",ROUNDUP(MONTH(I1099)/3,0)))</f>
        <v>2019 Q3</v>
      </c>
      <c r="B1099" s="6" t="str">
        <f>IF(Table1[[#This Row],[Area]]="","",CONCATENATE(TEXT(Table1[[#This Row],[rpt_mth]],"yyyy"), " ",TEXT(Table1[[#This Row],[rpt_mth]],"mmmm")))</f>
        <v>2019 August</v>
      </c>
      <c r="C1099" s="9">
        <f>IF(Table1[[#This Row],[Area]]="","",Table1[[#This Row],[cleu_gross_adds]]/1000)</f>
        <v>1E-3</v>
      </c>
      <c r="D1099" s="9">
        <f>IF(Table1[[#This Row],[Area]]="","",Table1[[#This Row],[cleu_deacts]]/1000)</f>
        <v>0.106</v>
      </c>
      <c r="E1099" s="10">
        <f>IF(Table1[[#This Row],[Area]]="","",Table1[[#This Row],[cleu_subs]]/1000)</f>
        <v>12.625999999999999</v>
      </c>
      <c r="F1099" s="10">
        <f>IF(Table1[[#This Row],[Area]]="","",Table1[[#This Row],[Adds]]-Table1[[#This Row],[Deacts]])</f>
        <v>-0.105</v>
      </c>
      <c r="G1099" s="10" t="str">
        <f>IF(Table1[[#This Row],[Area]]="","",IF(Table1[[#This Row],[VZ2_SEGMT_DESC]]="Small &amp; Medium Unassigned", "Small &amp; Medium",Table1[[#This Row],[VZ2_SEGMT_DESC]]))</f>
        <v>Public Sector SLED</v>
      </c>
      <c r="H1099" s="10" t="str">
        <f>IF(Table1[[#This Row],[VZ2_AREA_DESC]]="undefined","",IF(Table1[[#This Row],[VZ2_AREA_DESC]]="Headquarte","HQ",Table1[[#This Row],[VZ2_AREA_DESC]]))</f>
        <v>West</v>
      </c>
      <c r="I1099" s="2">
        <v>43678</v>
      </c>
      <c r="J1099" s="3" t="s">
        <v>19</v>
      </c>
      <c r="K1099" s="3" t="s">
        <v>7</v>
      </c>
      <c r="L1099" s="3" t="s">
        <v>15</v>
      </c>
      <c r="M1099" s="3">
        <v>1</v>
      </c>
      <c r="N1099" s="3">
        <v>106</v>
      </c>
      <c r="O1099" s="3">
        <v>12626</v>
      </c>
    </row>
    <row r="1100" spans="1:15" x14ac:dyDescent="0.25">
      <c r="A1100" s="6" t="str">
        <f>IF(Table1[[#This Row],[Area]]="","",CONCATENATE(YEAR(I1100)," ","Q",ROUNDUP(MONTH(I1100)/3,0)))</f>
        <v>2019 Q1</v>
      </c>
      <c r="B1100" s="6" t="str">
        <f>IF(Table1[[#This Row],[Area]]="","",CONCATENATE(TEXT(Table1[[#This Row],[rpt_mth]],"yyyy"), " ",TEXT(Table1[[#This Row],[rpt_mth]],"mmmm")))</f>
        <v>2019 January</v>
      </c>
      <c r="C1100" s="9">
        <f>IF(Table1[[#This Row],[Area]]="","",Table1[[#This Row],[cleu_gross_adds]]/1000)</f>
        <v>0</v>
      </c>
      <c r="D1100" s="9">
        <f>IF(Table1[[#This Row],[Area]]="","",Table1[[#This Row],[cleu_deacts]]/1000)</f>
        <v>0</v>
      </c>
      <c r="E1100" s="10">
        <f>IF(Table1[[#This Row],[Area]]="","",Table1[[#This Row],[cleu_subs]]/1000)</f>
        <v>0</v>
      </c>
      <c r="F1100" s="10">
        <f>IF(Table1[[#This Row],[Area]]="","",Table1[[#This Row],[Adds]]-Table1[[#This Row],[Deacts]])</f>
        <v>0</v>
      </c>
      <c r="G1100" s="10" t="str">
        <f>IF(Table1[[#This Row],[Area]]="","",IF(Table1[[#This Row],[VZ2_SEGMT_DESC]]="Small &amp; Medium Unassigned", "Small &amp; Medium",Table1[[#This Row],[VZ2_SEGMT_DESC]]))</f>
        <v>Public Sector SLED</v>
      </c>
      <c r="H1100" s="10" t="str">
        <f>IF(Table1[[#This Row],[VZ2_AREA_DESC]]="undefined","",IF(Table1[[#This Row],[VZ2_AREA_DESC]]="Headquarte","HQ",Table1[[#This Row],[VZ2_AREA_DESC]]))</f>
        <v>HQ</v>
      </c>
      <c r="I1100" s="2">
        <v>43466</v>
      </c>
      <c r="J1100" s="3" t="s">
        <v>19</v>
      </c>
      <c r="K1100" s="3" t="s">
        <v>7</v>
      </c>
      <c r="L1100" s="3" t="s">
        <v>17</v>
      </c>
      <c r="M1100" s="3">
        <v>0</v>
      </c>
      <c r="N1100" s="3">
        <v>0</v>
      </c>
      <c r="O1100" s="3">
        <v>0</v>
      </c>
    </row>
    <row r="1101" spans="1:15" x14ac:dyDescent="0.25">
      <c r="A1101" s="6" t="str">
        <f>IF(Table1[[#This Row],[Area]]="","",CONCATENATE(YEAR(I1101)," ","Q",ROUNDUP(MONTH(I1101)/3,0)))</f>
        <v>2020 Q2</v>
      </c>
      <c r="B1101" s="6" t="str">
        <f>IF(Table1[[#This Row],[Area]]="","",CONCATENATE(TEXT(Table1[[#This Row],[rpt_mth]],"yyyy"), " ",TEXT(Table1[[#This Row],[rpt_mth]],"mmmm")))</f>
        <v>2020 May</v>
      </c>
      <c r="C1101" s="9">
        <f>IF(Table1[[#This Row],[Area]]="","",Table1[[#This Row],[cleu_gross_adds]]/1000)</f>
        <v>35.473999999999997</v>
      </c>
      <c r="D1101" s="9">
        <f>IF(Table1[[#This Row],[Area]]="","",Table1[[#This Row],[cleu_deacts]]/1000)</f>
        <v>32.185000000000002</v>
      </c>
      <c r="E1101" s="10">
        <f>IF(Table1[[#This Row],[Area]]="","",Table1[[#This Row],[cleu_subs]]/1000)</f>
        <v>3360.855</v>
      </c>
      <c r="F1101" s="10">
        <f>IF(Table1[[#This Row],[Area]]="","",Table1[[#This Row],[Adds]]-Table1[[#This Row],[Deacts]])</f>
        <v>3.2889999999999944</v>
      </c>
      <c r="G1101" s="10" t="str">
        <f>IF(Table1[[#This Row],[Area]]="","",IF(Table1[[#This Row],[VZ2_SEGMT_DESC]]="Small &amp; Medium Unassigned", "Small &amp; Medium",Table1[[#This Row],[VZ2_SEGMT_DESC]]))</f>
        <v>Small &amp; Medium</v>
      </c>
      <c r="H1101" s="10" t="str">
        <f>IF(Table1[[#This Row],[VZ2_AREA_DESC]]="undefined","",IF(Table1[[#This Row],[VZ2_AREA_DESC]]="Headquarte","HQ",Table1[[#This Row],[VZ2_AREA_DESC]]))</f>
        <v>East</v>
      </c>
      <c r="I1101" s="2">
        <v>43952</v>
      </c>
      <c r="J1101" s="3" t="s">
        <v>18</v>
      </c>
      <c r="K1101" s="3" t="s">
        <v>12</v>
      </c>
      <c r="L1101" s="3" t="s">
        <v>11</v>
      </c>
      <c r="M1101" s="3">
        <v>35474</v>
      </c>
      <c r="N1101" s="3">
        <v>32185</v>
      </c>
      <c r="O1101" s="3">
        <v>3360855</v>
      </c>
    </row>
    <row r="1102" spans="1:15" x14ac:dyDescent="0.25">
      <c r="A1102" s="6" t="str">
        <f>IF(Table1[[#This Row],[Area]]="","",CONCATENATE(YEAR(I1102)," ","Q",ROUNDUP(MONTH(I1102)/3,0)))</f>
        <v>2020 Q1</v>
      </c>
      <c r="B1102" s="6" t="str">
        <f>IF(Table1[[#This Row],[Area]]="","",CONCATENATE(TEXT(Table1[[#This Row],[rpt_mth]],"yyyy"), " ",TEXT(Table1[[#This Row],[rpt_mth]],"mmmm")))</f>
        <v>2020 January</v>
      </c>
      <c r="C1102" s="9">
        <f>IF(Table1[[#This Row],[Area]]="","",Table1[[#This Row],[cleu_gross_adds]]/1000)</f>
        <v>0</v>
      </c>
      <c r="D1102" s="9">
        <f>IF(Table1[[#This Row],[Area]]="","",Table1[[#This Row],[cleu_deacts]]/1000)</f>
        <v>0</v>
      </c>
      <c r="E1102" s="10">
        <f>IF(Table1[[#This Row],[Area]]="","",Table1[[#This Row],[cleu_subs]]/1000)</f>
        <v>0</v>
      </c>
      <c r="F1102" s="10">
        <f>IF(Table1[[#This Row],[Area]]="","",Table1[[#This Row],[Adds]]-Table1[[#This Row],[Deacts]])</f>
        <v>0</v>
      </c>
      <c r="G1102" s="10" t="str">
        <f>IF(Table1[[#This Row],[Area]]="","",IF(Table1[[#This Row],[VZ2_SEGMT_DESC]]="Small &amp; Medium Unassigned", "Small &amp; Medium",Table1[[#This Row],[VZ2_SEGMT_DESC]]))</f>
        <v>Public Sector Fed</v>
      </c>
      <c r="H1102" s="10" t="str">
        <f>IF(Table1[[#This Row],[VZ2_AREA_DESC]]="undefined","",IF(Table1[[#This Row],[VZ2_AREA_DESC]]="Headquarte","HQ",Table1[[#This Row],[VZ2_AREA_DESC]]))</f>
        <v>HQ</v>
      </c>
      <c r="I1102" s="2">
        <v>43831</v>
      </c>
      <c r="J1102" s="3" t="s">
        <v>16</v>
      </c>
      <c r="K1102" s="3" t="s">
        <v>12</v>
      </c>
      <c r="L1102" s="3" t="s">
        <v>17</v>
      </c>
      <c r="M1102" s="3">
        <v>0</v>
      </c>
      <c r="N1102" s="3">
        <v>0</v>
      </c>
      <c r="O1102" s="3">
        <v>0</v>
      </c>
    </row>
    <row r="1103" spans="1:15" x14ac:dyDescent="0.25">
      <c r="A1103" s="6" t="str">
        <f>IF(Table1[[#This Row],[Area]]="","",CONCATENATE(YEAR(I1103)," ","Q",ROUNDUP(MONTH(I1103)/3,0)))</f>
        <v>2019 Q1</v>
      </c>
      <c r="B1103" s="6" t="str">
        <f>IF(Table1[[#This Row],[Area]]="","",CONCATENATE(TEXT(Table1[[#This Row],[rpt_mth]],"yyyy"), " ",TEXT(Table1[[#This Row],[rpt_mth]],"mmmm")))</f>
        <v>2019 January</v>
      </c>
      <c r="C1103" s="9">
        <f>IF(Table1[[#This Row],[Area]]="","",Table1[[#This Row],[cleu_gross_adds]]/1000)</f>
        <v>0.39300000000000002</v>
      </c>
      <c r="D1103" s="9">
        <f>IF(Table1[[#This Row],[Area]]="","",Table1[[#This Row],[cleu_deacts]]/1000)</f>
        <v>0.65300000000000002</v>
      </c>
      <c r="E1103" s="10">
        <f>IF(Table1[[#This Row],[Area]]="","",Table1[[#This Row],[cleu_subs]]/1000)</f>
        <v>60.957999999999998</v>
      </c>
      <c r="F1103" s="10">
        <f>IF(Table1[[#This Row],[Area]]="","",Table1[[#This Row],[Adds]]-Table1[[#This Row],[Deacts]])</f>
        <v>-0.26</v>
      </c>
      <c r="G1103" s="10" t="str">
        <f>IF(Table1[[#This Row],[Area]]="","",IF(Table1[[#This Row],[VZ2_SEGMT_DESC]]="Small &amp; Medium Unassigned", "Small &amp; Medium",Table1[[#This Row],[VZ2_SEGMT_DESC]]))</f>
        <v>Large Enterprise Segment</v>
      </c>
      <c r="H1103" s="10" t="str">
        <f>IF(Table1[[#This Row],[VZ2_AREA_DESC]]="undefined","",IF(Table1[[#This Row],[VZ2_AREA_DESC]]="Headquarte","HQ",Table1[[#This Row],[VZ2_AREA_DESC]]))</f>
        <v>East</v>
      </c>
      <c r="I1103" s="2">
        <v>43466</v>
      </c>
      <c r="J1103" s="3" t="s">
        <v>6</v>
      </c>
      <c r="K1103" s="3" t="s">
        <v>10</v>
      </c>
      <c r="L1103" s="3" t="s">
        <v>11</v>
      </c>
      <c r="M1103" s="3">
        <v>393</v>
      </c>
      <c r="N1103" s="3">
        <v>653</v>
      </c>
      <c r="O1103" s="3">
        <v>60958</v>
      </c>
    </row>
    <row r="1104" spans="1:15" x14ac:dyDescent="0.25">
      <c r="A1104" s="6" t="str">
        <f>IF(Table1[[#This Row],[Area]]="","",CONCATENATE(YEAR(I1104)," ","Q",ROUNDUP(MONTH(I1104)/3,0)))</f>
        <v>2019 Q1</v>
      </c>
      <c r="B1104" s="6" t="str">
        <f>IF(Table1[[#This Row],[Area]]="","",CONCATENATE(TEXT(Table1[[#This Row],[rpt_mth]],"yyyy"), " ",TEXT(Table1[[#This Row],[rpt_mth]],"mmmm")))</f>
        <v>2019 January</v>
      </c>
      <c r="C1104" s="9">
        <f>IF(Table1[[#This Row],[Area]]="","",Table1[[#This Row],[cleu_gross_adds]]/1000)</f>
        <v>0.41299999999999998</v>
      </c>
      <c r="D1104" s="9">
        <f>IF(Table1[[#This Row],[Area]]="","",Table1[[#This Row],[cleu_deacts]]/1000)</f>
        <v>0.36899999999999999</v>
      </c>
      <c r="E1104" s="10">
        <f>IF(Table1[[#This Row],[Area]]="","",Table1[[#This Row],[cleu_subs]]/1000)</f>
        <v>39.982999999999997</v>
      </c>
      <c r="F1104" s="10">
        <f>IF(Table1[[#This Row],[Area]]="","",Table1[[#This Row],[Adds]]-Table1[[#This Row],[Deacts]])</f>
        <v>4.3999999999999984E-2</v>
      </c>
      <c r="G1104" s="10" t="str">
        <f>IF(Table1[[#This Row],[Area]]="","",IF(Table1[[#This Row],[VZ2_SEGMT_DESC]]="Small &amp; Medium Unassigned", "Small &amp; Medium",Table1[[#This Row],[VZ2_SEGMT_DESC]]))</f>
        <v>Large Enterprise Segment</v>
      </c>
      <c r="H1104" s="10" t="str">
        <f>IF(Table1[[#This Row],[VZ2_AREA_DESC]]="undefined","",IF(Table1[[#This Row],[VZ2_AREA_DESC]]="Headquarte","HQ",Table1[[#This Row],[VZ2_AREA_DESC]]))</f>
        <v>West</v>
      </c>
      <c r="I1104" s="2">
        <v>43466</v>
      </c>
      <c r="J1104" s="3" t="s">
        <v>6</v>
      </c>
      <c r="K1104" s="3" t="s">
        <v>14</v>
      </c>
      <c r="L1104" s="3" t="s">
        <v>15</v>
      </c>
      <c r="M1104" s="3">
        <v>413</v>
      </c>
      <c r="N1104" s="3">
        <v>369</v>
      </c>
      <c r="O1104" s="3">
        <v>39983</v>
      </c>
    </row>
    <row r="1105" spans="1:15" x14ac:dyDescent="0.25">
      <c r="A1105" s="6" t="str">
        <f>IF(Table1[[#This Row],[Area]]="","",CONCATENATE(YEAR(I1105)," ","Q",ROUNDUP(MONTH(I1105)/3,0)))</f>
        <v>2020 Q1</v>
      </c>
      <c r="B1105" s="6" t="str">
        <f>IF(Table1[[#This Row],[Area]]="","",CONCATENATE(TEXT(Table1[[#This Row],[rpt_mth]],"yyyy"), " ",TEXT(Table1[[#This Row],[rpt_mth]],"mmmm")))</f>
        <v>2020 January</v>
      </c>
      <c r="C1105" s="9">
        <f>IF(Table1[[#This Row],[Area]]="","",Table1[[#This Row],[cleu_gross_adds]]/1000)</f>
        <v>0.97299999999999998</v>
      </c>
      <c r="D1105" s="9">
        <f>IF(Table1[[#This Row],[Area]]="","",Table1[[#This Row],[cleu_deacts]]/1000)</f>
        <v>0.54600000000000004</v>
      </c>
      <c r="E1105" s="10">
        <f>IF(Table1[[#This Row],[Area]]="","",Table1[[#This Row],[cleu_subs]]/1000)</f>
        <v>54.423000000000002</v>
      </c>
      <c r="F1105" s="10">
        <f>IF(Table1[[#This Row],[Area]]="","",Table1[[#This Row],[Adds]]-Table1[[#This Row],[Deacts]])</f>
        <v>0.42699999999999994</v>
      </c>
      <c r="G1105" s="10" t="str">
        <f>IF(Table1[[#This Row],[Area]]="","",IF(Table1[[#This Row],[VZ2_SEGMT_DESC]]="Small &amp; Medium Unassigned", "Small &amp; Medium",Table1[[#This Row],[VZ2_SEGMT_DESC]]))</f>
        <v>Large Enterprise Segment</v>
      </c>
      <c r="H1105" s="10" t="str">
        <f>IF(Table1[[#This Row],[VZ2_AREA_DESC]]="undefined","",IF(Table1[[#This Row],[VZ2_AREA_DESC]]="Headquarte","HQ",Table1[[#This Row],[VZ2_AREA_DESC]]))</f>
        <v>East</v>
      </c>
      <c r="I1105" s="2">
        <v>43831</v>
      </c>
      <c r="J1105" s="3" t="s">
        <v>6</v>
      </c>
      <c r="K1105" s="3" t="s">
        <v>14</v>
      </c>
      <c r="L1105" s="3" t="s">
        <v>11</v>
      </c>
      <c r="M1105" s="3">
        <v>973</v>
      </c>
      <c r="N1105" s="3">
        <v>546</v>
      </c>
      <c r="O1105" s="3">
        <v>54423</v>
      </c>
    </row>
    <row r="1106" spans="1:15" x14ac:dyDescent="0.25">
      <c r="A1106" s="6" t="str">
        <f>IF(Table1[[#This Row],[Area]]="","",CONCATENATE(YEAR(I1106)," ","Q",ROUNDUP(MONTH(I1106)/3,0)))</f>
        <v>2019 Q3</v>
      </c>
      <c r="B1106" s="6" t="str">
        <f>IF(Table1[[#This Row],[Area]]="","",CONCATENATE(TEXT(Table1[[#This Row],[rpt_mth]],"yyyy"), " ",TEXT(Table1[[#This Row],[rpt_mth]],"mmmm")))</f>
        <v>2019 July</v>
      </c>
      <c r="C1106" s="9">
        <f>IF(Table1[[#This Row],[Area]]="","",Table1[[#This Row],[cleu_gross_adds]]/1000)</f>
        <v>32.212000000000003</v>
      </c>
      <c r="D1106" s="9">
        <f>IF(Table1[[#This Row],[Area]]="","",Table1[[#This Row],[cleu_deacts]]/1000)</f>
        <v>24.41</v>
      </c>
      <c r="E1106" s="10">
        <f>IF(Table1[[#This Row],[Area]]="","",Table1[[#This Row],[cleu_subs]]/1000)</f>
        <v>1558.347</v>
      </c>
      <c r="F1106" s="10">
        <f>IF(Table1[[#This Row],[Area]]="","",Table1[[#This Row],[Adds]]-Table1[[#This Row],[Deacts]])</f>
        <v>7.8020000000000032</v>
      </c>
      <c r="G1106" s="10" t="str">
        <f>IF(Table1[[#This Row],[Area]]="","",IF(Table1[[#This Row],[VZ2_SEGMT_DESC]]="Small &amp; Medium Unassigned", "Small &amp; Medium",Table1[[#This Row],[VZ2_SEGMT_DESC]]))</f>
        <v>Large Enterprise Segment</v>
      </c>
      <c r="H1106" s="10" t="str">
        <f>IF(Table1[[#This Row],[VZ2_AREA_DESC]]="undefined","",IF(Table1[[#This Row],[VZ2_AREA_DESC]]="Headquarte","HQ",Table1[[#This Row],[VZ2_AREA_DESC]]))</f>
        <v>South</v>
      </c>
      <c r="I1106" s="2">
        <v>43647</v>
      </c>
      <c r="J1106" s="3" t="s">
        <v>6</v>
      </c>
      <c r="K1106" s="3" t="s">
        <v>12</v>
      </c>
      <c r="L1106" s="3" t="s">
        <v>8</v>
      </c>
      <c r="M1106" s="3">
        <v>32212</v>
      </c>
      <c r="N1106" s="3">
        <v>24410</v>
      </c>
      <c r="O1106" s="3">
        <v>1558347</v>
      </c>
    </row>
    <row r="1107" spans="1:15" x14ac:dyDescent="0.25">
      <c r="A1107" s="6" t="str">
        <f>IF(Table1[[#This Row],[Area]]="","",CONCATENATE(YEAR(I1107)," ","Q",ROUNDUP(MONTH(I1107)/3,0)))</f>
        <v>2019 Q4</v>
      </c>
      <c r="B1107" s="6" t="str">
        <f>IF(Table1[[#This Row],[Area]]="","",CONCATENATE(TEXT(Table1[[#This Row],[rpt_mth]],"yyyy"), " ",TEXT(Table1[[#This Row],[rpt_mth]],"mmmm")))</f>
        <v>2019 December</v>
      </c>
      <c r="C1107" s="9">
        <f>IF(Table1[[#This Row],[Area]]="","",Table1[[#This Row],[cleu_gross_adds]]/1000)</f>
        <v>0</v>
      </c>
      <c r="D1107" s="9">
        <f>IF(Table1[[#This Row],[Area]]="","",Table1[[#This Row],[cleu_deacts]]/1000)</f>
        <v>0</v>
      </c>
      <c r="E1107" s="10">
        <f>IF(Table1[[#This Row],[Area]]="","",Table1[[#This Row],[cleu_subs]]/1000)</f>
        <v>0</v>
      </c>
      <c r="F1107" s="10">
        <f>IF(Table1[[#This Row],[Area]]="","",Table1[[#This Row],[Adds]]-Table1[[#This Row],[Deacts]])</f>
        <v>0</v>
      </c>
      <c r="G1107" s="10" t="str">
        <f>IF(Table1[[#This Row],[Area]]="","",IF(Table1[[#This Row],[VZ2_SEGMT_DESC]]="Small &amp; Medium Unassigned", "Small &amp; Medium",Table1[[#This Row],[VZ2_SEGMT_DESC]]))</f>
        <v>Small &amp; Medium</v>
      </c>
      <c r="H1107" s="10" t="str">
        <f>IF(Table1[[#This Row],[VZ2_AREA_DESC]]="undefined","",IF(Table1[[#This Row],[VZ2_AREA_DESC]]="Headquarte","HQ",Table1[[#This Row],[VZ2_AREA_DESC]]))</f>
        <v>HQ</v>
      </c>
      <c r="I1107" s="2">
        <v>43800</v>
      </c>
      <c r="J1107" s="3" t="s">
        <v>18</v>
      </c>
      <c r="K1107" s="3" t="s">
        <v>7</v>
      </c>
      <c r="L1107" s="3" t="s">
        <v>17</v>
      </c>
      <c r="M1107" s="3">
        <v>0</v>
      </c>
      <c r="N1107" s="3">
        <v>0</v>
      </c>
      <c r="O1107" s="3">
        <v>0</v>
      </c>
    </row>
    <row r="1108" spans="1:15" x14ac:dyDescent="0.25">
      <c r="A1108" s="6" t="str">
        <f>IF(Table1[[#This Row],[Area]]="","",CONCATENATE(YEAR(I1108)," ","Q",ROUNDUP(MONTH(I1108)/3,0)))</f>
        <v>2019 Q2</v>
      </c>
      <c r="B1108" s="6" t="str">
        <f>IF(Table1[[#This Row],[Area]]="","",CONCATENATE(TEXT(Table1[[#This Row],[rpt_mth]],"yyyy"), " ",TEXT(Table1[[#This Row],[rpt_mth]],"mmmm")))</f>
        <v>2019 May</v>
      </c>
      <c r="C1108" s="9">
        <f>IF(Table1[[#This Row],[Area]]="","",Table1[[#This Row],[cleu_gross_adds]]/1000)</f>
        <v>28.553999999999998</v>
      </c>
      <c r="D1108" s="9">
        <f>IF(Table1[[#This Row],[Area]]="","",Table1[[#This Row],[cleu_deacts]]/1000)</f>
        <v>23.079000000000001</v>
      </c>
      <c r="E1108" s="10">
        <f>IF(Table1[[#This Row],[Area]]="","",Table1[[#This Row],[cleu_subs]]/1000)</f>
        <v>1545.5920000000001</v>
      </c>
      <c r="F1108" s="10">
        <f>IF(Table1[[#This Row],[Area]]="","",Table1[[#This Row],[Adds]]-Table1[[#This Row],[Deacts]])</f>
        <v>5.4749999999999979</v>
      </c>
      <c r="G1108" s="10" t="str">
        <f>IF(Table1[[#This Row],[Area]]="","",IF(Table1[[#This Row],[VZ2_SEGMT_DESC]]="Small &amp; Medium Unassigned", "Small &amp; Medium",Table1[[#This Row],[VZ2_SEGMT_DESC]]))</f>
        <v>Large Enterprise Segment</v>
      </c>
      <c r="H1108" s="10" t="str">
        <f>IF(Table1[[#This Row],[VZ2_AREA_DESC]]="undefined","",IF(Table1[[#This Row],[VZ2_AREA_DESC]]="Headquarte","HQ",Table1[[#This Row],[VZ2_AREA_DESC]]))</f>
        <v>South</v>
      </c>
      <c r="I1108" s="2">
        <v>43586</v>
      </c>
      <c r="J1108" s="3" t="s">
        <v>6</v>
      </c>
      <c r="K1108" s="3" t="s">
        <v>12</v>
      </c>
      <c r="L1108" s="3" t="s">
        <v>8</v>
      </c>
      <c r="M1108" s="3">
        <v>28554</v>
      </c>
      <c r="N1108" s="3">
        <v>23079</v>
      </c>
      <c r="O1108" s="3">
        <v>1545592</v>
      </c>
    </row>
    <row r="1109" spans="1:15" x14ac:dyDescent="0.25">
      <c r="A1109" s="6" t="str">
        <f>IF(Table1[[#This Row],[Area]]="","",CONCATENATE(YEAR(I1109)," ","Q",ROUNDUP(MONTH(I1109)/3,0)))</f>
        <v>2019 Q1</v>
      </c>
      <c r="B1109" s="6" t="str">
        <f>IF(Table1[[#This Row],[Area]]="","",CONCATENATE(TEXT(Table1[[#This Row],[rpt_mth]],"yyyy"), " ",TEXT(Table1[[#This Row],[rpt_mth]],"mmmm")))</f>
        <v>2019 March</v>
      </c>
      <c r="C1109" s="9">
        <f>IF(Table1[[#This Row],[Area]]="","",Table1[[#This Row],[cleu_gross_adds]]/1000)</f>
        <v>52.518000000000001</v>
      </c>
      <c r="D1109" s="9">
        <f>IF(Table1[[#This Row],[Area]]="","",Table1[[#This Row],[cleu_deacts]]/1000)</f>
        <v>46.122</v>
      </c>
      <c r="E1109" s="10">
        <f>IF(Table1[[#This Row],[Area]]="","",Table1[[#This Row],[cleu_subs]]/1000)</f>
        <v>2806.634</v>
      </c>
      <c r="F1109" s="10">
        <f>IF(Table1[[#This Row],[Area]]="","",Table1[[#This Row],[Adds]]-Table1[[#This Row],[Deacts]])</f>
        <v>6.3960000000000008</v>
      </c>
      <c r="G1109" s="10" t="str">
        <f>IF(Table1[[#This Row],[Area]]="","",IF(Table1[[#This Row],[VZ2_SEGMT_DESC]]="Small &amp; Medium Unassigned", "Small &amp; Medium",Table1[[#This Row],[VZ2_SEGMT_DESC]]))</f>
        <v>Large Enterprise Segment</v>
      </c>
      <c r="H1109" s="10" t="str">
        <f>IF(Table1[[#This Row],[VZ2_AREA_DESC]]="undefined","",IF(Table1[[#This Row],[VZ2_AREA_DESC]]="Headquarte","HQ",Table1[[#This Row],[VZ2_AREA_DESC]]))</f>
        <v>East</v>
      </c>
      <c r="I1109" s="2">
        <v>43525</v>
      </c>
      <c r="J1109" s="3" t="s">
        <v>6</v>
      </c>
      <c r="K1109" s="3" t="s">
        <v>12</v>
      </c>
      <c r="L1109" s="3" t="s">
        <v>11</v>
      </c>
      <c r="M1109" s="3">
        <v>52518</v>
      </c>
      <c r="N1109" s="3">
        <v>46122</v>
      </c>
      <c r="O1109" s="3">
        <v>2806634</v>
      </c>
    </row>
    <row r="1110" spans="1:15" x14ac:dyDescent="0.25">
      <c r="A1110" s="6" t="str">
        <f>IF(Table1[[#This Row],[Area]]="","",CONCATENATE(YEAR(I1110)," ","Q",ROUNDUP(MONTH(I1110)/3,0)))</f>
        <v>2019 Q3</v>
      </c>
      <c r="B1110" s="6" t="str">
        <f>IF(Table1[[#This Row],[Area]]="","",CONCATENATE(TEXT(Table1[[#This Row],[rpt_mth]],"yyyy"), " ",TEXT(Table1[[#This Row],[rpt_mth]],"mmmm")))</f>
        <v>2019 August</v>
      </c>
      <c r="C1110" s="9">
        <f>IF(Table1[[#This Row],[Area]]="","",Table1[[#This Row],[cleu_gross_adds]]/1000)</f>
        <v>0</v>
      </c>
      <c r="D1110" s="9">
        <f>IF(Table1[[#This Row],[Area]]="","",Table1[[#This Row],[cleu_deacts]]/1000)</f>
        <v>0</v>
      </c>
      <c r="E1110" s="10">
        <f>IF(Table1[[#This Row],[Area]]="","",Table1[[#This Row],[cleu_subs]]/1000)</f>
        <v>0</v>
      </c>
      <c r="F1110" s="10">
        <f>IF(Table1[[#This Row],[Area]]="","",Table1[[#This Row],[Adds]]-Table1[[#This Row],[Deacts]])</f>
        <v>0</v>
      </c>
      <c r="G1110" s="10" t="str">
        <f>IF(Table1[[#This Row],[Area]]="","",IF(Table1[[#This Row],[VZ2_SEGMT_DESC]]="Small &amp; Medium Unassigned", "Small &amp; Medium",Table1[[#This Row],[VZ2_SEGMT_DESC]]))</f>
        <v>Small &amp; Medium</v>
      </c>
      <c r="H1110" s="10" t="str">
        <f>IF(Table1[[#This Row],[VZ2_AREA_DESC]]="undefined","",IF(Table1[[#This Row],[VZ2_AREA_DESC]]="Headquarte","HQ",Table1[[#This Row],[VZ2_AREA_DESC]]))</f>
        <v>HQ</v>
      </c>
      <c r="I1110" s="2">
        <v>43678</v>
      </c>
      <c r="J1110" s="3" t="s">
        <v>18</v>
      </c>
      <c r="K1110" s="3" t="s">
        <v>14</v>
      </c>
      <c r="L1110" s="3" t="s">
        <v>17</v>
      </c>
      <c r="M1110" s="3">
        <v>0</v>
      </c>
      <c r="N1110" s="3">
        <v>0</v>
      </c>
      <c r="O1110" s="3">
        <v>0</v>
      </c>
    </row>
    <row r="1111" spans="1:15" x14ac:dyDescent="0.25">
      <c r="A1111" s="6" t="str">
        <f>IF(Table1[[#This Row],[Area]]="","",CONCATENATE(YEAR(I1111)," ","Q",ROUNDUP(MONTH(I1111)/3,0)))</f>
        <v>2019 Q1</v>
      </c>
      <c r="B1111" s="6" t="str">
        <f>IF(Table1[[#This Row],[Area]]="","",CONCATENATE(TEXT(Table1[[#This Row],[rpt_mth]],"yyyy"), " ",TEXT(Table1[[#This Row],[rpt_mth]],"mmmm")))</f>
        <v>2019 February</v>
      </c>
      <c r="C1111" s="9">
        <f>IF(Table1[[#This Row],[Area]]="","",Table1[[#This Row],[cleu_gross_adds]]/1000)</f>
        <v>5.3780000000000001</v>
      </c>
      <c r="D1111" s="9">
        <f>IF(Table1[[#This Row],[Area]]="","",Table1[[#This Row],[cleu_deacts]]/1000)</f>
        <v>4.8499999999999996</v>
      </c>
      <c r="E1111" s="10">
        <f>IF(Table1[[#This Row],[Area]]="","",Table1[[#This Row],[cleu_subs]]/1000)</f>
        <v>500.65300000000002</v>
      </c>
      <c r="F1111" s="10">
        <f>IF(Table1[[#This Row],[Area]]="","",Table1[[#This Row],[Adds]]-Table1[[#This Row],[Deacts]])</f>
        <v>0.52800000000000047</v>
      </c>
      <c r="G1111" s="10" t="str">
        <f>IF(Table1[[#This Row],[Area]]="","",IF(Table1[[#This Row],[VZ2_SEGMT_DESC]]="Small &amp; Medium Unassigned", "Small &amp; Medium",Table1[[#This Row],[VZ2_SEGMT_DESC]]))</f>
        <v>Public Sector Fed</v>
      </c>
      <c r="H1111" s="10" t="str">
        <f>IF(Table1[[#This Row],[VZ2_AREA_DESC]]="undefined","",IF(Table1[[#This Row],[VZ2_AREA_DESC]]="Headquarte","HQ",Table1[[#This Row],[VZ2_AREA_DESC]]))</f>
        <v>East</v>
      </c>
      <c r="I1111" s="2">
        <v>43497</v>
      </c>
      <c r="J1111" s="3" t="s">
        <v>16</v>
      </c>
      <c r="K1111" s="3" t="s">
        <v>12</v>
      </c>
      <c r="L1111" s="3" t="s">
        <v>11</v>
      </c>
      <c r="M1111" s="3">
        <v>5378</v>
      </c>
      <c r="N1111" s="3">
        <v>4850</v>
      </c>
      <c r="O1111" s="3">
        <v>500653</v>
      </c>
    </row>
    <row r="1112" spans="1:15" x14ac:dyDescent="0.25">
      <c r="A1112" s="6" t="str">
        <f>IF(Table1[[#This Row],[Area]]="","",CONCATENATE(YEAR(I1112)," ","Q",ROUNDUP(MONTH(I1112)/3,0)))</f>
        <v>2019 Q1</v>
      </c>
      <c r="B1112" s="6" t="str">
        <f>IF(Table1[[#This Row],[Area]]="","",CONCATENATE(TEXT(Table1[[#This Row],[rpt_mth]],"yyyy"), " ",TEXT(Table1[[#This Row],[rpt_mth]],"mmmm")))</f>
        <v>2019 February</v>
      </c>
      <c r="C1112" s="9">
        <f>IF(Table1[[#This Row],[Area]]="","",Table1[[#This Row],[cleu_gross_adds]]/1000)</f>
        <v>8.4000000000000005E-2</v>
      </c>
      <c r="D1112" s="9">
        <f>IF(Table1[[#This Row],[Area]]="","",Table1[[#This Row],[cleu_deacts]]/1000)</f>
        <v>0</v>
      </c>
      <c r="E1112" s="10">
        <f>IF(Table1[[#This Row],[Area]]="","",Table1[[#This Row],[cleu_subs]]/1000)</f>
        <v>9.1999999999999998E-2</v>
      </c>
      <c r="F1112" s="10">
        <f>IF(Table1[[#This Row],[Area]]="","",Table1[[#This Row],[Adds]]-Table1[[#This Row],[Deacts]])</f>
        <v>8.4000000000000005E-2</v>
      </c>
      <c r="G1112" s="10" t="str">
        <f>IF(Table1[[#This Row],[Area]]="","",IF(Table1[[#This Row],[VZ2_SEGMT_DESC]]="Small &amp; Medium Unassigned", "Small &amp; Medium",Table1[[#This Row],[VZ2_SEGMT_DESC]]))</f>
        <v>Small &amp; Medium</v>
      </c>
      <c r="H1112" s="10" t="str">
        <f>IF(Table1[[#This Row],[VZ2_AREA_DESC]]="undefined","",IF(Table1[[#This Row],[VZ2_AREA_DESC]]="Headquarte","HQ",Table1[[#This Row],[VZ2_AREA_DESC]]))</f>
        <v>West</v>
      </c>
      <c r="I1112" s="2">
        <v>43497</v>
      </c>
      <c r="J1112" s="3" t="s">
        <v>9</v>
      </c>
      <c r="K1112" s="3" t="s">
        <v>10</v>
      </c>
      <c r="L1112" s="3" t="s">
        <v>15</v>
      </c>
      <c r="M1112" s="3">
        <v>84</v>
      </c>
      <c r="N1112" s="3">
        <v>0</v>
      </c>
      <c r="O1112" s="3">
        <v>92</v>
      </c>
    </row>
    <row r="1113" spans="1:15" x14ac:dyDescent="0.25">
      <c r="A1113" s="6" t="str">
        <f>IF(Table1[[#This Row],[Area]]="","",CONCATENATE(YEAR(I1113)," ","Q",ROUNDUP(MONTH(I1113)/3,0)))</f>
        <v>2019 Q3</v>
      </c>
      <c r="B1113" s="6" t="str">
        <f>IF(Table1[[#This Row],[Area]]="","",CONCATENATE(TEXT(Table1[[#This Row],[rpt_mth]],"yyyy"), " ",TEXT(Table1[[#This Row],[rpt_mth]],"mmmm")))</f>
        <v>2019 August</v>
      </c>
      <c r="C1113" s="9">
        <f>IF(Table1[[#This Row],[Area]]="","",Table1[[#This Row],[cleu_gross_adds]]/1000)</f>
        <v>33.723999999999997</v>
      </c>
      <c r="D1113" s="9">
        <f>IF(Table1[[#This Row],[Area]]="","",Table1[[#This Row],[cleu_deacts]]/1000)</f>
        <v>21.257999999999999</v>
      </c>
      <c r="E1113" s="10">
        <f>IF(Table1[[#This Row],[Area]]="","",Table1[[#This Row],[cleu_subs]]/1000)</f>
        <v>1842.8430000000001</v>
      </c>
      <c r="F1113" s="10">
        <f>IF(Table1[[#This Row],[Area]]="","",Table1[[#This Row],[Adds]]-Table1[[#This Row],[Deacts]])</f>
        <v>12.465999999999998</v>
      </c>
      <c r="G1113" s="10" t="str">
        <f>IF(Table1[[#This Row],[Area]]="","",IF(Table1[[#This Row],[VZ2_SEGMT_DESC]]="Small &amp; Medium Unassigned", "Small &amp; Medium",Table1[[#This Row],[VZ2_SEGMT_DESC]]))</f>
        <v>Small &amp; Medium</v>
      </c>
      <c r="H1113" s="10" t="str">
        <f>IF(Table1[[#This Row],[VZ2_AREA_DESC]]="undefined","",IF(Table1[[#This Row],[VZ2_AREA_DESC]]="Headquarte","HQ",Table1[[#This Row],[VZ2_AREA_DESC]]))</f>
        <v>West</v>
      </c>
      <c r="I1113" s="2">
        <v>43678</v>
      </c>
      <c r="J1113" s="3" t="s">
        <v>18</v>
      </c>
      <c r="K1113" s="3" t="s">
        <v>12</v>
      </c>
      <c r="L1113" s="3" t="s">
        <v>15</v>
      </c>
      <c r="M1113" s="3">
        <v>33724</v>
      </c>
      <c r="N1113" s="3">
        <v>21258</v>
      </c>
      <c r="O1113" s="3">
        <v>1842843</v>
      </c>
    </row>
    <row r="1114" spans="1:15" x14ac:dyDescent="0.25">
      <c r="A1114" s="6" t="str">
        <f>IF(Table1[[#This Row],[Area]]="","",CONCATENATE(YEAR(I1114)," ","Q",ROUNDUP(MONTH(I1114)/3,0)))</f>
        <v>2020 Q1</v>
      </c>
      <c r="B1114" s="6" t="str">
        <f>IF(Table1[[#This Row],[Area]]="","",CONCATENATE(TEXT(Table1[[#This Row],[rpt_mth]],"yyyy"), " ",TEXT(Table1[[#This Row],[rpt_mth]],"mmmm")))</f>
        <v>2020 March</v>
      </c>
      <c r="C1114" s="9">
        <f>IF(Table1[[#This Row],[Area]]="","",Table1[[#This Row],[cleu_gross_adds]]/1000)</f>
        <v>61.573</v>
      </c>
      <c r="D1114" s="9">
        <f>IF(Table1[[#This Row],[Area]]="","",Table1[[#This Row],[cleu_deacts]]/1000)</f>
        <v>40.683</v>
      </c>
      <c r="E1114" s="10">
        <f>IF(Table1[[#This Row],[Area]]="","",Table1[[#This Row],[cleu_subs]]/1000)</f>
        <v>3358.97</v>
      </c>
      <c r="F1114" s="10">
        <f>IF(Table1[[#This Row],[Area]]="","",Table1[[#This Row],[Adds]]-Table1[[#This Row],[Deacts]])</f>
        <v>20.89</v>
      </c>
      <c r="G1114" s="10" t="str">
        <f>IF(Table1[[#This Row],[Area]]="","",IF(Table1[[#This Row],[VZ2_SEGMT_DESC]]="Small &amp; Medium Unassigned", "Small &amp; Medium",Table1[[#This Row],[VZ2_SEGMT_DESC]]))</f>
        <v>Small &amp; Medium</v>
      </c>
      <c r="H1114" s="10" t="str">
        <f>IF(Table1[[#This Row],[VZ2_AREA_DESC]]="undefined","",IF(Table1[[#This Row],[VZ2_AREA_DESC]]="Headquarte","HQ",Table1[[#This Row],[VZ2_AREA_DESC]]))</f>
        <v>East</v>
      </c>
      <c r="I1114" s="2">
        <v>43891</v>
      </c>
      <c r="J1114" s="3" t="s">
        <v>18</v>
      </c>
      <c r="K1114" s="3" t="s">
        <v>12</v>
      </c>
      <c r="L1114" s="3" t="s">
        <v>11</v>
      </c>
      <c r="M1114" s="3">
        <v>61573</v>
      </c>
      <c r="N1114" s="3">
        <v>40683</v>
      </c>
      <c r="O1114" s="3">
        <v>3358970</v>
      </c>
    </row>
    <row r="1115" spans="1:15" x14ac:dyDescent="0.25">
      <c r="A1115" s="6" t="str">
        <f>IF(Table1[[#This Row],[Area]]="","",CONCATENATE(YEAR(I1115)," ","Q",ROUNDUP(MONTH(I1115)/3,0)))</f>
        <v>2020 Q2</v>
      </c>
      <c r="B1115" s="6" t="str">
        <f>IF(Table1[[#This Row],[Area]]="","",CONCATENATE(TEXT(Table1[[#This Row],[rpt_mth]],"yyyy"), " ",TEXT(Table1[[#This Row],[rpt_mth]],"mmmm")))</f>
        <v>2020 June</v>
      </c>
      <c r="C1115" s="9">
        <f>IF(Table1[[#This Row],[Area]]="","",Table1[[#This Row],[cleu_gross_adds]]/1000)</f>
        <v>1.0999999999999999E-2</v>
      </c>
      <c r="D1115" s="9">
        <f>IF(Table1[[#This Row],[Area]]="","",Table1[[#This Row],[cleu_deacts]]/1000)</f>
        <v>0.11600000000000001</v>
      </c>
      <c r="E1115" s="10">
        <f>IF(Table1[[#This Row],[Area]]="","",Table1[[#This Row],[cleu_subs]]/1000)</f>
        <v>44.604999999999997</v>
      </c>
      <c r="F1115" s="10">
        <f>IF(Table1[[#This Row],[Area]]="","",Table1[[#This Row],[Adds]]-Table1[[#This Row],[Deacts]])</f>
        <v>-0.10500000000000001</v>
      </c>
      <c r="G1115" s="10" t="str">
        <f>IF(Table1[[#This Row],[Area]]="","",IF(Table1[[#This Row],[VZ2_SEGMT_DESC]]="Small &amp; Medium Unassigned", "Small &amp; Medium",Table1[[#This Row],[VZ2_SEGMT_DESC]]))</f>
        <v>Large Enterprise Segment</v>
      </c>
      <c r="H1115" s="10" t="str">
        <f>IF(Table1[[#This Row],[VZ2_AREA_DESC]]="undefined","",IF(Table1[[#This Row],[VZ2_AREA_DESC]]="Headquarte","HQ",Table1[[#This Row],[VZ2_AREA_DESC]]))</f>
        <v>East</v>
      </c>
      <c r="I1115" s="2">
        <v>43983</v>
      </c>
      <c r="J1115" s="3" t="s">
        <v>6</v>
      </c>
      <c r="K1115" s="3" t="s">
        <v>7</v>
      </c>
      <c r="L1115" s="3" t="s">
        <v>11</v>
      </c>
      <c r="M1115" s="3">
        <v>11</v>
      </c>
      <c r="N1115" s="3">
        <v>116</v>
      </c>
      <c r="O1115" s="3">
        <v>44605</v>
      </c>
    </row>
    <row r="1116" spans="1:15" x14ac:dyDescent="0.25">
      <c r="A1116" s="6" t="str">
        <f>IF(Table1[[#This Row],[Area]]="","",CONCATENATE(YEAR(I1116)," ","Q",ROUNDUP(MONTH(I1116)/3,0)))</f>
        <v>2020 Q2</v>
      </c>
      <c r="B1116" s="6" t="str">
        <f>IF(Table1[[#This Row],[Area]]="","",CONCATENATE(TEXT(Table1[[#This Row],[rpt_mth]],"yyyy"), " ",TEXT(Table1[[#This Row],[rpt_mth]],"mmmm")))</f>
        <v>2020 April</v>
      </c>
      <c r="C1116" s="9">
        <f>IF(Table1[[#This Row],[Area]]="","",Table1[[#This Row],[cleu_gross_adds]]/1000)</f>
        <v>0</v>
      </c>
      <c r="D1116" s="9">
        <f>IF(Table1[[#This Row],[Area]]="","",Table1[[#This Row],[cleu_deacts]]/1000)</f>
        <v>6.0000000000000001E-3</v>
      </c>
      <c r="E1116" s="10">
        <f>IF(Table1[[#This Row],[Area]]="","",Table1[[#This Row],[cleu_subs]]/1000)</f>
        <v>0.61099999999999999</v>
      </c>
      <c r="F1116" s="10">
        <f>IF(Table1[[#This Row],[Area]]="","",Table1[[#This Row],[Adds]]-Table1[[#This Row],[Deacts]])</f>
        <v>-6.0000000000000001E-3</v>
      </c>
      <c r="G1116" s="10" t="str">
        <f>IF(Table1[[#This Row],[Area]]="","",IF(Table1[[#This Row],[VZ2_SEGMT_DESC]]="Small &amp; Medium Unassigned", "Small &amp; Medium",Table1[[#This Row],[VZ2_SEGMT_DESC]]))</f>
        <v>Public Sector Fed</v>
      </c>
      <c r="H1116" s="10" t="str">
        <f>IF(Table1[[#This Row],[VZ2_AREA_DESC]]="undefined","",IF(Table1[[#This Row],[VZ2_AREA_DESC]]="Headquarte","HQ",Table1[[#This Row],[VZ2_AREA_DESC]]))</f>
        <v>South</v>
      </c>
      <c r="I1116" s="2">
        <v>43922</v>
      </c>
      <c r="J1116" s="3" t="s">
        <v>16</v>
      </c>
      <c r="K1116" s="3" t="s">
        <v>7</v>
      </c>
      <c r="L1116" s="3" t="s">
        <v>8</v>
      </c>
      <c r="M1116" s="3">
        <v>0</v>
      </c>
      <c r="N1116" s="3">
        <v>6</v>
      </c>
      <c r="O1116" s="3">
        <v>611</v>
      </c>
    </row>
    <row r="1117" spans="1:15" x14ac:dyDescent="0.25">
      <c r="A1117" s="6" t="str">
        <f>IF(Table1[[#This Row],[Area]]="","",CONCATENATE(YEAR(I1117)," ","Q",ROUNDUP(MONTH(I1117)/3,0)))</f>
        <v>2019 Q1</v>
      </c>
      <c r="B1117" s="6" t="str">
        <f>IF(Table1[[#This Row],[Area]]="","",CONCATENATE(TEXT(Table1[[#This Row],[rpt_mth]],"yyyy"), " ",TEXT(Table1[[#This Row],[rpt_mth]],"mmmm")))</f>
        <v>2019 March</v>
      </c>
      <c r="C1117" s="9">
        <f>IF(Table1[[#This Row],[Area]]="","",Table1[[#This Row],[cleu_gross_adds]]/1000)</f>
        <v>7.0000000000000001E-3</v>
      </c>
      <c r="D1117" s="9">
        <f>IF(Table1[[#This Row],[Area]]="","",Table1[[#This Row],[cleu_deacts]]/1000)</f>
        <v>4.2000000000000003E-2</v>
      </c>
      <c r="E1117" s="10">
        <f>IF(Table1[[#This Row],[Area]]="","",Table1[[#This Row],[cleu_subs]]/1000)</f>
        <v>5.7779999999999996</v>
      </c>
      <c r="F1117" s="10">
        <f>IF(Table1[[#This Row],[Area]]="","",Table1[[#This Row],[Adds]]-Table1[[#This Row],[Deacts]])</f>
        <v>-3.5000000000000003E-2</v>
      </c>
      <c r="G1117" s="10" t="str">
        <f>IF(Table1[[#This Row],[Area]]="","",IF(Table1[[#This Row],[VZ2_SEGMT_DESC]]="Small &amp; Medium Unassigned", "Small &amp; Medium",Table1[[#This Row],[VZ2_SEGMT_DESC]]))</f>
        <v>Public Sector SLED</v>
      </c>
      <c r="H1117" s="10" t="str">
        <f>IF(Table1[[#This Row],[VZ2_AREA_DESC]]="undefined","",IF(Table1[[#This Row],[VZ2_AREA_DESC]]="Headquarte","HQ",Table1[[#This Row],[VZ2_AREA_DESC]]))</f>
        <v>South</v>
      </c>
      <c r="I1117" s="2">
        <v>43525</v>
      </c>
      <c r="J1117" s="3" t="s">
        <v>19</v>
      </c>
      <c r="K1117" s="3" t="s">
        <v>14</v>
      </c>
      <c r="L1117" s="3" t="s">
        <v>8</v>
      </c>
      <c r="M1117" s="3">
        <v>7</v>
      </c>
      <c r="N1117" s="3">
        <v>42</v>
      </c>
      <c r="O1117" s="3">
        <v>5778</v>
      </c>
    </row>
    <row r="1118" spans="1:15" x14ac:dyDescent="0.25">
      <c r="A1118" s="6" t="str">
        <f>IF(Table1[[#This Row],[Area]]="","",CONCATENATE(YEAR(I1118)," ","Q",ROUNDUP(MONTH(I1118)/3,0)))</f>
        <v>2020 Q1</v>
      </c>
      <c r="B1118" s="6" t="str">
        <f>IF(Table1[[#This Row],[Area]]="","",CONCATENATE(TEXT(Table1[[#This Row],[rpt_mth]],"yyyy"), " ",TEXT(Table1[[#This Row],[rpt_mth]],"mmmm")))</f>
        <v>2020 January</v>
      </c>
      <c r="C1118" s="9">
        <f>IF(Table1[[#This Row],[Area]]="","",Table1[[#This Row],[cleu_gross_adds]]/1000)</f>
        <v>0.114</v>
      </c>
      <c r="D1118" s="9">
        <f>IF(Table1[[#This Row],[Area]]="","",Table1[[#This Row],[cleu_deacts]]/1000)</f>
        <v>0.99399999999999999</v>
      </c>
      <c r="E1118" s="10">
        <f>IF(Table1[[#This Row],[Area]]="","",Table1[[#This Row],[cleu_subs]]/1000)</f>
        <v>46.472000000000001</v>
      </c>
      <c r="F1118" s="10">
        <f>IF(Table1[[#This Row],[Area]]="","",Table1[[#This Row],[Adds]]-Table1[[#This Row],[Deacts]])</f>
        <v>-0.88</v>
      </c>
      <c r="G1118" s="10" t="str">
        <f>IF(Table1[[#This Row],[Area]]="","",IF(Table1[[#This Row],[VZ2_SEGMT_DESC]]="Small &amp; Medium Unassigned", "Small &amp; Medium",Table1[[#This Row],[VZ2_SEGMT_DESC]]))</f>
        <v>Large Enterprise Segment</v>
      </c>
      <c r="H1118" s="10" t="str">
        <f>IF(Table1[[#This Row],[VZ2_AREA_DESC]]="undefined","",IF(Table1[[#This Row],[VZ2_AREA_DESC]]="Headquarte","HQ",Table1[[#This Row],[VZ2_AREA_DESC]]))</f>
        <v>East</v>
      </c>
      <c r="I1118" s="2">
        <v>43831</v>
      </c>
      <c r="J1118" s="3" t="s">
        <v>6</v>
      </c>
      <c r="K1118" s="3" t="s">
        <v>7</v>
      </c>
      <c r="L1118" s="3" t="s">
        <v>11</v>
      </c>
      <c r="M1118" s="3">
        <v>114</v>
      </c>
      <c r="N1118" s="3">
        <v>994</v>
      </c>
      <c r="O1118" s="3">
        <v>46472</v>
      </c>
    </row>
    <row r="1119" spans="1:15" x14ac:dyDescent="0.25">
      <c r="A1119" s="6" t="str">
        <f>IF(Table1[[#This Row],[Area]]="","",CONCATENATE(YEAR(I1119)," ","Q",ROUNDUP(MONTH(I1119)/3,0)))</f>
        <v>2019 Q1</v>
      </c>
      <c r="B1119" s="6" t="str">
        <f>IF(Table1[[#This Row],[Area]]="","",CONCATENATE(TEXT(Table1[[#This Row],[rpt_mth]],"yyyy"), " ",TEXT(Table1[[#This Row],[rpt_mth]],"mmmm")))</f>
        <v>2019 January</v>
      </c>
      <c r="C1119" s="9">
        <f>IF(Table1[[#This Row],[Area]]="","",Table1[[#This Row],[cleu_gross_adds]]/1000)</f>
        <v>7.0000000000000001E-3</v>
      </c>
      <c r="D1119" s="9">
        <f>IF(Table1[[#This Row],[Area]]="","",Table1[[#This Row],[cleu_deacts]]/1000)</f>
        <v>0.23899999999999999</v>
      </c>
      <c r="E1119" s="10">
        <f>IF(Table1[[#This Row],[Area]]="","",Table1[[#This Row],[cleu_subs]]/1000)</f>
        <v>23.748000000000001</v>
      </c>
      <c r="F1119" s="10">
        <f>IF(Table1[[#This Row],[Area]]="","",Table1[[#This Row],[Adds]]-Table1[[#This Row],[Deacts]])</f>
        <v>-0.23199999999999998</v>
      </c>
      <c r="G1119" s="10" t="str">
        <f>IF(Table1[[#This Row],[Area]]="","",IF(Table1[[#This Row],[VZ2_SEGMT_DESC]]="Small &amp; Medium Unassigned", "Small &amp; Medium",Table1[[#This Row],[VZ2_SEGMT_DESC]]))</f>
        <v>Public Sector SLED</v>
      </c>
      <c r="H1119" s="10" t="str">
        <f>IF(Table1[[#This Row],[VZ2_AREA_DESC]]="undefined","",IF(Table1[[#This Row],[VZ2_AREA_DESC]]="Headquarte","HQ",Table1[[#This Row],[VZ2_AREA_DESC]]))</f>
        <v>East</v>
      </c>
      <c r="I1119" s="2">
        <v>43466</v>
      </c>
      <c r="J1119" s="3" t="s">
        <v>19</v>
      </c>
      <c r="K1119" s="3" t="s">
        <v>14</v>
      </c>
      <c r="L1119" s="3" t="s">
        <v>11</v>
      </c>
      <c r="M1119" s="3">
        <v>7</v>
      </c>
      <c r="N1119" s="3">
        <v>239</v>
      </c>
      <c r="O1119" s="3">
        <v>23748</v>
      </c>
    </row>
    <row r="1120" spans="1:15" x14ac:dyDescent="0.25">
      <c r="A1120" s="6" t="str">
        <f>IF(Table1[[#This Row],[Area]]="","",CONCATENATE(YEAR(I1120)," ","Q",ROUNDUP(MONTH(I1120)/3,0)))</f>
        <v>2019 Q1</v>
      </c>
      <c r="B1120" s="6" t="str">
        <f>IF(Table1[[#This Row],[Area]]="","",CONCATENATE(TEXT(Table1[[#This Row],[rpt_mth]],"yyyy"), " ",TEXT(Table1[[#This Row],[rpt_mth]],"mmmm")))</f>
        <v>2019 January</v>
      </c>
      <c r="C1120" s="9">
        <f>IF(Table1[[#This Row],[Area]]="","",Table1[[#This Row],[cleu_gross_adds]]/1000)</f>
        <v>1.744</v>
      </c>
      <c r="D1120" s="9">
        <f>IF(Table1[[#This Row],[Area]]="","",Table1[[#This Row],[cleu_deacts]]/1000)</f>
        <v>2.68</v>
      </c>
      <c r="E1120" s="10">
        <f>IF(Table1[[#This Row],[Area]]="","",Table1[[#This Row],[cleu_subs]]/1000)</f>
        <v>261.27100000000002</v>
      </c>
      <c r="F1120" s="10">
        <f>IF(Table1[[#This Row],[Area]]="","",Table1[[#This Row],[Adds]]-Table1[[#This Row],[Deacts]])</f>
        <v>-0.93600000000000017</v>
      </c>
      <c r="G1120" s="10" t="str">
        <f>IF(Table1[[#This Row],[Area]]="","",IF(Table1[[#This Row],[VZ2_SEGMT_DESC]]="Small &amp; Medium Unassigned", "Small &amp; Medium",Table1[[#This Row],[VZ2_SEGMT_DESC]]))</f>
        <v>Small &amp; Medium</v>
      </c>
      <c r="H1120" s="10" t="str">
        <f>IF(Table1[[#This Row],[VZ2_AREA_DESC]]="undefined","",IF(Table1[[#This Row],[VZ2_AREA_DESC]]="Headquarte","HQ",Table1[[#This Row],[VZ2_AREA_DESC]]))</f>
        <v>West</v>
      </c>
      <c r="I1120" s="2">
        <v>43466</v>
      </c>
      <c r="J1120" s="3" t="s">
        <v>18</v>
      </c>
      <c r="K1120" s="3" t="s">
        <v>7</v>
      </c>
      <c r="L1120" s="3" t="s">
        <v>15</v>
      </c>
      <c r="M1120" s="3">
        <v>1744</v>
      </c>
      <c r="N1120" s="3">
        <v>2680</v>
      </c>
      <c r="O1120" s="3">
        <v>261271</v>
      </c>
    </row>
    <row r="1121" spans="1:15" x14ac:dyDescent="0.25">
      <c r="A1121" s="6" t="str">
        <f>IF(Table1[[#This Row],[Area]]="","",CONCATENATE(YEAR(I1121)," ","Q",ROUNDUP(MONTH(I1121)/3,0)))</f>
        <v>2020 Q2</v>
      </c>
      <c r="B1121" s="6" t="str">
        <f>IF(Table1[[#This Row],[Area]]="","",CONCATENATE(TEXT(Table1[[#This Row],[rpt_mth]],"yyyy"), " ",TEXT(Table1[[#This Row],[rpt_mth]],"mmmm")))</f>
        <v>2020 June</v>
      </c>
      <c r="C1121" s="9">
        <f>IF(Table1[[#This Row],[Area]]="","",Table1[[#This Row],[cleu_gross_adds]]/1000)</f>
        <v>0</v>
      </c>
      <c r="D1121" s="9">
        <f>IF(Table1[[#This Row],[Area]]="","",Table1[[#This Row],[cleu_deacts]]/1000)</f>
        <v>0</v>
      </c>
      <c r="E1121" s="10">
        <f>IF(Table1[[#This Row],[Area]]="","",Table1[[#This Row],[cleu_subs]]/1000)</f>
        <v>0.60399999999999998</v>
      </c>
      <c r="F1121" s="10">
        <f>IF(Table1[[#This Row],[Area]]="","",Table1[[#This Row],[Adds]]-Table1[[#This Row],[Deacts]])</f>
        <v>0</v>
      </c>
      <c r="G1121" s="10" t="str">
        <f>IF(Table1[[#This Row],[Area]]="","",IF(Table1[[#This Row],[VZ2_SEGMT_DESC]]="Small &amp; Medium Unassigned", "Small &amp; Medium",Table1[[#This Row],[VZ2_SEGMT_DESC]]))</f>
        <v>Public Sector Fed</v>
      </c>
      <c r="H1121" s="10" t="str">
        <f>IF(Table1[[#This Row],[VZ2_AREA_DESC]]="undefined","",IF(Table1[[#This Row],[VZ2_AREA_DESC]]="Headquarte","HQ",Table1[[#This Row],[VZ2_AREA_DESC]]))</f>
        <v>South</v>
      </c>
      <c r="I1121" s="2">
        <v>43983</v>
      </c>
      <c r="J1121" s="3" t="s">
        <v>16</v>
      </c>
      <c r="K1121" s="3" t="s">
        <v>10</v>
      </c>
      <c r="L1121" s="3" t="s">
        <v>8</v>
      </c>
      <c r="M1121" s="3">
        <v>0</v>
      </c>
      <c r="N1121" s="3">
        <v>0</v>
      </c>
      <c r="O1121" s="3">
        <v>604</v>
      </c>
    </row>
    <row r="1122" spans="1:15" x14ac:dyDescent="0.25">
      <c r="A1122" s="6" t="str">
        <f>IF(Table1[[#This Row],[Area]]="","",CONCATENATE(YEAR(I1122)," ","Q",ROUNDUP(MONTH(I1122)/3,0)))</f>
        <v>2019 Q2</v>
      </c>
      <c r="B1122" s="6" t="str">
        <f>IF(Table1[[#This Row],[Area]]="","",CONCATENATE(TEXT(Table1[[#This Row],[rpt_mth]],"yyyy"), " ",TEXT(Table1[[#This Row],[rpt_mth]],"mmmm")))</f>
        <v>2019 June</v>
      </c>
      <c r="C1122" s="9">
        <f>IF(Table1[[#This Row],[Area]]="","",Table1[[#This Row],[cleu_gross_adds]]/1000)</f>
        <v>0.34699999999999998</v>
      </c>
      <c r="D1122" s="9">
        <f>IF(Table1[[#This Row],[Area]]="","",Table1[[#This Row],[cleu_deacts]]/1000)</f>
        <v>0.61899999999999999</v>
      </c>
      <c r="E1122" s="10">
        <f>IF(Table1[[#This Row],[Area]]="","",Table1[[#This Row],[cleu_subs]]/1000)</f>
        <v>58.042000000000002</v>
      </c>
      <c r="F1122" s="10">
        <f>IF(Table1[[#This Row],[Area]]="","",Table1[[#This Row],[Adds]]-Table1[[#This Row],[Deacts]])</f>
        <v>-0.27200000000000002</v>
      </c>
      <c r="G1122" s="10" t="str">
        <f>IF(Table1[[#This Row],[Area]]="","",IF(Table1[[#This Row],[VZ2_SEGMT_DESC]]="Small &amp; Medium Unassigned", "Small &amp; Medium",Table1[[#This Row],[VZ2_SEGMT_DESC]]))</f>
        <v>Large Enterprise Segment</v>
      </c>
      <c r="H1122" s="10" t="str">
        <f>IF(Table1[[#This Row],[VZ2_AREA_DESC]]="undefined","",IF(Table1[[#This Row],[VZ2_AREA_DESC]]="Headquarte","HQ",Table1[[#This Row],[VZ2_AREA_DESC]]))</f>
        <v>East</v>
      </c>
      <c r="I1122" s="2">
        <v>43617</v>
      </c>
      <c r="J1122" s="3" t="s">
        <v>6</v>
      </c>
      <c r="K1122" s="3" t="s">
        <v>10</v>
      </c>
      <c r="L1122" s="3" t="s">
        <v>11</v>
      </c>
      <c r="M1122" s="3">
        <v>347</v>
      </c>
      <c r="N1122" s="3">
        <v>619</v>
      </c>
      <c r="O1122" s="3">
        <v>58042</v>
      </c>
    </row>
    <row r="1123" spans="1:15" x14ac:dyDescent="0.25">
      <c r="A1123" s="6" t="str">
        <f>IF(Table1[[#This Row],[Area]]="","",CONCATENATE(YEAR(I1123)," ","Q",ROUNDUP(MONTH(I1123)/3,0)))</f>
        <v>2019 Q1</v>
      </c>
      <c r="B1123" s="6" t="str">
        <f>IF(Table1[[#This Row],[Area]]="","",CONCATENATE(TEXT(Table1[[#This Row],[rpt_mth]],"yyyy"), " ",TEXT(Table1[[#This Row],[rpt_mth]],"mmmm")))</f>
        <v>2019 March</v>
      </c>
      <c r="C1123" s="9">
        <f>IF(Table1[[#This Row],[Area]]="","",Table1[[#This Row],[cleu_gross_adds]]/1000)</f>
        <v>54.036000000000001</v>
      </c>
      <c r="D1123" s="9">
        <f>IF(Table1[[#This Row],[Area]]="","",Table1[[#This Row],[cleu_deacts]]/1000)</f>
        <v>34.011000000000003</v>
      </c>
      <c r="E1123" s="10">
        <f>IF(Table1[[#This Row],[Area]]="","",Table1[[#This Row],[cleu_subs]]/1000)</f>
        <v>3115.9740000000002</v>
      </c>
      <c r="F1123" s="10">
        <f>IF(Table1[[#This Row],[Area]]="","",Table1[[#This Row],[Adds]]-Table1[[#This Row],[Deacts]])</f>
        <v>20.024999999999999</v>
      </c>
      <c r="G1123" s="10" t="str">
        <f>IF(Table1[[#This Row],[Area]]="","",IF(Table1[[#This Row],[VZ2_SEGMT_DESC]]="Small &amp; Medium Unassigned", "Small &amp; Medium",Table1[[#This Row],[VZ2_SEGMT_DESC]]))</f>
        <v>Small &amp; Medium</v>
      </c>
      <c r="H1123" s="10" t="str">
        <f>IF(Table1[[#This Row],[VZ2_AREA_DESC]]="undefined","",IF(Table1[[#This Row],[VZ2_AREA_DESC]]="Headquarte","HQ",Table1[[#This Row],[VZ2_AREA_DESC]]))</f>
        <v>East</v>
      </c>
      <c r="I1123" s="2">
        <v>43525</v>
      </c>
      <c r="J1123" s="3" t="s">
        <v>18</v>
      </c>
      <c r="K1123" s="3" t="s">
        <v>12</v>
      </c>
      <c r="L1123" s="3" t="s">
        <v>11</v>
      </c>
      <c r="M1123" s="3">
        <v>54036</v>
      </c>
      <c r="N1123" s="3">
        <v>34011</v>
      </c>
      <c r="O1123" s="3">
        <v>3115974</v>
      </c>
    </row>
    <row r="1124" spans="1:15" x14ac:dyDescent="0.25">
      <c r="A1124" s="6" t="str">
        <f>IF(Table1[[#This Row],[Area]]="","",CONCATENATE(YEAR(I1124)," ","Q",ROUNDUP(MONTH(I1124)/3,0)))</f>
        <v>2020 Q1</v>
      </c>
      <c r="B1124" s="6" t="str">
        <f>IF(Table1[[#This Row],[Area]]="","",CONCATENATE(TEXT(Table1[[#This Row],[rpt_mth]],"yyyy"), " ",TEXT(Table1[[#This Row],[rpt_mth]],"mmmm")))</f>
        <v>2020 February</v>
      </c>
      <c r="C1124" s="9">
        <f>IF(Table1[[#This Row],[Area]]="","",Table1[[#This Row],[cleu_gross_adds]]/1000)</f>
        <v>0</v>
      </c>
      <c r="D1124" s="9">
        <f>IF(Table1[[#This Row],[Area]]="","",Table1[[#This Row],[cleu_deacts]]/1000)</f>
        <v>0</v>
      </c>
      <c r="E1124" s="10">
        <f>IF(Table1[[#This Row],[Area]]="","",Table1[[#This Row],[cleu_subs]]/1000)</f>
        <v>0</v>
      </c>
      <c r="F1124" s="10">
        <f>IF(Table1[[#This Row],[Area]]="","",Table1[[#This Row],[Adds]]-Table1[[#This Row],[Deacts]])</f>
        <v>0</v>
      </c>
      <c r="G1124" s="10" t="str">
        <f>IF(Table1[[#This Row],[Area]]="","",IF(Table1[[#This Row],[VZ2_SEGMT_DESC]]="Small &amp; Medium Unassigned", "Small &amp; Medium",Table1[[#This Row],[VZ2_SEGMT_DESC]]))</f>
        <v>Small &amp; Medium</v>
      </c>
      <c r="H1124" s="10" t="str">
        <f>IF(Table1[[#This Row],[VZ2_AREA_DESC]]="undefined","",IF(Table1[[#This Row],[VZ2_AREA_DESC]]="Headquarte","HQ",Table1[[#This Row],[VZ2_AREA_DESC]]))</f>
        <v>South</v>
      </c>
      <c r="I1124" s="2">
        <v>43862</v>
      </c>
      <c r="J1124" s="3" t="s">
        <v>9</v>
      </c>
      <c r="K1124" s="3" t="s">
        <v>10</v>
      </c>
      <c r="L1124" s="3" t="s">
        <v>8</v>
      </c>
      <c r="M1124" s="3">
        <v>0</v>
      </c>
      <c r="N1124" s="3">
        <v>0</v>
      </c>
      <c r="O1124" s="3">
        <v>0</v>
      </c>
    </row>
    <row r="1125" spans="1:15" x14ac:dyDescent="0.25">
      <c r="A1125" s="6" t="str">
        <f>IF(Table1[[#This Row],[Area]]="","",CONCATENATE(YEAR(I1125)," ","Q",ROUNDUP(MONTH(I1125)/3,0)))</f>
        <v>2019 Q1</v>
      </c>
      <c r="B1125" s="6" t="str">
        <f>IF(Table1[[#This Row],[Area]]="","",CONCATENATE(TEXT(Table1[[#This Row],[rpt_mth]],"yyyy"), " ",TEXT(Table1[[#This Row],[rpt_mth]],"mmmm")))</f>
        <v>2019 March</v>
      </c>
      <c r="C1125" s="9">
        <f>IF(Table1[[#This Row],[Area]]="","",Table1[[#This Row],[cleu_gross_adds]]/1000)</f>
        <v>0</v>
      </c>
      <c r="D1125" s="9">
        <f>IF(Table1[[#This Row],[Area]]="","",Table1[[#This Row],[cleu_deacts]]/1000)</f>
        <v>0</v>
      </c>
      <c r="E1125" s="10">
        <f>IF(Table1[[#This Row],[Area]]="","",Table1[[#This Row],[cleu_subs]]/1000)</f>
        <v>0</v>
      </c>
      <c r="F1125" s="10">
        <f>IF(Table1[[#This Row],[Area]]="","",Table1[[#This Row],[Adds]]-Table1[[#This Row],[Deacts]])</f>
        <v>0</v>
      </c>
      <c r="G1125" s="10" t="str">
        <f>IF(Table1[[#This Row],[Area]]="","",IF(Table1[[#This Row],[VZ2_SEGMT_DESC]]="Small &amp; Medium Unassigned", "Small &amp; Medium",Table1[[#This Row],[VZ2_SEGMT_DESC]]))</f>
        <v>Small &amp; Medium</v>
      </c>
      <c r="H1125" s="10" t="str">
        <f>IF(Table1[[#This Row],[VZ2_AREA_DESC]]="undefined","",IF(Table1[[#This Row],[VZ2_AREA_DESC]]="Headquarte","HQ",Table1[[#This Row],[VZ2_AREA_DESC]]))</f>
        <v>HQ</v>
      </c>
      <c r="I1125" s="2">
        <v>43525</v>
      </c>
      <c r="J1125" s="3" t="s">
        <v>9</v>
      </c>
      <c r="K1125" s="3" t="s">
        <v>10</v>
      </c>
      <c r="L1125" s="3" t="s">
        <v>17</v>
      </c>
      <c r="M1125" s="3">
        <v>0</v>
      </c>
      <c r="N1125" s="3">
        <v>0</v>
      </c>
      <c r="O1125" s="3">
        <v>0</v>
      </c>
    </row>
    <row r="1126" spans="1:15" x14ac:dyDescent="0.25">
      <c r="A1126" s="6" t="str">
        <f>IF(Table1[[#This Row],[Area]]="","",CONCATENATE(YEAR(I1126)," ","Q",ROUNDUP(MONTH(I1126)/3,0)))</f>
        <v>2019 Q2</v>
      </c>
      <c r="B1126" s="6" t="str">
        <f>IF(Table1[[#This Row],[Area]]="","",CONCATENATE(TEXT(Table1[[#This Row],[rpt_mth]],"yyyy"), " ",TEXT(Table1[[#This Row],[rpt_mth]],"mmmm")))</f>
        <v>2019 May</v>
      </c>
      <c r="C1126" s="9">
        <f>IF(Table1[[#This Row],[Area]]="","",Table1[[#This Row],[cleu_gross_adds]]/1000)</f>
        <v>0</v>
      </c>
      <c r="D1126" s="9">
        <f>IF(Table1[[#This Row],[Area]]="","",Table1[[#This Row],[cleu_deacts]]/1000)</f>
        <v>0</v>
      </c>
      <c r="E1126" s="10">
        <f>IF(Table1[[#This Row],[Area]]="","",Table1[[#This Row],[cleu_subs]]/1000)</f>
        <v>0</v>
      </c>
      <c r="F1126" s="10">
        <f>IF(Table1[[#This Row],[Area]]="","",Table1[[#This Row],[Adds]]-Table1[[#This Row],[Deacts]])</f>
        <v>0</v>
      </c>
      <c r="G1126" s="10" t="str">
        <f>IF(Table1[[#This Row],[Area]]="","",IF(Table1[[#This Row],[VZ2_SEGMT_DESC]]="Small &amp; Medium Unassigned", "Small &amp; Medium",Table1[[#This Row],[VZ2_SEGMT_DESC]]))</f>
        <v>Public Sector SLED</v>
      </c>
      <c r="H1126" s="10" t="str">
        <f>IF(Table1[[#This Row],[VZ2_AREA_DESC]]="undefined","",IF(Table1[[#This Row],[VZ2_AREA_DESC]]="Headquarte","HQ",Table1[[#This Row],[VZ2_AREA_DESC]]))</f>
        <v>HQ</v>
      </c>
      <c r="I1126" s="2">
        <v>43586</v>
      </c>
      <c r="J1126" s="3" t="s">
        <v>19</v>
      </c>
      <c r="K1126" s="3" t="s">
        <v>12</v>
      </c>
      <c r="L1126" s="3" t="s">
        <v>17</v>
      </c>
      <c r="M1126" s="3">
        <v>0</v>
      </c>
      <c r="N1126" s="3">
        <v>0</v>
      </c>
      <c r="O1126" s="3">
        <v>0</v>
      </c>
    </row>
    <row r="1127" spans="1:15" x14ac:dyDescent="0.25">
      <c r="A1127" s="6" t="str">
        <f>IF(Table1[[#This Row],[Area]]="","",CONCATENATE(YEAR(I1127)," ","Q",ROUNDUP(MONTH(I1127)/3,0)))</f>
        <v>2019 Q1</v>
      </c>
      <c r="B1127" s="6" t="str">
        <f>IF(Table1[[#This Row],[Area]]="","",CONCATENATE(TEXT(Table1[[#This Row],[rpt_mth]],"yyyy"), " ",TEXT(Table1[[#This Row],[rpt_mth]],"mmmm")))</f>
        <v>2019 February</v>
      </c>
      <c r="C1127" s="9">
        <f>IF(Table1[[#This Row],[Area]]="","",Table1[[#This Row],[cleu_gross_adds]]/1000)</f>
        <v>1.6E-2</v>
      </c>
      <c r="D1127" s="9">
        <f>IF(Table1[[#This Row],[Area]]="","",Table1[[#This Row],[cleu_deacts]]/1000)</f>
        <v>0.308</v>
      </c>
      <c r="E1127" s="10">
        <f>IF(Table1[[#This Row],[Area]]="","",Table1[[#This Row],[cleu_subs]]/1000)</f>
        <v>34.264000000000003</v>
      </c>
      <c r="F1127" s="10">
        <f>IF(Table1[[#This Row],[Area]]="","",Table1[[#This Row],[Adds]]-Table1[[#This Row],[Deacts]])</f>
        <v>-0.29199999999999998</v>
      </c>
      <c r="G1127" s="10" t="str">
        <f>IF(Table1[[#This Row],[Area]]="","",IF(Table1[[#This Row],[VZ2_SEGMT_DESC]]="Small &amp; Medium Unassigned", "Small &amp; Medium",Table1[[#This Row],[VZ2_SEGMT_DESC]]))</f>
        <v>Public Sector SLED</v>
      </c>
      <c r="H1127" s="10" t="str">
        <f>IF(Table1[[#This Row],[VZ2_AREA_DESC]]="undefined","",IF(Table1[[#This Row],[VZ2_AREA_DESC]]="Headquarte","HQ",Table1[[#This Row],[VZ2_AREA_DESC]]))</f>
        <v>East</v>
      </c>
      <c r="I1127" s="2">
        <v>43497</v>
      </c>
      <c r="J1127" s="3" t="s">
        <v>19</v>
      </c>
      <c r="K1127" s="3" t="s">
        <v>7</v>
      </c>
      <c r="L1127" s="3" t="s">
        <v>11</v>
      </c>
      <c r="M1127" s="3">
        <v>16</v>
      </c>
      <c r="N1127" s="3">
        <v>308</v>
      </c>
      <c r="O1127" s="3">
        <v>34264</v>
      </c>
    </row>
    <row r="1128" spans="1:15" x14ac:dyDescent="0.25">
      <c r="A1128" s="6" t="str">
        <f>IF(Table1[[#This Row],[Area]]="","",CONCATENATE(YEAR(I1128)," ","Q",ROUNDUP(MONTH(I1128)/3,0)))</f>
        <v>2020 Q1</v>
      </c>
      <c r="B1128" s="6" t="str">
        <f>IF(Table1[[#This Row],[Area]]="","",CONCATENATE(TEXT(Table1[[#This Row],[rpt_mth]],"yyyy"), " ",TEXT(Table1[[#This Row],[rpt_mth]],"mmmm")))</f>
        <v>2020 March</v>
      </c>
      <c r="C1128" s="9">
        <f>IF(Table1[[#This Row],[Area]]="","",Table1[[#This Row],[cleu_gross_adds]]/1000)</f>
        <v>0.82499999999999996</v>
      </c>
      <c r="D1128" s="9">
        <f>IF(Table1[[#This Row],[Area]]="","",Table1[[#This Row],[cleu_deacts]]/1000)</f>
        <v>0.251</v>
      </c>
      <c r="E1128" s="10">
        <f>IF(Table1[[#This Row],[Area]]="","",Table1[[#This Row],[cleu_subs]]/1000)</f>
        <v>35.371000000000002</v>
      </c>
      <c r="F1128" s="10">
        <f>IF(Table1[[#This Row],[Area]]="","",Table1[[#This Row],[Adds]]-Table1[[#This Row],[Deacts]])</f>
        <v>0.57399999999999995</v>
      </c>
      <c r="G1128" s="10" t="str">
        <f>IF(Table1[[#This Row],[Area]]="","",IF(Table1[[#This Row],[VZ2_SEGMT_DESC]]="Small &amp; Medium Unassigned", "Small &amp; Medium",Table1[[#This Row],[VZ2_SEGMT_DESC]]))</f>
        <v>Large Enterprise Segment</v>
      </c>
      <c r="H1128" s="10" t="str">
        <f>IF(Table1[[#This Row],[VZ2_AREA_DESC]]="undefined","",IF(Table1[[#This Row],[VZ2_AREA_DESC]]="Headquarte","HQ",Table1[[#This Row],[VZ2_AREA_DESC]]))</f>
        <v>South</v>
      </c>
      <c r="I1128" s="2">
        <v>43891</v>
      </c>
      <c r="J1128" s="3" t="s">
        <v>6</v>
      </c>
      <c r="K1128" s="3" t="s">
        <v>14</v>
      </c>
      <c r="L1128" s="3" t="s">
        <v>8</v>
      </c>
      <c r="M1128" s="3">
        <v>825</v>
      </c>
      <c r="N1128" s="3">
        <v>251</v>
      </c>
      <c r="O1128" s="3">
        <v>35371</v>
      </c>
    </row>
    <row r="1129" spans="1:15" x14ac:dyDescent="0.25">
      <c r="A1129" s="6" t="str">
        <f>IF(Table1[[#This Row],[Area]]="","",CONCATENATE(YEAR(I1129)," ","Q",ROUNDUP(MONTH(I1129)/3,0)))</f>
        <v>2019 Q3</v>
      </c>
      <c r="B1129" s="6" t="str">
        <f>IF(Table1[[#This Row],[Area]]="","",CONCATENATE(TEXT(Table1[[#This Row],[rpt_mth]],"yyyy"), " ",TEXT(Table1[[#This Row],[rpt_mth]],"mmmm")))</f>
        <v>2019 September</v>
      </c>
      <c r="C1129" s="9">
        <f>IF(Table1[[#This Row],[Area]]="","",Table1[[#This Row],[cleu_gross_adds]]/1000)</f>
        <v>3.3439999999999999</v>
      </c>
      <c r="D1129" s="9">
        <f>IF(Table1[[#This Row],[Area]]="","",Table1[[#This Row],[cleu_deacts]]/1000)</f>
        <v>2.3330000000000002</v>
      </c>
      <c r="E1129" s="10">
        <f>IF(Table1[[#This Row],[Area]]="","",Table1[[#This Row],[cleu_subs]]/1000)</f>
        <v>206.89699999999999</v>
      </c>
      <c r="F1129" s="10">
        <f>IF(Table1[[#This Row],[Area]]="","",Table1[[#This Row],[Adds]]-Table1[[#This Row],[Deacts]])</f>
        <v>1.0109999999999997</v>
      </c>
      <c r="G1129" s="10" t="str">
        <f>IF(Table1[[#This Row],[Area]]="","",IF(Table1[[#This Row],[VZ2_SEGMT_DESC]]="Small &amp; Medium Unassigned", "Small &amp; Medium",Table1[[#This Row],[VZ2_SEGMT_DESC]]))</f>
        <v>Public Sector Fed</v>
      </c>
      <c r="H1129" s="10" t="str">
        <f>IF(Table1[[#This Row],[VZ2_AREA_DESC]]="undefined","",IF(Table1[[#This Row],[VZ2_AREA_DESC]]="Headquarte","HQ",Table1[[#This Row],[VZ2_AREA_DESC]]))</f>
        <v>South</v>
      </c>
      <c r="I1129" s="2">
        <v>43709</v>
      </c>
      <c r="J1129" s="3" t="s">
        <v>16</v>
      </c>
      <c r="K1129" s="3" t="s">
        <v>12</v>
      </c>
      <c r="L1129" s="3" t="s">
        <v>8</v>
      </c>
      <c r="M1129" s="3">
        <v>3344</v>
      </c>
      <c r="N1129" s="3">
        <v>2333</v>
      </c>
      <c r="O1129" s="3">
        <v>206897</v>
      </c>
    </row>
    <row r="1130" spans="1:15" x14ac:dyDescent="0.25">
      <c r="A1130" s="6" t="str">
        <f>IF(Table1[[#This Row],[Area]]="","",CONCATENATE(YEAR(I1130)," ","Q",ROUNDUP(MONTH(I1130)/3,0)))</f>
        <v>2019 Q2</v>
      </c>
      <c r="B1130" s="6" t="str">
        <f>IF(Table1[[#This Row],[Area]]="","",CONCATENATE(TEXT(Table1[[#This Row],[rpt_mth]],"yyyy"), " ",TEXT(Table1[[#This Row],[rpt_mth]],"mmmm")))</f>
        <v>2019 June</v>
      </c>
      <c r="C1130" s="9">
        <f>IF(Table1[[#This Row],[Area]]="","",Table1[[#This Row],[cleu_gross_adds]]/1000)</f>
        <v>3.9E-2</v>
      </c>
      <c r="D1130" s="9">
        <f>IF(Table1[[#This Row],[Area]]="","",Table1[[#This Row],[cleu_deacts]]/1000)</f>
        <v>0.18099999999999999</v>
      </c>
      <c r="E1130" s="10">
        <f>IF(Table1[[#This Row],[Area]]="","",Table1[[#This Row],[cleu_subs]]/1000)</f>
        <v>22.655999999999999</v>
      </c>
      <c r="F1130" s="10">
        <f>IF(Table1[[#This Row],[Area]]="","",Table1[[#This Row],[Adds]]-Table1[[#This Row],[Deacts]])</f>
        <v>-0.14199999999999999</v>
      </c>
      <c r="G1130" s="10" t="str">
        <f>IF(Table1[[#This Row],[Area]]="","",IF(Table1[[#This Row],[VZ2_SEGMT_DESC]]="Small &amp; Medium Unassigned", "Small &amp; Medium",Table1[[#This Row],[VZ2_SEGMT_DESC]]))</f>
        <v>Public Sector SLED</v>
      </c>
      <c r="H1130" s="10" t="str">
        <f>IF(Table1[[#This Row],[VZ2_AREA_DESC]]="undefined","",IF(Table1[[#This Row],[VZ2_AREA_DESC]]="Headquarte","HQ",Table1[[#This Row],[VZ2_AREA_DESC]]))</f>
        <v>East</v>
      </c>
      <c r="I1130" s="2">
        <v>43617</v>
      </c>
      <c r="J1130" s="3" t="s">
        <v>19</v>
      </c>
      <c r="K1130" s="3" t="s">
        <v>14</v>
      </c>
      <c r="L1130" s="3" t="s">
        <v>11</v>
      </c>
      <c r="M1130" s="3">
        <v>39</v>
      </c>
      <c r="N1130" s="3">
        <v>181</v>
      </c>
      <c r="O1130" s="3">
        <v>22656</v>
      </c>
    </row>
    <row r="1131" spans="1:15" x14ac:dyDescent="0.25">
      <c r="A1131" s="6" t="str">
        <f>IF(Table1[[#This Row],[Area]]="","",CONCATENATE(YEAR(I1131)," ","Q",ROUNDUP(MONTH(I1131)/3,0)))</f>
        <v>2019 Q4</v>
      </c>
      <c r="B1131" s="6" t="str">
        <f>IF(Table1[[#This Row],[Area]]="","",CONCATENATE(TEXT(Table1[[#This Row],[rpt_mth]],"yyyy"), " ",TEXT(Table1[[#This Row],[rpt_mth]],"mmmm")))</f>
        <v>2019 October</v>
      </c>
      <c r="C1131" s="9">
        <f>IF(Table1[[#This Row],[Area]]="","",Table1[[#This Row],[cleu_gross_adds]]/1000)</f>
        <v>6.6000000000000003E-2</v>
      </c>
      <c r="D1131" s="9">
        <f>IF(Table1[[#This Row],[Area]]="","",Table1[[#This Row],[cleu_deacts]]/1000)</f>
        <v>0.22800000000000001</v>
      </c>
      <c r="E1131" s="10">
        <f>IF(Table1[[#This Row],[Area]]="","",Table1[[#This Row],[cleu_subs]]/1000)</f>
        <v>27.289000000000001</v>
      </c>
      <c r="F1131" s="10">
        <f>IF(Table1[[#This Row],[Area]]="","",Table1[[#This Row],[Adds]]-Table1[[#This Row],[Deacts]])</f>
        <v>-0.16200000000000001</v>
      </c>
      <c r="G1131" s="10" t="str">
        <f>IF(Table1[[#This Row],[Area]]="","",IF(Table1[[#This Row],[VZ2_SEGMT_DESC]]="Small &amp; Medium Unassigned", "Small &amp; Medium",Table1[[#This Row],[VZ2_SEGMT_DESC]]))</f>
        <v>Public Sector SLED</v>
      </c>
      <c r="H1131" s="10" t="str">
        <f>IF(Table1[[#This Row],[VZ2_AREA_DESC]]="undefined","",IF(Table1[[#This Row],[VZ2_AREA_DESC]]="Headquarte","HQ",Table1[[#This Row],[VZ2_AREA_DESC]]))</f>
        <v>East</v>
      </c>
      <c r="I1131" s="2">
        <v>43739</v>
      </c>
      <c r="J1131" s="3" t="s">
        <v>19</v>
      </c>
      <c r="K1131" s="3" t="s">
        <v>10</v>
      </c>
      <c r="L1131" s="3" t="s">
        <v>11</v>
      </c>
      <c r="M1131" s="3">
        <v>66</v>
      </c>
      <c r="N1131" s="3">
        <v>228</v>
      </c>
      <c r="O1131" s="3">
        <v>27289</v>
      </c>
    </row>
    <row r="1132" spans="1:15" x14ac:dyDescent="0.25">
      <c r="A1132" s="6" t="str">
        <f>IF(Table1[[#This Row],[Area]]="","",CONCATENATE(YEAR(I1132)," ","Q",ROUNDUP(MONTH(I1132)/3,0)))</f>
        <v>2020 Q2</v>
      </c>
      <c r="B1132" s="6" t="str">
        <f>IF(Table1[[#This Row],[Area]]="","",CONCATENATE(TEXT(Table1[[#This Row],[rpt_mth]],"yyyy"), " ",TEXT(Table1[[#This Row],[rpt_mth]],"mmmm")))</f>
        <v>2020 April</v>
      </c>
      <c r="C1132" s="9">
        <f>IF(Table1[[#This Row],[Area]]="","",Table1[[#This Row],[cleu_gross_adds]]/1000)</f>
        <v>0</v>
      </c>
      <c r="D1132" s="9">
        <f>IF(Table1[[#This Row],[Area]]="","",Table1[[#This Row],[cleu_deacts]]/1000)</f>
        <v>0</v>
      </c>
      <c r="E1132" s="10">
        <f>IF(Table1[[#This Row],[Area]]="","",Table1[[#This Row],[cleu_subs]]/1000)</f>
        <v>0</v>
      </c>
      <c r="F1132" s="10">
        <f>IF(Table1[[#This Row],[Area]]="","",Table1[[#This Row],[Adds]]-Table1[[#This Row],[Deacts]])</f>
        <v>0</v>
      </c>
      <c r="G1132" s="10" t="str">
        <f>IF(Table1[[#This Row],[Area]]="","",IF(Table1[[#This Row],[VZ2_SEGMT_DESC]]="Small &amp; Medium Unassigned", "Small &amp; Medium",Table1[[#This Row],[VZ2_SEGMT_DESC]]))</f>
        <v>Small &amp; Medium</v>
      </c>
      <c r="H1132" s="10" t="str">
        <f>IF(Table1[[#This Row],[VZ2_AREA_DESC]]="undefined","",IF(Table1[[#This Row],[VZ2_AREA_DESC]]="Headquarte","HQ",Table1[[#This Row],[VZ2_AREA_DESC]]))</f>
        <v>South</v>
      </c>
      <c r="I1132" s="2">
        <v>43922</v>
      </c>
      <c r="J1132" s="3" t="s">
        <v>9</v>
      </c>
      <c r="K1132" s="3" t="s">
        <v>10</v>
      </c>
      <c r="L1132" s="3" t="s">
        <v>8</v>
      </c>
      <c r="M1132" s="3">
        <v>0</v>
      </c>
      <c r="N1132" s="3">
        <v>0</v>
      </c>
      <c r="O1132" s="3">
        <v>0</v>
      </c>
    </row>
    <row r="1133" spans="1:15" x14ac:dyDescent="0.25">
      <c r="A1133" s="6" t="str">
        <f>IF(Table1[[#This Row],[Area]]="","",CONCATENATE(YEAR(I1133)," ","Q",ROUNDUP(MONTH(I1133)/3,0)))</f>
        <v>2019 Q4</v>
      </c>
      <c r="B1133" s="6" t="str">
        <f>IF(Table1[[#This Row],[Area]]="","",CONCATENATE(TEXT(Table1[[#This Row],[rpt_mth]],"yyyy"), " ",TEXT(Table1[[#This Row],[rpt_mth]],"mmmm")))</f>
        <v>2019 November</v>
      </c>
      <c r="C1133" s="9">
        <f>IF(Table1[[#This Row],[Area]]="","",Table1[[#This Row],[cleu_gross_adds]]/1000)</f>
        <v>44.487000000000002</v>
      </c>
      <c r="D1133" s="9">
        <f>IF(Table1[[#This Row],[Area]]="","",Table1[[#This Row],[cleu_deacts]]/1000)</f>
        <v>43.073</v>
      </c>
      <c r="E1133" s="10">
        <f>IF(Table1[[#This Row],[Area]]="","",Table1[[#This Row],[cleu_subs]]/1000)</f>
        <v>2855.558</v>
      </c>
      <c r="F1133" s="10">
        <f>IF(Table1[[#This Row],[Area]]="","",Table1[[#This Row],[Adds]]-Table1[[#This Row],[Deacts]])</f>
        <v>1.4140000000000015</v>
      </c>
      <c r="G1133" s="10" t="str">
        <f>IF(Table1[[#This Row],[Area]]="","",IF(Table1[[#This Row],[VZ2_SEGMT_DESC]]="Small &amp; Medium Unassigned", "Small &amp; Medium",Table1[[#This Row],[VZ2_SEGMT_DESC]]))</f>
        <v>Large Enterprise Segment</v>
      </c>
      <c r="H1133" s="10" t="str">
        <f>IF(Table1[[#This Row],[VZ2_AREA_DESC]]="undefined","",IF(Table1[[#This Row],[VZ2_AREA_DESC]]="Headquarte","HQ",Table1[[#This Row],[VZ2_AREA_DESC]]))</f>
        <v>East</v>
      </c>
      <c r="I1133" s="2">
        <v>43770</v>
      </c>
      <c r="J1133" s="3" t="s">
        <v>6</v>
      </c>
      <c r="K1133" s="3" t="s">
        <v>12</v>
      </c>
      <c r="L1133" s="3" t="s">
        <v>11</v>
      </c>
      <c r="M1133" s="3">
        <v>44487</v>
      </c>
      <c r="N1133" s="3">
        <v>43073</v>
      </c>
      <c r="O1133" s="3">
        <v>2855558</v>
      </c>
    </row>
    <row r="1134" spans="1:15" x14ac:dyDescent="0.25">
      <c r="A1134" s="6" t="str">
        <f>IF(Table1[[#This Row],[Area]]="","",CONCATENATE(YEAR(I1134)," ","Q",ROUNDUP(MONTH(I1134)/3,0)))</f>
        <v>2020 Q1</v>
      </c>
      <c r="B1134" s="6" t="str">
        <f>IF(Table1[[#This Row],[Area]]="","",CONCATENATE(TEXT(Table1[[#This Row],[rpt_mth]],"yyyy"), " ",TEXT(Table1[[#This Row],[rpt_mth]],"mmmm")))</f>
        <v>2020 January</v>
      </c>
      <c r="C1134" s="9">
        <f>IF(Table1[[#This Row],[Area]]="","",Table1[[#This Row],[cleu_gross_adds]]/1000)</f>
        <v>6.2469999999999999</v>
      </c>
      <c r="D1134" s="9">
        <f>IF(Table1[[#This Row],[Area]]="","",Table1[[#This Row],[cleu_deacts]]/1000)</f>
        <v>4.8949999999999996</v>
      </c>
      <c r="E1134" s="10">
        <f>IF(Table1[[#This Row],[Area]]="","",Table1[[#This Row],[cleu_subs]]/1000)</f>
        <v>387.6</v>
      </c>
      <c r="F1134" s="10">
        <f>IF(Table1[[#This Row],[Area]]="","",Table1[[#This Row],[Adds]]-Table1[[#This Row],[Deacts]])</f>
        <v>1.3520000000000003</v>
      </c>
      <c r="G1134" s="10" t="str">
        <f>IF(Table1[[#This Row],[Area]]="","",IF(Table1[[#This Row],[VZ2_SEGMT_DESC]]="Small &amp; Medium Unassigned", "Small &amp; Medium",Table1[[#This Row],[VZ2_SEGMT_DESC]]))</f>
        <v>Small &amp; Medium</v>
      </c>
      <c r="H1134" s="10" t="str">
        <f>IF(Table1[[#This Row],[VZ2_AREA_DESC]]="undefined","",IF(Table1[[#This Row],[VZ2_AREA_DESC]]="Headquarte","HQ",Table1[[#This Row],[VZ2_AREA_DESC]]))</f>
        <v>West</v>
      </c>
      <c r="I1134" s="2">
        <v>43831</v>
      </c>
      <c r="J1134" s="3" t="s">
        <v>18</v>
      </c>
      <c r="K1134" s="3" t="s">
        <v>14</v>
      </c>
      <c r="L1134" s="3" t="s">
        <v>15</v>
      </c>
      <c r="M1134" s="3">
        <v>6247</v>
      </c>
      <c r="N1134" s="3">
        <v>4895</v>
      </c>
      <c r="O1134" s="3">
        <v>387600</v>
      </c>
    </row>
    <row r="1135" spans="1:15" x14ac:dyDescent="0.25">
      <c r="A1135" s="6" t="str">
        <f>IF(Table1[[#This Row],[Area]]="","",CONCATENATE(YEAR(I1135)," ","Q",ROUNDUP(MONTH(I1135)/3,0)))</f>
        <v>2019 Q4</v>
      </c>
      <c r="B1135" s="6" t="str">
        <f>IF(Table1[[#This Row],[Area]]="","",CONCATENATE(TEXT(Table1[[#This Row],[rpt_mth]],"yyyy"), " ",TEXT(Table1[[#This Row],[rpt_mth]],"mmmm")))</f>
        <v>2019 October</v>
      </c>
      <c r="C1135" s="9">
        <f>IF(Table1[[#This Row],[Area]]="","",Table1[[#This Row],[cleu_gross_adds]]/1000)</f>
        <v>2.7E-2</v>
      </c>
      <c r="D1135" s="9">
        <f>IF(Table1[[#This Row],[Area]]="","",Table1[[#This Row],[cleu_deacts]]/1000)</f>
        <v>0.27</v>
      </c>
      <c r="E1135" s="10">
        <f>IF(Table1[[#This Row],[Area]]="","",Table1[[#This Row],[cleu_subs]]/1000)</f>
        <v>31.434000000000001</v>
      </c>
      <c r="F1135" s="10">
        <f>IF(Table1[[#This Row],[Area]]="","",Table1[[#This Row],[Adds]]-Table1[[#This Row],[Deacts]])</f>
        <v>-0.24300000000000002</v>
      </c>
      <c r="G1135" s="10" t="str">
        <f>IF(Table1[[#This Row],[Area]]="","",IF(Table1[[#This Row],[VZ2_SEGMT_DESC]]="Small &amp; Medium Unassigned", "Small &amp; Medium",Table1[[#This Row],[VZ2_SEGMT_DESC]]))</f>
        <v>Public Sector SLED</v>
      </c>
      <c r="H1135" s="10" t="str">
        <f>IF(Table1[[#This Row],[VZ2_AREA_DESC]]="undefined","",IF(Table1[[#This Row],[VZ2_AREA_DESC]]="Headquarte","HQ",Table1[[#This Row],[VZ2_AREA_DESC]]))</f>
        <v>East</v>
      </c>
      <c r="I1135" s="2">
        <v>43739</v>
      </c>
      <c r="J1135" s="3" t="s">
        <v>19</v>
      </c>
      <c r="K1135" s="3" t="s">
        <v>7</v>
      </c>
      <c r="L1135" s="3" t="s">
        <v>11</v>
      </c>
      <c r="M1135" s="3">
        <v>27</v>
      </c>
      <c r="N1135" s="3">
        <v>270</v>
      </c>
      <c r="O1135" s="3">
        <v>31434</v>
      </c>
    </row>
    <row r="1136" spans="1:15" x14ac:dyDescent="0.25">
      <c r="A1136" s="6" t="str">
        <f>IF(Table1[[#This Row],[Area]]="","",CONCATENATE(YEAR(I1136)," ","Q",ROUNDUP(MONTH(I1136)/3,0)))</f>
        <v>2019 Q3</v>
      </c>
      <c r="B1136" s="6" t="str">
        <f>IF(Table1[[#This Row],[Area]]="","",CONCATENATE(TEXT(Table1[[#This Row],[rpt_mth]],"yyyy"), " ",TEXT(Table1[[#This Row],[rpt_mth]],"mmmm")))</f>
        <v>2019 September</v>
      </c>
      <c r="C1136" s="9">
        <f>IF(Table1[[#This Row],[Area]]="","",Table1[[#This Row],[cleu_gross_adds]]/1000)</f>
        <v>0.32900000000000001</v>
      </c>
      <c r="D1136" s="9">
        <f>IF(Table1[[#This Row],[Area]]="","",Table1[[#This Row],[cleu_deacts]]/1000)</f>
        <v>0.307</v>
      </c>
      <c r="E1136" s="10">
        <f>IF(Table1[[#This Row],[Area]]="","",Table1[[#This Row],[cleu_subs]]/1000)</f>
        <v>41.515000000000001</v>
      </c>
      <c r="F1136" s="10">
        <f>IF(Table1[[#This Row],[Area]]="","",Table1[[#This Row],[Adds]]-Table1[[#This Row],[Deacts]])</f>
        <v>2.200000000000002E-2</v>
      </c>
      <c r="G1136" s="10" t="str">
        <f>IF(Table1[[#This Row],[Area]]="","",IF(Table1[[#This Row],[VZ2_SEGMT_DESC]]="Small &amp; Medium Unassigned", "Small &amp; Medium",Table1[[#This Row],[VZ2_SEGMT_DESC]]))</f>
        <v>Large Enterprise Segment</v>
      </c>
      <c r="H1136" s="10" t="str">
        <f>IF(Table1[[#This Row],[VZ2_AREA_DESC]]="undefined","",IF(Table1[[#This Row],[VZ2_AREA_DESC]]="Headquarte","HQ",Table1[[#This Row],[VZ2_AREA_DESC]]))</f>
        <v>West</v>
      </c>
      <c r="I1136" s="2">
        <v>43709</v>
      </c>
      <c r="J1136" s="3" t="s">
        <v>6</v>
      </c>
      <c r="K1136" s="3" t="s">
        <v>14</v>
      </c>
      <c r="L1136" s="3" t="s">
        <v>15</v>
      </c>
      <c r="M1136" s="3">
        <v>329</v>
      </c>
      <c r="N1136" s="3">
        <v>307</v>
      </c>
      <c r="O1136" s="3">
        <v>41515</v>
      </c>
    </row>
    <row r="1137" spans="1:15" x14ac:dyDescent="0.25">
      <c r="A1137" s="6" t="str">
        <f>IF(Table1[[#This Row],[Area]]="","",CONCATENATE(YEAR(I1137)," ","Q",ROUNDUP(MONTH(I1137)/3,0)))</f>
        <v>2019 Q3</v>
      </c>
      <c r="B1137" s="6" t="str">
        <f>IF(Table1[[#This Row],[Area]]="","",CONCATENATE(TEXT(Table1[[#This Row],[rpt_mth]],"yyyy"), " ",TEXT(Table1[[#This Row],[rpt_mth]],"mmmm")))</f>
        <v>2019 August</v>
      </c>
      <c r="C1137" s="9">
        <f>IF(Table1[[#This Row],[Area]]="","",Table1[[#This Row],[cleu_gross_adds]]/1000)</f>
        <v>0</v>
      </c>
      <c r="D1137" s="9">
        <f>IF(Table1[[#This Row],[Area]]="","",Table1[[#This Row],[cleu_deacts]]/1000)</f>
        <v>5.0000000000000001E-3</v>
      </c>
      <c r="E1137" s="10">
        <f>IF(Table1[[#This Row],[Area]]="","",Table1[[#This Row],[cleu_subs]]/1000)</f>
        <v>0.69399999999999995</v>
      </c>
      <c r="F1137" s="10">
        <f>IF(Table1[[#This Row],[Area]]="","",Table1[[#This Row],[Adds]]-Table1[[#This Row],[Deacts]])</f>
        <v>-5.0000000000000001E-3</v>
      </c>
      <c r="G1137" s="10" t="str">
        <f>IF(Table1[[#This Row],[Area]]="","",IF(Table1[[#This Row],[VZ2_SEGMT_DESC]]="Small &amp; Medium Unassigned", "Small &amp; Medium",Table1[[#This Row],[VZ2_SEGMT_DESC]]))</f>
        <v>Public Sector Fed</v>
      </c>
      <c r="H1137" s="10" t="str">
        <f>IF(Table1[[#This Row],[VZ2_AREA_DESC]]="undefined","",IF(Table1[[#This Row],[VZ2_AREA_DESC]]="Headquarte","HQ",Table1[[#This Row],[VZ2_AREA_DESC]]))</f>
        <v>West</v>
      </c>
      <c r="I1137" s="2">
        <v>43678</v>
      </c>
      <c r="J1137" s="3" t="s">
        <v>16</v>
      </c>
      <c r="K1137" s="3" t="s">
        <v>10</v>
      </c>
      <c r="L1137" s="3" t="s">
        <v>15</v>
      </c>
      <c r="M1137" s="3">
        <v>0</v>
      </c>
      <c r="N1137" s="3">
        <v>5</v>
      </c>
      <c r="O1137" s="3">
        <v>694</v>
      </c>
    </row>
    <row r="1138" spans="1:15" x14ac:dyDescent="0.25">
      <c r="A1138" s="6" t="str">
        <f>IF(Table1[[#This Row],[Area]]="","",CONCATENATE(YEAR(I1138)," ","Q",ROUNDUP(MONTH(I1138)/3,0)))</f>
        <v>2019 Q3</v>
      </c>
      <c r="B1138" s="6" t="str">
        <f>IF(Table1[[#This Row],[Area]]="","",CONCATENATE(TEXT(Table1[[#This Row],[rpt_mth]],"yyyy"), " ",TEXT(Table1[[#This Row],[rpt_mth]],"mmmm")))</f>
        <v>2019 September</v>
      </c>
      <c r="C1138" s="9">
        <f>IF(Table1[[#This Row],[Area]]="","",Table1[[#This Row],[cleu_gross_adds]]/1000)</f>
        <v>29.312000000000001</v>
      </c>
      <c r="D1138" s="9">
        <f>IF(Table1[[#This Row],[Area]]="","",Table1[[#This Row],[cleu_deacts]]/1000)</f>
        <v>23.425999999999998</v>
      </c>
      <c r="E1138" s="10">
        <f>IF(Table1[[#This Row],[Area]]="","",Table1[[#This Row],[cleu_subs]]/1000)</f>
        <v>1571.9749999999999</v>
      </c>
      <c r="F1138" s="10">
        <f>IF(Table1[[#This Row],[Area]]="","",Table1[[#This Row],[Adds]]-Table1[[#This Row],[Deacts]])</f>
        <v>5.8860000000000028</v>
      </c>
      <c r="G1138" s="10" t="str">
        <f>IF(Table1[[#This Row],[Area]]="","",IF(Table1[[#This Row],[VZ2_SEGMT_DESC]]="Small &amp; Medium Unassigned", "Small &amp; Medium",Table1[[#This Row],[VZ2_SEGMT_DESC]]))</f>
        <v>Large Enterprise Segment</v>
      </c>
      <c r="H1138" s="10" t="str">
        <f>IF(Table1[[#This Row],[VZ2_AREA_DESC]]="undefined","",IF(Table1[[#This Row],[VZ2_AREA_DESC]]="Headquarte","HQ",Table1[[#This Row],[VZ2_AREA_DESC]]))</f>
        <v>South</v>
      </c>
      <c r="I1138" s="2">
        <v>43709</v>
      </c>
      <c r="J1138" s="3" t="s">
        <v>6</v>
      </c>
      <c r="K1138" s="3" t="s">
        <v>12</v>
      </c>
      <c r="L1138" s="3" t="s">
        <v>8</v>
      </c>
      <c r="M1138" s="3">
        <v>29312</v>
      </c>
      <c r="N1138" s="3">
        <v>23426</v>
      </c>
      <c r="O1138" s="3">
        <v>1571975</v>
      </c>
    </row>
    <row r="1139" spans="1:15" x14ac:dyDescent="0.25">
      <c r="A1139" s="6" t="str">
        <f>IF(Table1[[#This Row],[Area]]="","",CONCATENATE(YEAR(I1139)," ","Q",ROUNDUP(MONTH(I1139)/3,0)))</f>
        <v>2019 Q4</v>
      </c>
      <c r="B1139" s="6" t="str">
        <f>IF(Table1[[#This Row],[Area]]="","",CONCATENATE(TEXT(Table1[[#This Row],[rpt_mth]],"yyyy"), " ",TEXT(Table1[[#This Row],[rpt_mth]],"mmmm")))</f>
        <v>2019 December</v>
      </c>
      <c r="C1139" s="9">
        <f>IF(Table1[[#This Row],[Area]]="","",Table1[[#This Row],[cleu_gross_adds]]/1000)</f>
        <v>1.754</v>
      </c>
      <c r="D1139" s="9">
        <f>IF(Table1[[#This Row],[Area]]="","",Table1[[#This Row],[cleu_deacts]]/1000)</f>
        <v>2.7970000000000002</v>
      </c>
      <c r="E1139" s="10">
        <f>IF(Table1[[#This Row],[Area]]="","",Table1[[#This Row],[cleu_subs]]/1000)</f>
        <v>204.881</v>
      </c>
      <c r="F1139" s="10">
        <f>IF(Table1[[#This Row],[Area]]="","",Table1[[#This Row],[Adds]]-Table1[[#This Row],[Deacts]])</f>
        <v>-1.0430000000000001</v>
      </c>
      <c r="G1139" s="10" t="str">
        <f>IF(Table1[[#This Row],[Area]]="","",IF(Table1[[#This Row],[VZ2_SEGMT_DESC]]="Small &amp; Medium Unassigned", "Small &amp; Medium",Table1[[#This Row],[VZ2_SEGMT_DESC]]))</f>
        <v>Public Sector Fed</v>
      </c>
      <c r="H1139" s="10" t="str">
        <f>IF(Table1[[#This Row],[VZ2_AREA_DESC]]="undefined","",IF(Table1[[#This Row],[VZ2_AREA_DESC]]="Headquarte","HQ",Table1[[#This Row],[VZ2_AREA_DESC]]))</f>
        <v>South</v>
      </c>
      <c r="I1139" s="2">
        <v>43800</v>
      </c>
      <c r="J1139" s="3" t="s">
        <v>16</v>
      </c>
      <c r="K1139" s="3" t="s">
        <v>12</v>
      </c>
      <c r="L1139" s="3" t="s">
        <v>8</v>
      </c>
      <c r="M1139" s="3">
        <v>1754</v>
      </c>
      <c r="N1139" s="3">
        <v>2797</v>
      </c>
      <c r="O1139" s="3">
        <v>204881</v>
      </c>
    </row>
    <row r="1140" spans="1:15" x14ac:dyDescent="0.25">
      <c r="A1140" s="6" t="str">
        <f>IF(Table1[[#This Row],[Area]]="","",CONCATENATE(YEAR(I1140)," ","Q",ROUNDUP(MONTH(I1140)/3,0)))</f>
        <v>2020 Q1</v>
      </c>
      <c r="B1140" s="6" t="str">
        <f>IF(Table1[[#This Row],[Area]]="","",CONCATENATE(TEXT(Table1[[#This Row],[rpt_mth]],"yyyy"), " ",TEXT(Table1[[#This Row],[rpt_mth]],"mmmm")))</f>
        <v>2020 March</v>
      </c>
      <c r="C1140" s="9">
        <f>IF(Table1[[#This Row],[Area]]="","",Table1[[#This Row],[cleu_gross_adds]]/1000)</f>
        <v>0</v>
      </c>
      <c r="D1140" s="9">
        <f>IF(Table1[[#This Row],[Area]]="","",Table1[[#This Row],[cleu_deacts]]/1000)</f>
        <v>0</v>
      </c>
      <c r="E1140" s="10">
        <f>IF(Table1[[#This Row],[Area]]="","",Table1[[#This Row],[cleu_subs]]/1000)</f>
        <v>0</v>
      </c>
      <c r="F1140" s="10">
        <f>IF(Table1[[#This Row],[Area]]="","",Table1[[#This Row],[Adds]]-Table1[[#This Row],[Deacts]])</f>
        <v>0</v>
      </c>
      <c r="G1140" s="10" t="str">
        <f>IF(Table1[[#This Row],[Area]]="","",IF(Table1[[#This Row],[VZ2_SEGMT_DESC]]="Small &amp; Medium Unassigned", "Small &amp; Medium",Table1[[#This Row],[VZ2_SEGMT_DESC]]))</f>
        <v>Small &amp; Medium</v>
      </c>
      <c r="H1140" s="10" t="str">
        <f>IF(Table1[[#This Row],[VZ2_AREA_DESC]]="undefined","",IF(Table1[[#This Row],[VZ2_AREA_DESC]]="Headquarte","HQ",Table1[[#This Row],[VZ2_AREA_DESC]]))</f>
        <v>East</v>
      </c>
      <c r="I1140" s="2">
        <v>43891</v>
      </c>
      <c r="J1140" s="3" t="s">
        <v>9</v>
      </c>
      <c r="K1140" s="3" t="s">
        <v>12</v>
      </c>
      <c r="L1140" s="3" t="s">
        <v>11</v>
      </c>
      <c r="M1140" s="3">
        <v>0</v>
      </c>
      <c r="N1140" s="3">
        <v>0</v>
      </c>
      <c r="O1140" s="3">
        <v>0</v>
      </c>
    </row>
    <row r="1141" spans="1:15" x14ac:dyDescent="0.25">
      <c r="A1141" s="6" t="str">
        <f>IF(Table1[[#This Row],[Area]]="","",CONCATENATE(YEAR(I1141)," ","Q",ROUNDUP(MONTH(I1141)/3,0)))</f>
        <v>2020 Q2</v>
      </c>
      <c r="B1141" s="6" t="str">
        <f>IF(Table1[[#This Row],[Area]]="","",CONCATENATE(TEXT(Table1[[#This Row],[rpt_mth]],"yyyy"), " ",TEXT(Table1[[#This Row],[rpt_mth]],"mmmm")))</f>
        <v>2020 April</v>
      </c>
      <c r="C1141" s="9">
        <f>IF(Table1[[#This Row],[Area]]="","",Table1[[#This Row],[cleu_gross_adds]]/1000)</f>
        <v>1E-3</v>
      </c>
      <c r="D1141" s="9">
        <f>IF(Table1[[#This Row],[Area]]="","",Table1[[#This Row],[cleu_deacts]]/1000)</f>
        <v>0</v>
      </c>
      <c r="E1141" s="10">
        <f>IF(Table1[[#This Row],[Area]]="","",Table1[[#This Row],[cleu_subs]]/1000)</f>
        <v>0.02</v>
      </c>
      <c r="F1141" s="10">
        <f>IF(Table1[[#This Row],[Area]]="","",Table1[[#This Row],[Adds]]-Table1[[#This Row],[Deacts]])</f>
        <v>1E-3</v>
      </c>
      <c r="G1141" s="10" t="str">
        <f>IF(Table1[[#This Row],[Area]]="","",IF(Table1[[#This Row],[VZ2_SEGMT_DESC]]="Small &amp; Medium Unassigned", "Small &amp; Medium",Table1[[#This Row],[VZ2_SEGMT_DESC]]))</f>
        <v>Small &amp; Medium</v>
      </c>
      <c r="H1141" s="10" t="str">
        <f>IF(Table1[[#This Row],[VZ2_AREA_DESC]]="undefined","",IF(Table1[[#This Row],[VZ2_AREA_DESC]]="Headquarte","HQ",Table1[[#This Row],[VZ2_AREA_DESC]]))</f>
        <v>East</v>
      </c>
      <c r="I1141" s="2">
        <v>43922</v>
      </c>
      <c r="J1141" s="3" t="s">
        <v>9</v>
      </c>
      <c r="K1141" s="3" t="s">
        <v>12</v>
      </c>
      <c r="L1141" s="3" t="s">
        <v>11</v>
      </c>
      <c r="M1141" s="3">
        <v>1</v>
      </c>
      <c r="N1141" s="3">
        <v>0</v>
      </c>
      <c r="O1141" s="3">
        <v>20</v>
      </c>
    </row>
    <row r="1142" spans="1:15" x14ac:dyDescent="0.25">
      <c r="A1142" s="6" t="str">
        <f>IF(Table1[[#This Row],[Area]]="","",CONCATENATE(YEAR(I1142)," ","Q",ROUNDUP(MONTH(I1142)/3,0)))</f>
        <v>2019 Q4</v>
      </c>
      <c r="B1142" s="6" t="str">
        <f>IF(Table1[[#This Row],[Area]]="","",CONCATENATE(TEXT(Table1[[#This Row],[rpt_mth]],"yyyy"), " ",TEXT(Table1[[#This Row],[rpt_mth]],"mmmm")))</f>
        <v>2019 November</v>
      </c>
      <c r="C1142" s="9">
        <f>IF(Table1[[#This Row],[Area]]="","",Table1[[#This Row],[cleu_gross_adds]]/1000)</f>
        <v>0.52</v>
      </c>
      <c r="D1142" s="9">
        <f>IF(Table1[[#This Row],[Area]]="","",Table1[[#This Row],[cleu_deacts]]/1000)</f>
        <v>0.29299999999999998</v>
      </c>
      <c r="E1142" s="10">
        <f>IF(Table1[[#This Row],[Area]]="","",Table1[[#This Row],[cleu_subs]]/1000)</f>
        <v>41.844999999999999</v>
      </c>
      <c r="F1142" s="10">
        <f>IF(Table1[[#This Row],[Area]]="","",Table1[[#This Row],[Adds]]-Table1[[#This Row],[Deacts]])</f>
        <v>0.22700000000000004</v>
      </c>
      <c r="G1142" s="10" t="str">
        <f>IF(Table1[[#This Row],[Area]]="","",IF(Table1[[#This Row],[VZ2_SEGMT_DESC]]="Small &amp; Medium Unassigned", "Small &amp; Medium",Table1[[#This Row],[VZ2_SEGMT_DESC]]))</f>
        <v>Large Enterprise Segment</v>
      </c>
      <c r="H1142" s="10" t="str">
        <f>IF(Table1[[#This Row],[VZ2_AREA_DESC]]="undefined","",IF(Table1[[#This Row],[VZ2_AREA_DESC]]="Headquarte","HQ",Table1[[#This Row],[VZ2_AREA_DESC]]))</f>
        <v>West</v>
      </c>
      <c r="I1142" s="2">
        <v>43770</v>
      </c>
      <c r="J1142" s="3" t="s">
        <v>6</v>
      </c>
      <c r="K1142" s="3" t="s">
        <v>14</v>
      </c>
      <c r="L1142" s="3" t="s">
        <v>15</v>
      </c>
      <c r="M1142" s="3">
        <v>520</v>
      </c>
      <c r="N1142" s="3">
        <v>293</v>
      </c>
      <c r="O1142" s="3">
        <v>41845</v>
      </c>
    </row>
    <row r="1143" spans="1:15" x14ac:dyDescent="0.25">
      <c r="A1143" s="6" t="str">
        <f>IF(Table1[[#This Row],[Area]]="","",CONCATENATE(YEAR(I1143)," ","Q",ROUNDUP(MONTH(I1143)/3,0)))</f>
        <v>2020 Q2</v>
      </c>
      <c r="B1143" s="6" t="str">
        <f>IF(Table1[[#This Row],[Area]]="","",CONCATENATE(TEXT(Table1[[#This Row],[rpt_mth]],"yyyy"), " ",TEXT(Table1[[#This Row],[rpt_mth]],"mmmm")))</f>
        <v>2020 April</v>
      </c>
      <c r="C1143" s="9">
        <f>IF(Table1[[#This Row],[Area]]="","",Table1[[#This Row],[cleu_gross_adds]]/1000)</f>
        <v>8.4000000000000005E-2</v>
      </c>
      <c r="D1143" s="9">
        <f>IF(Table1[[#This Row],[Area]]="","",Table1[[#This Row],[cleu_deacts]]/1000)</f>
        <v>0.374</v>
      </c>
      <c r="E1143" s="10">
        <f>IF(Table1[[#This Row],[Area]]="","",Table1[[#This Row],[cleu_subs]]/1000)</f>
        <v>30.808</v>
      </c>
      <c r="F1143" s="10">
        <f>IF(Table1[[#This Row],[Area]]="","",Table1[[#This Row],[Adds]]-Table1[[#This Row],[Deacts]])</f>
        <v>-0.28999999999999998</v>
      </c>
      <c r="G1143" s="10" t="str">
        <f>IF(Table1[[#This Row],[Area]]="","",IF(Table1[[#This Row],[VZ2_SEGMT_DESC]]="Small &amp; Medium Unassigned", "Small &amp; Medium",Table1[[#This Row],[VZ2_SEGMT_DESC]]))</f>
        <v>Large Enterprise Segment</v>
      </c>
      <c r="H1143" s="10" t="str">
        <f>IF(Table1[[#This Row],[VZ2_AREA_DESC]]="undefined","",IF(Table1[[#This Row],[VZ2_AREA_DESC]]="Headquarte","HQ",Table1[[#This Row],[VZ2_AREA_DESC]]))</f>
        <v>South</v>
      </c>
      <c r="I1143" s="2">
        <v>43922</v>
      </c>
      <c r="J1143" s="3" t="s">
        <v>6</v>
      </c>
      <c r="K1143" s="3" t="s">
        <v>10</v>
      </c>
      <c r="L1143" s="3" t="s">
        <v>8</v>
      </c>
      <c r="M1143" s="3">
        <v>84</v>
      </c>
      <c r="N1143" s="3">
        <v>374</v>
      </c>
      <c r="O1143" s="3">
        <v>30808</v>
      </c>
    </row>
    <row r="1144" spans="1:15" x14ac:dyDescent="0.25">
      <c r="A1144" s="6" t="str">
        <f>IF(Table1[[#This Row],[Area]]="","",CONCATENATE(YEAR(I1144)," ","Q",ROUNDUP(MONTH(I1144)/3,0)))</f>
        <v>2020 Q2</v>
      </c>
      <c r="B1144" s="6" t="str">
        <f>IF(Table1[[#This Row],[Area]]="","",CONCATENATE(TEXT(Table1[[#This Row],[rpt_mth]],"yyyy"), " ",TEXT(Table1[[#This Row],[rpt_mth]],"mmmm")))</f>
        <v>2020 May</v>
      </c>
      <c r="C1144" s="9">
        <f>IF(Table1[[#This Row],[Area]]="","",Table1[[#This Row],[cleu_gross_adds]]/1000)</f>
        <v>0.02</v>
      </c>
      <c r="D1144" s="9">
        <f>IF(Table1[[#This Row],[Area]]="","",Table1[[#This Row],[cleu_deacts]]/1000)</f>
        <v>2.1999999999999999E-2</v>
      </c>
      <c r="E1144" s="10">
        <f>IF(Table1[[#This Row],[Area]]="","",Table1[[#This Row],[cleu_subs]]/1000)</f>
        <v>5.4359999999999999</v>
      </c>
      <c r="F1144" s="10">
        <f>IF(Table1[[#This Row],[Area]]="","",Table1[[#This Row],[Adds]]-Table1[[#This Row],[Deacts]])</f>
        <v>-1.9999999999999983E-3</v>
      </c>
      <c r="G1144" s="10" t="str">
        <f>IF(Table1[[#This Row],[Area]]="","",IF(Table1[[#This Row],[VZ2_SEGMT_DESC]]="Small &amp; Medium Unassigned", "Small &amp; Medium",Table1[[#This Row],[VZ2_SEGMT_DESC]]))</f>
        <v>Public Sector SLED</v>
      </c>
      <c r="H1144" s="10" t="str">
        <f>IF(Table1[[#This Row],[VZ2_AREA_DESC]]="undefined","",IF(Table1[[#This Row],[VZ2_AREA_DESC]]="Headquarte","HQ",Table1[[#This Row],[VZ2_AREA_DESC]]))</f>
        <v>South</v>
      </c>
      <c r="I1144" s="2">
        <v>43952</v>
      </c>
      <c r="J1144" s="3" t="s">
        <v>19</v>
      </c>
      <c r="K1144" s="3" t="s">
        <v>14</v>
      </c>
      <c r="L1144" s="3" t="s">
        <v>8</v>
      </c>
      <c r="M1144" s="3">
        <v>20</v>
      </c>
      <c r="N1144" s="3">
        <v>22</v>
      </c>
      <c r="O1144" s="3">
        <v>5436</v>
      </c>
    </row>
    <row r="1145" spans="1:15" x14ac:dyDescent="0.25">
      <c r="A1145" s="6" t="str">
        <f>IF(Table1[[#This Row],[Area]]="","",CONCATENATE(YEAR(I1145)," ","Q",ROUNDUP(MONTH(I1145)/3,0)))</f>
        <v>2020 Q1</v>
      </c>
      <c r="B1145" s="6" t="str">
        <f>IF(Table1[[#This Row],[Area]]="","",CONCATENATE(TEXT(Table1[[#This Row],[rpt_mth]],"yyyy"), " ",TEXT(Table1[[#This Row],[rpt_mth]],"mmmm")))</f>
        <v>2020 February</v>
      </c>
      <c r="C1145" s="9">
        <f>IF(Table1[[#This Row],[Area]]="","",Table1[[#This Row],[cleu_gross_adds]]/1000)</f>
        <v>1.804</v>
      </c>
      <c r="D1145" s="9">
        <f>IF(Table1[[#This Row],[Area]]="","",Table1[[#This Row],[cleu_deacts]]/1000)</f>
        <v>2.54</v>
      </c>
      <c r="E1145" s="10">
        <f>IF(Table1[[#This Row],[Area]]="","",Table1[[#This Row],[cleu_subs]]/1000)</f>
        <v>279.50700000000001</v>
      </c>
      <c r="F1145" s="10">
        <f>IF(Table1[[#This Row],[Area]]="","",Table1[[#This Row],[Adds]]-Table1[[#This Row],[Deacts]])</f>
        <v>-0.73599999999999999</v>
      </c>
      <c r="G1145" s="10" t="str">
        <f>IF(Table1[[#This Row],[Area]]="","",IF(Table1[[#This Row],[VZ2_SEGMT_DESC]]="Small &amp; Medium Unassigned", "Small &amp; Medium",Table1[[#This Row],[VZ2_SEGMT_DESC]]))</f>
        <v>Small &amp; Medium</v>
      </c>
      <c r="H1145" s="10" t="str">
        <f>IF(Table1[[#This Row],[VZ2_AREA_DESC]]="undefined","",IF(Table1[[#This Row],[VZ2_AREA_DESC]]="Headquarte","HQ",Table1[[#This Row],[VZ2_AREA_DESC]]))</f>
        <v>West</v>
      </c>
      <c r="I1145" s="2">
        <v>43862</v>
      </c>
      <c r="J1145" s="3" t="s">
        <v>18</v>
      </c>
      <c r="K1145" s="3" t="s">
        <v>7</v>
      </c>
      <c r="L1145" s="3" t="s">
        <v>15</v>
      </c>
      <c r="M1145" s="3">
        <v>1804</v>
      </c>
      <c r="N1145" s="3">
        <v>2540</v>
      </c>
      <c r="O1145" s="3">
        <v>279507</v>
      </c>
    </row>
    <row r="1146" spans="1:15" x14ac:dyDescent="0.25">
      <c r="A1146" s="6" t="str">
        <f>IF(Table1[[#This Row],[Area]]="","",CONCATENATE(YEAR(I1146)," ","Q",ROUNDUP(MONTH(I1146)/3,0)))</f>
        <v/>
      </c>
      <c r="B1146" s="6" t="str">
        <f>IF(Table1[[#This Row],[Area]]="","",CONCATENATE(TEXT(Table1[[#This Row],[rpt_mth]],"yyyy"), " ",TEXT(Table1[[#This Row],[rpt_mth]],"mmmm")))</f>
        <v/>
      </c>
      <c r="C1146" s="9" t="str">
        <f>IF(Table1[[#This Row],[Area]]="","",Table1[[#This Row],[cleu_gross_adds]]/1000)</f>
        <v/>
      </c>
      <c r="D1146" s="9" t="str">
        <f>IF(Table1[[#This Row],[Area]]="","",Table1[[#This Row],[cleu_deacts]]/1000)</f>
        <v/>
      </c>
      <c r="E1146" s="10" t="str">
        <f>IF(Table1[[#This Row],[Area]]="","",Table1[[#This Row],[cleu_subs]]/1000)</f>
        <v/>
      </c>
      <c r="F1146" s="10" t="str">
        <f>IF(Table1[[#This Row],[Area]]="","",Table1[[#This Row],[Adds]]-Table1[[#This Row],[Deacts]])</f>
        <v/>
      </c>
      <c r="G1146" s="10" t="str">
        <f>IF(Table1[[#This Row],[Area]]="","",IF(Table1[[#This Row],[VZ2_SEGMT_DESC]]="Small &amp; Medium Unassigned", "Small &amp; Medium",Table1[[#This Row],[VZ2_SEGMT_DESC]]))</f>
        <v/>
      </c>
      <c r="H1146" s="10" t="str">
        <f>IF(Table1[[#This Row],[VZ2_AREA_DESC]]="undefined","",IF(Table1[[#This Row],[VZ2_AREA_DESC]]="Headquarte","HQ",Table1[[#This Row],[VZ2_AREA_DESC]]))</f>
        <v/>
      </c>
      <c r="I1146" s="2">
        <v>43770</v>
      </c>
      <c r="J1146" s="3" t="s">
        <v>6</v>
      </c>
      <c r="K1146" s="3" t="s">
        <v>7</v>
      </c>
      <c r="L1146" s="3" t="s">
        <v>13</v>
      </c>
      <c r="M1146" s="3">
        <v>0</v>
      </c>
      <c r="N1146" s="3">
        <v>0</v>
      </c>
      <c r="O1146" s="3">
        <v>0</v>
      </c>
    </row>
    <row r="1147" spans="1:15" x14ac:dyDescent="0.25">
      <c r="A1147" s="6" t="str">
        <f>IF(Table1[[#This Row],[Area]]="","",CONCATENATE(YEAR(I1147)," ","Q",ROUNDUP(MONTH(I1147)/3,0)))</f>
        <v>2019 Q1</v>
      </c>
      <c r="B1147" s="6" t="str">
        <f>IF(Table1[[#This Row],[Area]]="","",CONCATENATE(TEXT(Table1[[#This Row],[rpt_mth]],"yyyy"), " ",TEXT(Table1[[#This Row],[rpt_mth]],"mmmm")))</f>
        <v>2019 March</v>
      </c>
      <c r="C1147" s="9">
        <f>IF(Table1[[#This Row],[Area]]="","",Table1[[#This Row],[cleu_gross_adds]]/1000)</f>
        <v>31.687000000000001</v>
      </c>
      <c r="D1147" s="9">
        <f>IF(Table1[[#This Row],[Area]]="","",Table1[[#This Row],[cleu_deacts]]/1000)</f>
        <v>19.949000000000002</v>
      </c>
      <c r="E1147" s="10">
        <f>IF(Table1[[#This Row],[Area]]="","",Table1[[#This Row],[cleu_subs]]/1000)</f>
        <v>1738.278</v>
      </c>
      <c r="F1147" s="10">
        <f>IF(Table1[[#This Row],[Area]]="","",Table1[[#This Row],[Adds]]-Table1[[#This Row],[Deacts]])</f>
        <v>11.738</v>
      </c>
      <c r="G1147" s="10" t="str">
        <f>IF(Table1[[#This Row],[Area]]="","",IF(Table1[[#This Row],[VZ2_SEGMT_DESC]]="Small &amp; Medium Unassigned", "Small &amp; Medium",Table1[[#This Row],[VZ2_SEGMT_DESC]]))</f>
        <v>Small &amp; Medium</v>
      </c>
      <c r="H1147" s="10" t="str">
        <f>IF(Table1[[#This Row],[VZ2_AREA_DESC]]="undefined","",IF(Table1[[#This Row],[VZ2_AREA_DESC]]="Headquarte","HQ",Table1[[#This Row],[VZ2_AREA_DESC]]))</f>
        <v>South</v>
      </c>
      <c r="I1147" s="2">
        <v>43525</v>
      </c>
      <c r="J1147" s="3" t="s">
        <v>18</v>
      </c>
      <c r="K1147" s="3" t="s">
        <v>12</v>
      </c>
      <c r="L1147" s="3" t="s">
        <v>8</v>
      </c>
      <c r="M1147" s="3">
        <v>31687</v>
      </c>
      <c r="N1147" s="3">
        <v>19949</v>
      </c>
      <c r="O1147" s="3">
        <v>1738278</v>
      </c>
    </row>
    <row r="1148" spans="1:15" x14ac:dyDescent="0.25">
      <c r="A1148" s="6" t="str">
        <f>IF(Table1[[#This Row],[Area]]="","",CONCATENATE(YEAR(I1148)," ","Q",ROUNDUP(MONTH(I1148)/3,0)))</f>
        <v>2019 Q4</v>
      </c>
      <c r="B1148" s="6" t="str">
        <f>IF(Table1[[#This Row],[Area]]="","",CONCATENATE(TEXT(Table1[[#This Row],[rpt_mth]],"yyyy"), " ",TEXT(Table1[[#This Row],[rpt_mth]],"mmmm")))</f>
        <v>2019 November</v>
      </c>
      <c r="C1148" s="9">
        <f>IF(Table1[[#This Row],[Area]]="","",Table1[[#This Row],[cleu_gross_adds]]/1000)</f>
        <v>1E-3</v>
      </c>
      <c r="D1148" s="9">
        <f>IF(Table1[[#This Row],[Area]]="","",Table1[[#This Row],[cleu_deacts]]/1000)</f>
        <v>4.0000000000000001E-3</v>
      </c>
      <c r="E1148" s="10">
        <f>IF(Table1[[#This Row],[Area]]="","",Table1[[#This Row],[cleu_subs]]/1000)</f>
        <v>0.66300000000000003</v>
      </c>
      <c r="F1148" s="10">
        <f>IF(Table1[[#This Row],[Area]]="","",Table1[[#This Row],[Adds]]-Table1[[#This Row],[Deacts]])</f>
        <v>-3.0000000000000001E-3</v>
      </c>
      <c r="G1148" s="10" t="str">
        <f>IF(Table1[[#This Row],[Area]]="","",IF(Table1[[#This Row],[VZ2_SEGMT_DESC]]="Small &amp; Medium Unassigned", "Small &amp; Medium",Table1[[#This Row],[VZ2_SEGMT_DESC]]))</f>
        <v>Public Sector Fed</v>
      </c>
      <c r="H1148" s="10" t="str">
        <f>IF(Table1[[#This Row],[VZ2_AREA_DESC]]="undefined","",IF(Table1[[#This Row],[VZ2_AREA_DESC]]="Headquarte","HQ",Table1[[#This Row],[VZ2_AREA_DESC]]))</f>
        <v>West</v>
      </c>
      <c r="I1148" s="2">
        <v>43770</v>
      </c>
      <c r="J1148" s="3" t="s">
        <v>16</v>
      </c>
      <c r="K1148" s="3" t="s">
        <v>10</v>
      </c>
      <c r="L1148" s="3" t="s">
        <v>15</v>
      </c>
      <c r="M1148" s="3">
        <v>1</v>
      </c>
      <c r="N1148" s="3">
        <v>4</v>
      </c>
      <c r="O1148" s="3">
        <v>663</v>
      </c>
    </row>
    <row r="1149" spans="1:15" x14ac:dyDescent="0.25">
      <c r="A1149" s="6" t="str">
        <f>IF(Table1[[#This Row],[Area]]="","",CONCATENATE(YEAR(I1149)," ","Q",ROUNDUP(MONTH(I1149)/3,0)))</f>
        <v>2019 Q4</v>
      </c>
      <c r="B1149" s="6" t="str">
        <f>IF(Table1[[#This Row],[Area]]="","",CONCATENATE(TEXT(Table1[[#This Row],[rpt_mth]],"yyyy"), " ",TEXT(Table1[[#This Row],[rpt_mth]],"mmmm")))</f>
        <v>2019 October</v>
      </c>
      <c r="C1149" s="9">
        <f>IF(Table1[[#This Row],[Area]]="","",Table1[[#This Row],[cleu_gross_adds]]/1000)</f>
        <v>35.688000000000002</v>
      </c>
      <c r="D1149" s="9">
        <f>IF(Table1[[#This Row],[Area]]="","",Table1[[#This Row],[cleu_deacts]]/1000)</f>
        <v>22.867999999999999</v>
      </c>
      <c r="E1149" s="10">
        <f>IF(Table1[[#This Row],[Area]]="","",Table1[[#This Row],[cleu_subs]]/1000)</f>
        <v>1876.559</v>
      </c>
      <c r="F1149" s="10">
        <f>IF(Table1[[#This Row],[Area]]="","",Table1[[#This Row],[Adds]]-Table1[[#This Row],[Deacts]])</f>
        <v>12.820000000000004</v>
      </c>
      <c r="G1149" s="10" t="str">
        <f>IF(Table1[[#This Row],[Area]]="","",IF(Table1[[#This Row],[VZ2_SEGMT_DESC]]="Small &amp; Medium Unassigned", "Small &amp; Medium",Table1[[#This Row],[VZ2_SEGMT_DESC]]))</f>
        <v>Small &amp; Medium</v>
      </c>
      <c r="H1149" s="10" t="str">
        <f>IF(Table1[[#This Row],[VZ2_AREA_DESC]]="undefined","",IF(Table1[[#This Row],[VZ2_AREA_DESC]]="Headquarte","HQ",Table1[[#This Row],[VZ2_AREA_DESC]]))</f>
        <v>West</v>
      </c>
      <c r="I1149" s="2">
        <v>43739</v>
      </c>
      <c r="J1149" s="3" t="s">
        <v>18</v>
      </c>
      <c r="K1149" s="3" t="s">
        <v>12</v>
      </c>
      <c r="L1149" s="3" t="s">
        <v>15</v>
      </c>
      <c r="M1149" s="3">
        <v>35688</v>
      </c>
      <c r="N1149" s="3">
        <v>22868</v>
      </c>
      <c r="O1149" s="3">
        <v>1876559</v>
      </c>
    </row>
    <row r="1150" spans="1:15" x14ac:dyDescent="0.25">
      <c r="A1150" s="6" t="str">
        <f>IF(Table1[[#This Row],[Area]]="","",CONCATENATE(YEAR(I1150)," ","Q",ROUNDUP(MONTH(I1150)/3,0)))</f>
        <v>2019 Q2</v>
      </c>
      <c r="B1150" s="6" t="str">
        <f>IF(Table1[[#This Row],[Area]]="","",CONCATENATE(TEXT(Table1[[#This Row],[rpt_mth]],"yyyy"), " ",TEXT(Table1[[#This Row],[rpt_mth]],"mmmm")))</f>
        <v>2019 May</v>
      </c>
      <c r="C1150" s="9">
        <f>IF(Table1[[#This Row],[Area]]="","",Table1[[#This Row],[cleu_gross_adds]]/1000)</f>
        <v>0.17799999999999999</v>
      </c>
      <c r="D1150" s="9">
        <f>IF(Table1[[#This Row],[Area]]="","",Table1[[#This Row],[cleu_deacts]]/1000)</f>
        <v>2E-3</v>
      </c>
      <c r="E1150" s="10">
        <f>IF(Table1[[#This Row],[Area]]="","",Table1[[#This Row],[cleu_subs]]/1000)</f>
        <v>0.31</v>
      </c>
      <c r="F1150" s="10">
        <f>IF(Table1[[#This Row],[Area]]="","",Table1[[#This Row],[Adds]]-Table1[[#This Row],[Deacts]])</f>
        <v>0.17599999999999999</v>
      </c>
      <c r="G1150" s="10" t="str">
        <f>IF(Table1[[#This Row],[Area]]="","",IF(Table1[[#This Row],[VZ2_SEGMT_DESC]]="Small &amp; Medium Unassigned", "Small &amp; Medium",Table1[[#This Row],[VZ2_SEGMT_DESC]]))</f>
        <v>Small &amp; Medium</v>
      </c>
      <c r="H1150" s="10" t="str">
        <f>IF(Table1[[#This Row],[VZ2_AREA_DESC]]="undefined","",IF(Table1[[#This Row],[VZ2_AREA_DESC]]="Headquarte","HQ",Table1[[#This Row],[VZ2_AREA_DESC]]))</f>
        <v>West</v>
      </c>
      <c r="I1150" s="2">
        <v>43586</v>
      </c>
      <c r="J1150" s="3" t="s">
        <v>9</v>
      </c>
      <c r="K1150" s="3" t="s">
        <v>10</v>
      </c>
      <c r="L1150" s="3" t="s">
        <v>15</v>
      </c>
      <c r="M1150" s="3">
        <v>178</v>
      </c>
      <c r="N1150" s="3">
        <v>2</v>
      </c>
      <c r="O1150" s="3">
        <v>310</v>
      </c>
    </row>
    <row r="1151" spans="1:15" x14ac:dyDescent="0.25">
      <c r="A1151" s="6" t="str">
        <f>IF(Table1[[#This Row],[Area]]="","",CONCATENATE(YEAR(I1151)," ","Q",ROUNDUP(MONTH(I1151)/3,0)))</f>
        <v/>
      </c>
      <c r="B1151" s="6" t="str">
        <f>IF(Table1[[#This Row],[Area]]="","",CONCATENATE(TEXT(Table1[[#This Row],[rpt_mth]],"yyyy"), " ",TEXT(Table1[[#This Row],[rpt_mth]],"mmmm")))</f>
        <v/>
      </c>
      <c r="C1151" s="9" t="str">
        <f>IF(Table1[[#This Row],[Area]]="","",Table1[[#This Row],[cleu_gross_adds]]/1000)</f>
        <v/>
      </c>
      <c r="D1151" s="9" t="str">
        <f>IF(Table1[[#This Row],[Area]]="","",Table1[[#This Row],[cleu_deacts]]/1000)</f>
        <v/>
      </c>
      <c r="E1151" s="10" t="str">
        <f>IF(Table1[[#This Row],[Area]]="","",Table1[[#This Row],[cleu_subs]]/1000)</f>
        <v/>
      </c>
      <c r="F1151" s="10" t="str">
        <f>IF(Table1[[#This Row],[Area]]="","",Table1[[#This Row],[Adds]]-Table1[[#This Row],[Deacts]])</f>
        <v/>
      </c>
      <c r="G1151" s="10" t="str">
        <f>IF(Table1[[#This Row],[Area]]="","",IF(Table1[[#This Row],[VZ2_SEGMT_DESC]]="Small &amp; Medium Unassigned", "Small &amp; Medium",Table1[[#This Row],[VZ2_SEGMT_DESC]]))</f>
        <v/>
      </c>
      <c r="H1151" s="10" t="str">
        <f>IF(Table1[[#This Row],[VZ2_AREA_DESC]]="undefined","",IF(Table1[[#This Row],[VZ2_AREA_DESC]]="Headquarte","HQ",Table1[[#This Row],[VZ2_AREA_DESC]]))</f>
        <v/>
      </c>
      <c r="I1151" s="2">
        <v>43466</v>
      </c>
      <c r="J1151" s="3" t="s">
        <v>18</v>
      </c>
      <c r="K1151" s="3" t="s">
        <v>7</v>
      </c>
      <c r="L1151" s="3" t="s">
        <v>13</v>
      </c>
      <c r="M1151" s="3">
        <v>0</v>
      </c>
      <c r="N1151" s="3">
        <v>0</v>
      </c>
      <c r="O1151" s="3">
        <v>0</v>
      </c>
    </row>
    <row r="1152" spans="1:15" x14ac:dyDescent="0.25">
      <c r="A1152" s="6" t="str">
        <f>IF(Table1[[#This Row],[Area]]="","",CONCATENATE(YEAR(I1152)," ","Q",ROUNDUP(MONTH(I1152)/3,0)))</f>
        <v/>
      </c>
      <c r="B1152" s="6" t="str">
        <f>IF(Table1[[#This Row],[Area]]="","",CONCATENATE(TEXT(Table1[[#This Row],[rpt_mth]],"yyyy"), " ",TEXT(Table1[[#This Row],[rpt_mth]],"mmmm")))</f>
        <v/>
      </c>
      <c r="C1152" s="9" t="str">
        <f>IF(Table1[[#This Row],[Area]]="","",Table1[[#This Row],[cleu_gross_adds]]/1000)</f>
        <v/>
      </c>
      <c r="D1152" s="9" t="str">
        <f>IF(Table1[[#This Row],[Area]]="","",Table1[[#This Row],[cleu_deacts]]/1000)</f>
        <v/>
      </c>
      <c r="E1152" s="10" t="str">
        <f>IF(Table1[[#This Row],[Area]]="","",Table1[[#This Row],[cleu_subs]]/1000)</f>
        <v/>
      </c>
      <c r="F1152" s="10" t="str">
        <f>IF(Table1[[#This Row],[Area]]="","",Table1[[#This Row],[Adds]]-Table1[[#This Row],[Deacts]])</f>
        <v/>
      </c>
      <c r="G1152" s="10" t="str">
        <f>IF(Table1[[#This Row],[Area]]="","",IF(Table1[[#This Row],[VZ2_SEGMT_DESC]]="Small &amp; Medium Unassigned", "Small &amp; Medium",Table1[[#This Row],[VZ2_SEGMT_DESC]]))</f>
        <v/>
      </c>
      <c r="H1152" s="10" t="str">
        <f>IF(Table1[[#This Row],[VZ2_AREA_DESC]]="undefined","",IF(Table1[[#This Row],[VZ2_AREA_DESC]]="Headquarte","HQ",Table1[[#This Row],[VZ2_AREA_DESC]]))</f>
        <v/>
      </c>
      <c r="I1152" s="2">
        <v>43770</v>
      </c>
      <c r="J1152" s="3" t="s">
        <v>6</v>
      </c>
      <c r="K1152" s="3" t="s">
        <v>12</v>
      </c>
      <c r="L1152" s="3" t="s">
        <v>13</v>
      </c>
      <c r="M1152" s="3">
        <v>0</v>
      </c>
      <c r="N1152" s="3">
        <v>0</v>
      </c>
      <c r="O1152" s="3">
        <v>0</v>
      </c>
    </row>
    <row r="1153" spans="1:15" x14ac:dyDescent="0.25">
      <c r="A1153" s="6" t="str">
        <f>IF(Table1[[#This Row],[Area]]="","",CONCATENATE(YEAR(I1153)," ","Q",ROUNDUP(MONTH(I1153)/3,0)))</f>
        <v>2019 Q1</v>
      </c>
      <c r="B1153" s="6" t="str">
        <f>IF(Table1[[#This Row],[Area]]="","",CONCATENATE(TEXT(Table1[[#This Row],[rpt_mth]],"yyyy"), " ",TEXT(Table1[[#This Row],[rpt_mth]],"mmmm")))</f>
        <v>2019 February</v>
      </c>
      <c r="C1153" s="9">
        <f>IF(Table1[[#This Row],[Area]]="","",Table1[[#This Row],[cleu_gross_adds]]/1000)</f>
        <v>0</v>
      </c>
      <c r="D1153" s="9">
        <f>IF(Table1[[#This Row],[Area]]="","",Table1[[#This Row],[cleu_deacts]]/1000)</f>
        <v>8.9999999999999993E-3</v>
      </c>
      <c r="E1153" s="10">
        <f>IF(Table1[[#This Row],[Area]]="","",Table1[[#This Row],[cleu_subs]]/1000)</f>
        <v>0.748</v>
      </c>
      <c r="F1153" s="10">
        <f>IF(Table1[[#This Row],[Area]]="","",Table1[[#This Row],[Adds]]-Table1[[#This Row],[Deacts]])</f>
        <v>-8.9999999999999993E-3</v>
      </c>
      <c r="G1153" s="10" t="str">
        <f>IF(Table1[[#This Row],[Area]]="","",IF(Table1[[#This Row],[VZ2_SEGMT_DESC]]="Small &amp; Medium Unassigned", "Small &amp; Medium",Table1[[#This Row],[VZ2_SEGMT_DESC]]))</f>
        <v>Public Sector Fed</v>
      </c>
      <c r="H1153" s="10" t="str">
        <f>IF(Table1[[#This Row],[VZ2_AREA_DESC]]="undefined","",IF(Table1[[#This Row],[VZ2_AREA_DESC]]="Headquarte","HQ",Table1[[#This Row],[VZ2_AREA_DESC]]))</f>
        <v>West</v>
      </c>
      <c r="I1153" s="2">
        <v>43497</v>
      </c>
      <c r="J1153" s="3" t="s">
        <v>16</v>
      </c>
      <c r="K1153" s="3" t="s">
        <v>14</v>
      </c>
      <c r="L1153" s="3" t="s">
        <v>15</v>
      </c>
      <c r="M1153" s="3">
        <v>0</v>
      </c>
      <c r="N1153" s="3">
        <v>9</v>
      </c>
      <c r="O1153" s="3">
        <v>748</v>
      </c>
    </row>
    <row r="1154" spans="1:15" x14ac:dyDescent="0.25">
      <c r="A1154" s="6" t="str">
        <f>IF(Table1[[#This Row],[Area]]="","",CONCATENATE(YEAR(I1154)," ","Q",ROUNDUP(MONTH(I1154)/3,0)))</f>
        <v>2019 Q3</v>
      </c>
      <c r="B1154" s="6" t="str">
        <f>IF(Table1[[#This Row],[Area]]="","",CONCATENATE(TEXT(Table1[[#This Row],[rpt_mth]],"yyyy"), " ",TEXT(Table1[[#This Row],[rpt_mth]],"mmmm")))</f>
        <v>2019 September</v>
      </c>
      <c r="C1154" s="9">
        <f>IF(Table1[[#This Row],[Area]]="","",Table1[[#This Row],[cleu_gross_adds]]/1000)</f>
        <v>0</v>
      </c>
      <c r="D1154" s="9">
        <f>IF(Table1[[#This Row],[Area]]="","",Table1[[#This Row],[cleu_deacts]]/1000)</f>
        <v>0</v>
      </c>
      <c r="E1154" s="10">
        <f>IF(Table1[[#This Row],[Area]]="","",Table1[[#This Row],[cleu_subs]]/1000)</f>
        <v>0</v>
      </c>
      <c r="F1154" s="10">
        <f>IF(Table1[[#This Row],[Area]]="","",Table1[[#This Row],[Adds]]-Table1[[#This Row],[Deacts]])</f>
        <v>0</v>
      </c>
      <c r="G1154" s="10" t="str">
        <f>IF(Table1[[#This Row],[Area]]="","",IF(Table1[[#This Row],[VZ2_SEGMT_DESC]]="Small &amp; Medium Unassigned", "Small &amp; Medium",Table1[[#This Row],[VZ2_SEGMT_DESC]]))</f>
        <v>Public Sector SLED</v>
      </c>
      <c r="H1154" s="10" t="str">
        <f>IF(Table1[[#This Row],[VZ2_AREA_DESC]]="undefined","",IF(Table1[[#This Row],[VZ2_AREA_DESC]]="Headquarte","HQ",Table1[[#This Row],[VZ2_AREA_DESC]]))</f>
        <v>HQ</v>
      </c>
      <c r="I1154" s="2">
        <v>43709</v>
      </c>
      <c r="J1154" s="3" t="s">
        <v>19</v>
      </c>
      <c r="K1154" s="3" t="s">
        <v>12</v>
      </c>
      <c r="L1154" s="3" t="s">
        <v>17</v>
      </c>
      <c r="M1154" s="3">
        <v>0</v>
      </c>
      <c r="N1154" s="3">
        <v>0</v>
      </c>
      <c r="O1154" s="3">
        <v>0</v>
      </c>
    </row>
    <row r="1155" spans="1:15" x14ac:dyDescent="0.25">
      <c r="A1155" s="6" t="str">
        <f>IF(Table1[[#This Row],[Area]]="","",CONCATENATE(YEAR(I1155)," ","Q",ROUNDUP(MONTH(I1155)/3,0)))</f>
        <v>2019 Q3</v>
      </c>
      <c r="B1155" s="6" t="str">
        <f>IF(Table1[[#This Row],[Area]]="","",CONCATENATE(TEXT(Table1[[#This Row],[rpt_mth]],"yyyy"), " ",TEXT(Table1[[#This Row],[rpt_mth]],"mmmm")))</f>
        <v>2019 September</v>
      </c>
      <c r="C1155" s="9">
        <f>IF(Table1[[#This Row],[Area]]="","",Table1[[#This Row],[cleu_gross_adds]]/1000)</f>
        <v>0</v>
      </c>
      <c r="D1155" s="9">
        <f>IF(Table1[[#This Row],[Area]]="","",Table1[[#This Row],[cleu_deacts]]/1000)</f>
        <v>3.0000000000000001E-3</v>
      </c>
      <c r="E1155" s="10">
        <f>IF(Table1[[#This Row],[Area]]="","",Table1[[#This Row],[cleu_subs]]/1000)</f>
        <v>1.06</v>
      </c>
      <c r="F1155" s="10">
        <f>IF(Table1[[#This Row],[Area]]="","",Table1[[#This Row],[Adds]]-Table1[[#This Row],[Deacts]])</f>
        <v>-3.0000000000000001E-3</v>
      </c>
      <c r="G1155" s="10" t="str">
        <f>IF(Table1[[#This Row],[Area]]="","",IF(Table1[[#This Row],[VZ2_SEGMT_DESC]]="Small &amp; Medium Unassigned", "Small &amp; Medium",Table1[[#This Row],[VZ2_SEGMT_DESC]]))</f>
        <v>Public Sector Fed</v>
      </c>
      <c r="H1155" s="10" t="str">
        <f>IF(Table1[[#This Row],[VZ2_AREA_DESC]]="undefined","",IF(Table1[[#This Row],[VZ2_AREA_DESC]]="Headquarte","HQ",Table1[[#This Row],[VZ2_AREA_DESC]]))</f>
        <v>East</v>
      </c>
      <c r="I1155" s="2">
        <v>43709</v>
      </c>
      <c r="J1155" s="3" t="s">
        <v>16</v>
      </c>
      <c r="K1155" s="3" t="s">
        <v>10</v>
      </c>
      <c r="L1155" s="3" t="s">
        <v>11</v>
      </c>
      <c r="M1155" s="3">
        <v>0</v>
      </c>
      <c r="N1155" s="3">
        <v>3</v>
      </c>
      <c r="O1155" s="3">
        <v>1060</v>
      </c>
    </row>
    <row r="1156" spans="1:15" x14ac:dyDescent="0.25">
      <c r="A1156" s="6" t="str">
        <f>IF(Table1[[#This Row],[Area]]="","",CONCATENATE(YEAR(I1156)," ","Q",ROUNDUP(MONTH(I1156)/3,0)))</f>
        <v>2019 Q3</v>
      </c>
      <c r="B1156" s="6" t="str">
        <f>IF(Table1[[#This Row],[Area]]="","",CONCATENATE(TEXT(Table1[[#This Row],[rpt_mth]],"yyyy"), " ",TEXT(Table1[[#This Row],[rpt_mth]],"mmmm")))</f>
        <v>2019 July</v>
      </c>
      <c r="C1156" s="9">
        <f>IF(Table1[[#This Row],[Area]]="","",Table1[[#This Row],[cleu_gross_adds]]/1000)</f>
        <v>0</v>
      </c>
      <c r="D1156" s="9">
        <f>IF(Table1[[#This Row],[Area]]="","",Table1[[#This Row],[cleu_deacts]]/1000)</f>
        <v>7.0000000000000001E-3</v>
      </c>
      <c r="E1156" s="10">
        <f>IF(Table1[[#This Row],[Area]]="","",Table1[[#This Row],[cleu_subs]]/1000)</f>
        <v>0.69199999999999995</v>
      </c>
      <c r="F1156" s="10">
        <f>IF(Table1[[#This Row],[Area]]="","",Table1[[#This Row],[Adds]]-Table1[[#This Row],[Deacts]])</f>
        <v>-7.0000000000000001E-3</v>
      </c>
      <c r="G1156" s="10" t="str">
        <f>IF(Table1[[#This Row],[Area]]="","",IF(Table1[[#This Row],[VZ2_SEGMT_DESC]]="Small &amp; Medium Unassigned", "Small &amp; Medium",Table1[[#This Row],[VZ2_SEGMT_DESC]]))</f>
        <v>Public Sector Fed</v>
      </c>
      <c r="H1156" s="10" t="str">
        <f>IF(Table1[[#This Row],[VZ2_AREA_DESC]]="undefined","",IF(Table1[[#This Row],[VZ2_AREA_DESC]]="Headquarte","HQ",Table1[[#This Row],[VZ2_AREA_DESC]]))</f>
        <v>West</v>
      </c>
      <c r="I1156" s="2">
        <v>43647</v>
      </c>
      <c r="J1156" s="3" t="s">
        <v>16</v>
      </c>
      <c r="K1156" s="3" t="s">
        <v>14</v>
      </c>
      <c r="L1156" s="3" t="s">
        <v>15</v>
      </c>
      <c r="M1156" s="3">
        <v>0</v>
      </c>
      <c r="N1156" s="3">
        <v>7</v>
      </c>
      <c r="O1156" s="3">
        <v>692</v>
      </c>
    </row>
    <row r="1157" spans="1:15" x14ac:dyDescent="0.25">
      <c r="A1157" s="6" t="str">
        <f>IF(Table1[[#This Row],[Area]]="","",CONCATENATE(YEAR(I1157)," ","Q",ROUNDUP(MONTH(I1157)/3,0)))</f>
        <v>2020 Q2</v>
      </c>
      <c r="B1157" s="6" t="str">
        <f>IF(Table1[[#This Row],[Area]]="","",CONCATENATE(TEXT(Table1[[#This Row],[rpt_mth]],"yyyy"), " ",TEXT(Table1[[#This Row],[rpt_mth]],"mmmm")))</f>
        <v>2020 April</v>
      </c>
      <c r="C1157" s="9">
        <f>IF(Table1[[#This Row],[Area]]="","",Table1[[#This Row],[cleu_gross_adds]]/1000)</f>
        <v>0</v>
      </c>
      <c r="D1157" s="9">
        <f>IF(Table1[[#This Row],[Area]]="","",Table1[[#This Row],[cleu_deacts]]/1000)</f>
        <v>3.0000000000000001E-3</v>
      </c>
      <c r="E1157" s="10">
        <f>IF(Table1[[#This Row],[Area]]="","",Table1[[#This Row],[cleu_subs]]/1000)</f>
        <v>0.90600000000000003</v>
      </c>
      <c r="F1157" s="10">
        <f>IF(Table1[[#This Row],[Area]]="","",Table1[[#This Row],[Adds]]-Table1[[#This Row],[Deacts]])</f>
        <v>-3.0000000000000001E-3</v>
      </c>
      <c r="G1157" s="10" t="str">
        <f>IF(Table1[[#This Row],[Area]]="","",IF(Table1[[#This Row],[VZ2_SEGMT_DESC]]="Small &amp; Medium Unassigned", "Small &amp; Medium",Table1[[#This Row],[VZ2_SEGMT_DESC]]))</f>
        <v>Public Sector Fed</v>
      </c>
      <c r="H1157" s="10" t="str">
        <f>IF(Table1[[#This Row],[VZ2_AREA_DESC]]="undefined","",IF(Table1[[#This Row],[VZ2_AREA_DESC]]="Headquarte","HQ",Table1[[#This Row],[VZ2_AREA_DESC]]))</f>
        <v>East</v>
      </c>
      <c r="I1157" s="2">
        <v>43922</v>
      </c>
      <c r="J1157" s="3" t="s">
        <v>16</v>
      </c>
      <c r="K1157" s="3" t="s">
        <v>10</v>
      </c>
      <c r="L1157" s="3" t="s">
        <v>11</v>
      </c>
      <c r="M1157" s="3">
        <v>0</v>
      </c>
      <c r="N1157" s="3">
        <v>3</v>
      </c>
      <c r="O1157" s="3">
        <v>906</v>
      </c>
    </row>
    <row r="1158" spans="1:15" x14ac:dyDescent="0.25">
      <c r="A1158" s="6" t="str">
        <f>IF(Table1[[#This Row],[Area]]="","",CONCATENATE(YEAR(I1158)," ","Q",ROUNDUP(MONTH(I1158)/3,0)))</f>
        <v>2019 Q2</v>
      </c>
      <c r="B1158" s="6" t="str">
        <f>IF(Table1[[#This Row],[Area]]="","",CONCATENATE(TEXT(Table1[[#This Row],[rpt_mth]],"yyyy"), " ",TEXT(Table1[[#This Row],[rpt_mth]],"mmmm")))</f>
        <v>2019 June</v>
      </c>
      <c r="C1158" s="9">
        <f>IF(Table1[[#This Row],[Area]]="","",Table1[[#This Row],[cleu_gross_adds]]/1000)</f>
        <v>0</v>
      </c>
      <c r="D1158" s="9">
        <f>IF(Table1[[#This Row],[Area]]="","",Table1[[#This Row],[cleu_deacts]]/1000)</f>
        <v>4.0000000000000001E-3</v>
      </c>
      <c r="E1158" s="10">
        <f>IF(Table1[[#This Row],[Area]]="","",Table1[[#This Row],[cleu_subs]]/1000)</f>
        <v>0.70799999999999996</v>
      </c>
      <c r="F1158" s="10">
        <f>IF(Table1[[#This Row],[Area]]="","",Table1[[#This Row],[Adds]]-Table1[[#This Row],[Deacts]])</f>
        <v>-4.0000000000000001E-3</v>
      </c>
      <c r="G1158" s="10" t="str">
        <f>IF(Table1[[#This Row],[Area]]="","",IF(Table1[[#This Row],[VZ2_SEGMT_DESC]]="Small &amp; Medium Unassigned", "Small &amp; Medium",Table1[[#This Row],[VZ2_SEGMT_DESC]]))</f>
        <v>Public Sector Fed</v>
      </c>
      <c r="H1158" s="10" t="str">
        <f>IF(Table1[[#This Row],[VZ2_AREA_DESC]]="undefined","",IF(Table1[[#This Row],[VZ2_AREA_DESC]]="Headquarte","HQ",Table1[[#This Row],[VZ2_AREA_DESC]]))</f>
        <v>West</v>
      </c>
      <c r="I1158" s="2">
        <v>43617</v>
      </c>
      <c r="J1158" s="3" t="s">
        <v>16</v>
      </c>
      <c r="K1158" s="3" t="s">
        <v>10</v>
      </c>
      <c r="L1158" s="3" t="s">
        <v>15</v>
      </c>
      <c r="M1158" s="3">
        <v>0</v>
      </c>
      <c r="N1158" s="3">
        <v>4</v>
      </c>
      <c r="O1158" s="3">
        <v>708</v>
      </c>
    </row>
    <row r="1159" spans="1:15" x14ac:dyDescent="0.25">
      <c r="A1159" s="6" t="str">
        <f>IF(Table1[[#This Row],[Area]]="","",CONCATENATE(YEAR(I1159)," ","Q",ROUNDUP(MONTH(I1159)/3,0)))</f>
        <v>2020 Q1</v>
      </c>
      <c r="B1159" s="6" t="str">
        <f>IF(Table1[[#This Row],[Area]]="","",CONCATENATE(TEXT(Table1[[#This Row],[rpt_mth]],"yyyy"), " ",TEXT(Table1[[#This Row],[rpt_mth]],"mmmm")))</f>
        <v>2020 March</v>
      </c>
      <c r="C1159" s="9">
        <f>IF(Table1[[#This Row],[Area]]="","",Table1[[#This Row],[cleu_gross_adds]]/1000)</f>
        <v>0</v>
      </c>
      <c r="D1159" s="9">
        <f>IF(Table1[[#This Row],[Area]]="","",Table1[[#This Row],[cleu_deacts]]/1000)</f>
        <v>8.9999999999999993E-3</v>
      </c>
      <c r="E1159" s="10">
        <f>IF(Table1[[#This Row],[Area]]="","",Table1[[#This Row],[cleu_subs]]/1000)</f>
        <v>0.93899999999999995</v>
      </c>
      <c r="F1159" s="10">
        <f>IF(Table1[[#This Row],[Area]]="","",Table1[[#This Row],[Adds]]-Table1[[#This Row],[Deacts]])</f>
        <v>-8.9999999999999993E-3</v>
      </c>
      <c r="G1159" s="10" t="str">
        <f>IF(Table1[[#This Row],[Area]]="","",IF(Table1[[#This Row],[VZ2_SEGMT_DESC]]="Small &amp; Medium Unassigned", "Small &amp; Medium",Table1[[#This Row],[VZ2_SEGMT_DESC]]))</f>
        <v>Public Sector Fed</v>
      </c>
      <c r="H1159" s="10" t="str">
        <f>IF(Table1[[#This Row],[VZ2_AREA_DESC]]="undefined","",IF(Table1[[#This Row],[VZ2_AREA_DESC]]="Headquarte","HQ",Table1[[#This Row],[VZ2_AREA_DESC]]))</f>
        <v>East</v>
      </c>
      <c r="I1159" s="2">
        <v>43891</v>
      </c>
      <c r="J1159" s="3" t="s">
        <v>16</v>
      </c>
      <c r="K1159" s="3" t="s">
        <v>10</v>
      </c>
      <c r="L1159" s="3" t="s">
        <v>11</v>
      </c>
      <c r="M1159" s="3">
        <v>0</v>
      </c>
      <c r="N1159" s="3">
        <v>9</v>
      </c>
      <c r="O1159" s="3">
        <v>939</v>
      </c>
    </row>
    <row r="1160" spans="1:15" x14ac:dyDescent="0.25">
      <c r="A1160" s="6" t="str">
        <f>IF(Table1[[#This Row],[Area]]="","",CONCATENATE(YEAR(I1160)," ","Q",ROUNDUP(MONTH(I1160)/3,0)))</f>
        <v/>
      </c>
      <c r="B1160" s="6" t="str">
        <f>IF(Table1[[#This Row],[Area]]="","",CONCATENATE(TEXT(Table1[[#This Row],[rpt_mth]],"yyyy"), " ",TEXT(Table1[[#This Row],[rpt_mth]],"mmmm")))</f>
        <v/>
      </c>
      <c r="C1160" s="9" t="str">
        <f>IF(Table1[[#This Row],[Area]]="","",Table1[[#This Row],[cleu_gross_adds]]/1000)</f>
        <v/>
      </c>
      <c r="D1160" s="9" t="str">
        <f>IF(Table1[[#This Row],[Area]]="","",Table1[[#This Row],[cleu_deacts]]/1000)</f>
        <v/>
      </c>
      <c r="E1160" s="10" t="str">
        <f>IF(Table1[[#This Row],[Area]]="","",Table1[[#This Row],[cleu_subs]]/1000)</f>
        <v/>
      </c>
      <c r="F1160" s="10" t="str">
        <f>IF(Table1[[#This Row],[Area]]="","",Table1[[#This Row],[Adds]]-Table1[[#This Row],[Deacts]])</f>
        <v/>
      </c>
      <c r="G1160" s="10" t="str">
        <f>IF(Table1[[#This Row],[Area]]="","",IF(Table1[[#This Row],[VZ2_SEGMT_DESC]]="Small &amp; Medium Unassigned", "Small &amp; Medium",Table1[[#This Row],[VZ2_SEGMT_DESC]]))</f>
        <v/>
      </c>
      <c r="H1160" s="10" t="str">
        <f>IF(Table1[[#This Row],[VZ2_AREA_DESC]]="undefined","",IF(Table1[[#This Row],[VZ2_AREA_DESC]]="Headquarte","HQ",Table1[[#This Row],[VZ2_AREA_DESC]]))</f>
        <v/>
      </c>
      <c r="I1160" s="2">
        <v>43800</v>
      </c>
      <c r="J1160" s="3" t="s">
        <v>6</v>
      </c>
      <c r="K1160" s="3" t="s">
        <v>7</v>
      </c>
      <c r="L1160" s="3" t="s">
        <v>13</v>
      </c>
      <c r="M1160" s="3">
        <v>0</v>
      </c>
      <c r="N1160" s="3">
        <v>0</v>
      </c>
      <c r="O1160" s="3">
        <v>0</v>
      </c>
    </row>
    <row r="1161" spans="1:15" x14ac:dyDescent="0.25">
      <c r="A1161" s="6" t="str">
        <f>IF(Table1[[#This Row],[Area]]="","",CONCATENATE(YEAR(I1161)," ","Q",ROUNDUP(MONTH(I1161)/3,0)))</f>
        <v>2019 Q1</v>
      </c>
      <c r="B1161" s="6" t="str">
        <f>IF(Table1[[#This Row],[Area]]="","",CONCATENATE(TEXT(Table1[[#This Row],[rpt_mth]],"yyyy"), " ",TEXT(Table1[[#This Row],[rpt_mth]],"mmmm")))</f>
        <v>2019 March</v>
      </c>
      <c r="C1161" s="9">
        <f>IF(Table1[[#This Row],[Area]]="","",Table1[[#This Row],[cleu_gross_adds]]/1000)</f>
        <v>0</v>
      </c>
      <c r="D1161" s="9">
        <f>IF(Table1[[#This Row],[Area]]="","",Table1[[#This Row],[cleu_deacts]]/1000)</f>
        <v>0.01</v>
      </c>
      <c r="E1161" s="10">
        <f>IF(Table1[[#This Row],[Area]]="","",Table1[[#This Row],[cleu_subs]]/1000)</f>
        <v>0.74299999999999999</v>
      </c>
      <c r="F1161" s="10">
        <f>IF(Table1[[#This Row],[Area]]="","",Table1[[#This Row],[Adds]]-Table1[[#This Row],[Deacts]])</f>
        <v>-0.01</v>
      </c>
      <c r="G1161" s="10" t="str">
        <f>IF(Table1[[#This Row],[Area]]="","",IF(Table1[[#This Row],[VZ2_SEGMT_DESC]]="Small &amp; Medium Unassigned", "Small &amp; Medium",Table1[[#This Row],[VZ2_SEGMT_DESC]]))</f>
        <v>Public Sector Fed</v>
      </c>
      <c r="H1161" s="10" t="str">
        <f>IF(Table1[[#This Row],[VZ2_AREA_DESC]]="undefined","",IF(Table1[[#This Row],[VZ2_AREA_DESC]]="Headquarte","HQ",Table1[[#This Row],[VZ2_AREA_DESC]]))</f>
        <v>West</v>
      </c>
      <c r="I1161" s="2">
        <v>43525</v>
      </c>
      <c r="J1161" s="3" t="s">
        <v>16</v>
      </c>
      <c r="K1161" s="3" t="s">
        <v>14</v>
      </c>
      <c r="L1161" s="3" t="s">
        <v>15</v>
      </c>
      <c r="M1161" s="3">
        <v>0</v>
      </c>
      <c r="N1161" s="3">
        <v>10</v>
      </c>
      <c r="O1161" s="3">
        <v>743</v>
      </c>
    </row>
    <row r="1162" spans="1:15" x14ac:dyDescent="0.25">
      <c r="A1162" s="6" t="str">
        <f>IF(Table1[[#This Row],[Area]]="","",CONCATENATE(YEAR(I1162)," ","Q",ROUNDUP(MONTH(I1162)/3,0)))</f>
        <v>2020 Q2</v>
      </c>
      <c r="B1162" s="6" t="str">
        <f>IF(Table1[[#This Row],[Area]]="","",CONCATENATE(TEXT(Table1[[#This Row],[rpt_mth]],"yyyy"), " ",TEXT(Table1[[#This Row],[rpt_mth]],"mmmm")))</f>
        <v>2020 May</v>
      </c>
      <c r="C1162" s="9">
        <f>IF(Table1[[#This Row],[Area]]="","",Table1[[#This Row],[cleu_gross_adds]]/1000)</f>
        <v>0.84099999999999997</v>
      </c>
      <c r="D1162" s="9">
        <f>IF(Table1[[#This Row],[Area]]="","",Table1[[#This Row],[cleu_deacts]]/1000)</f>
        <v>0.372</v>
      </c>
      <c r="E1162" s="10">
        <f>IF(Table1[[#This Row],[Area]]="","",Table1[[#This Row],[cleu_subs]]/1000)</f>
        <v>55.328000000000003</v>
      </c>
      <c r="F1162" s="10">
        <f>IF(Table1[[#This Row],[Area]]="","",Table1[[#This Row],[Adds]]-Table1[[#This Row],[Deacts]])</f>
        <v>0.46899999999999997</v>
      </c>
      <c r="G1162" s="10" t="str">
        <f>IF(Table1[[#This Row],[Area]]="","",IF(Table1[[#This Row],[VZ2_SEGMT_DESC]]="Small &amp; Medium Unassigned", "Small &amp; Medium",Table1[[#This Row],[VZ2_SEGMT_DESC]]))</f>
        <v>Large Enterprise Segment</v>
      </c>
      <c r="H1162" s="10" t="str">
        <f>IF(Table1[[#This Row],[VZ2_AREA_DESC]]="undefined","",IF(Table1[[#This Row],[VZ2_AREA_DESC]]="Headquarte","HQ",Table1[[#This Row],[VZ2_AREA_DESC]]))</f>
        <v>East</v>
      </c>
      <c r="I1162" s="2">
        <v>43952</v>
      </c>
      <c r="J1162" s="3" t="s">
        <v>6</v>
      </c>
      <c r="K1162" s="3" t="s">
        <v>14</v>
      </c>
      <c r="L1162" s="3" t="s">
        <v>11</v>
      </c>
      <c r="M1162" s="3">
        <v>841</v>
      </c>
      <c r="N1162" s="3">
        <v>372</v>
      </c>
      <c r="O1162" s="3">
        <v>55328</v>
      </c>
    </row>
    <row r="1163" spans="1:15" x14ac:dyDescent="0.25">
      <c r="A1163" s="6" t="str">
        <f>IF(Table1[[#This Row],[Area]]="","",CONCATENATE(YEAR(I1163)," ","Q",ROUNDUP(MONTH(I1163)/3,0)))</f>
        <v>2019 Q2</v>
      </c>
      <c r="B1163" s="6" t="str">
        <f>IF(Table1[[#This Row],[Area]]="","",CONCATENATE(TEXT(Table1[[#This Row],[rpt_mth]],"yyyy"), " ",TEXT(Table1[[#This Row],[rpt_mth]],"mmmm")))</f>
        <v>2019 April</v>
      </c>
      <c r="C1163" s="9">
        <f>IF(Table1[[#This Row],[Area]]="","",Table1[[#This Row],[cleu_gross_adds]]/1000)</f>
        <v>0.66</v>
      </c>
      <c r="D1163" s="9">
        <f>IF(Table1[[#This Row],[Area]]="","",Table1[[#This Row],[cleu_deacts]]/1000)</f>
        <v>0.45100000000000001</v>
      </c>
      <c r="E1163" s="10">
        <f>IF(Table1[[#This Row],[Area]]="","",Table1[[#This Row],[cleu_subs]]/1000)</f>
        <v>40.671999999999997</v>
      </c>
      <c r="F1163" s="10">
        <f>IF(Table1[[#This Row],[Area]]="","",Table1[[#This Row],[Adds]]-Table1[[#This Row],[Deacts]])</f>
        <v>0.20900000000000002</v>
      </c>
      <c r="G1163" s="10" t="str">
        <f>IF(Table1[[#This Row],[Area]]="","",IF(Table1[[#This Row],[VZ2_SEGMT_DESC]]="Small &amp; Medium Unassigned", "Small &amp; Medium",Table1[[#This Row],[VZ2_SEGMT_DESC]]))</f>
        <v>Large Enterprise Segment</v>
      </c>
      <c r="H1163" s="10" t="str">
        <f>IF(Table1[[#This Row],[VZ2_AREA_DESC]]="undefined","",IF(Table1[[#This Row],[VZ2_AREA_DESC]]="Headquarte","HQ",Table1[[#This Row],[VZ2_AREA_DESC]]))</f>
        <v>West</v>
      </c>
      <c r="I1163" s="2">
        <v>43556</v>
      </c>
      <c r="J1163" s="3" t="s">
        <v>6</v>
      </c>
      <c r="K1163" s="3" t="s">
        <v>14</v>
      </c>
      <c r="L1163" s="3" t="s">
        <v>15</v>
      </c>
      <c r="M1163" s="3">
        <v>660</v>
      </c>
      <c r="N1163" s="3">
        <v>451</v>
      </c>
      <c r="O1163" s="3">
        <v>40672</v>
      </c>
    </row>
    <row r="1164" spans="1:15" x14ac:dyDescent="0.25">
      <c r="A1164" s="6" t="str">
        <f>IF(Table1[[#This Row],[Area]]="","",CONCATENATE(YEAR(I1164)," ","Q",ROUNDUP(MONTH(I1164)/3,0)))</f>
        <v>2019 Q4</v>
      </c>
      <c r="B1164" s="6" t="str">
        <f>IF(Table1[[#This Row],[Area]]="","",CONCATENATE(TEXT(Table1[[#This Row],[rpt_mth]],"yyyy"), " ",TEXT(Table1[[#This Row],[rpt_mth]],"mmmm")))</f>
        <v>2019 November</v>
      </c>
      <c r="C1164" s="9">
        <f>IF(Table1[[#This Row],[Area]]="","",Table1[[#This Row],[cleu_gross_adds]]/1000)</f>
        <v>0</v>
      </c>
      <c r="D1164" s="9">
        <f>IF(Table1[[#This Row],[Area]]="","",Table1[[#This Row],[cleu_deacts]]/1000)</f>
        <v>0</v>
      </c>
      <c r="E1164" s="10">
        <f>IF(Table1[[#This Row],[Area]]="","",Table1[[#This Row],[cleu_subs]]/1000)</f>
        <v>0</v>
      </c>
      <c r="F1164" s="10">
        <f>IF(Table1[[#This Row],[Area]]="","",Table1[[#This Row],[Adds]]-Table1[[#This Row],[Deacts]])</f>
        <v>0</v>
      </c>
      <c r="G1164" s="10" t="str">
        <f>IF(Table1[[#This Row],[Area]]="","",IF(Table1[[#This Row],[VZ2_SEGMT_DESC]]="Small &amp; Medium Unassigned", "Small &amp; Medium",Table1[[#This Row],[VZ2_SEGMT_DESC]]))</f>
        <v>Large Enterprise Segment</v>
      </c>
      <c r="H1164" s="10" t="str">
        <f>IF(Table1[[#This Row],[VZ2_AREA_DESC]]="undefined","",IF(Table1[[#This Row],[VZ2_AREA_DESC]]="Headquarte","HQ",Table1[[#This Row],[VZ2_AREA_DESC]]))</f>
        <v>HQ</v>
      </c>
      <c r="I1164" s="2">
        <v>43770</v>
      </c>
      <c r="J1164" s="3" t="s">
        <v>6</v>
      </c>
      <c r="K1164" s="3" t="s">
        <v>7</v>
      </c>
      <c r="L1164" s="3" t="s">
        <v>17</v>
      </c>
      <c r="M1164" s="3">
        <v>0</v>
      </c>
      <c r="N1164" s="3">
        <v>0</v>
      </c>
      <c r="O1164" s="3">
        <v>0</v>
      </c>
    </row>
    <row r="1165" spans="1:15" x14ac:dyDescent="0.25">
      <c r="A1165" s="6" t="str">
        <f>IF(Table1[[#This Row],[Area]]="","",CONCATENATE(YEAR(I1165)," ","Q",ROUNDUP(MONTH(I1165)/3,0)))</f>
        <v/>
      </c>
      <c r="B1165" s="6" t="str">
        <f>IF(Table1[[#This Row],[Area]]="","",CONCATENATE(TEXT(Table1[[#This Row],[rpt_mth]],"yyyy"), " ",TEXT(Table1[[#This Row],[rpt_mth]],"mmmm")))</f>
        <v/>
      </c>
      <c r="C1165" s="9" t="str">
        <f>IF(Table1[[#This Row],[Area]]="","",Table1[[#This Row],[cleu_gross_adds]]/1000)</f>
        <v/>
      </c>
      <c r="D1165" s="9" t="str">
        <f>IF(Table1[[#This Row],[Area]]="","",Table1[[#This Row],[cleu_deacts]]/1000)</f>
        <v/>
      </c>
      <c r="E1165" s="10" t="str">
        <f>IF(Table1[[#This Row],[Area]]="","",Table1[[#This Row],[cleu_subs]]/1000)</f>
        <v/>
      </c>
      <c r="F1165" s="10" t="str">
        <f>IF(Table1[[#This Row],[Area]]="","",Table1[[#This Row],[Adds]]-Table1[[#This Row],[Deacts]])</f>
        <v/>
      </c>
      <c r="G1165" s="10" t="str">
        <f>IF(Table1[[#This Row],[Area]]="","",IF(Table1[[#This Row],[VZ2_SEGMT_DESC]]="Small &amp; Medium Unassigned", "Small &amp; Medium",Table1[[#This Row],[VZ2_SEGMT_DESC]]))</f>
        <v/>
      </c>
      <c r="H1165" s="10" t="str">
        <f>IF(Table1[[#This Row],[VZ2_AREA_DESC]]="undefined","",IF(Table1[[#This Row],[VZ2_AREA_DESC]]="Headquarte","HQ",Table1[[#This Row],[VZ2_AREA_DESC]]))</f>
        <v/>
      </c>
      <c r="I1165" s="2">
        <v>43800</v>
      </c>
      <c r="J1165" s="3" t="s">
        <v>16</v>
      </c>
      <c r="K1165" s="3" t="s">
        <v>12</v>
      </c>
      <c r="L1165" s="3" t="s">
        <v>13</v>
      </c>
      <c r="M1165" s="3">
        <v>0</v>
      </c>
      <c r="N1165" s="3">
        <v>0</v>
      </c>
      <c r="O1165" s="3">
        <v>0</v>
      </c>
    </row>
    <row r="1166" spans="1:15" x14ac:dyDescent="0.25">
      <c r="A1166" s="6" t="str">
        <f>IF(Table1[[#This Row],[Area]]="","",CONCATENATE(YEAR(I1166)," ","Q",ROUNDUP(MONTH(I1166)/3,0)))</f>
        <v>2019 Q3</v>
      </c>
      <c r="B1166" s="6" t="str">
        <f>IF(Table1[[#This Row],[Area]]="","",CONCATENATE(TEXT(Table1[[#This Row],[rpt_mth]],"yyyy"), " ",TEXT(Table1[[#This Row],[rpt_mth]],"mmmm")))</f>
        <v>2019 September</v>
      </c>
      <c r="C1166" s="9">
        <f>IF(Table1[[#This Row],[Area]]="","",Table1[[#This Row],[cleu_gross_adds]]/1000)</f>
        <v>1.2E-2</v>
      </c>
      <c r="D1166" s="9">
        <f>IF(Table1[[#This Row],[Area]]="","",Table1[[#This Row],[cleu_deacts]]/1000)</f>
        <v>0</v>
      </c>
      <c r="E1166" s="10">
        <f>IF(Table1[[#This Row],[Area]]="","",Table1[[#This Row],[cleu_subs]]/1000)</f>
        <v>0.02</v>
      </c>
      <c r="F1166" s="10">
        <f>IF(Table1[[#This Row],[Area]]="","",Table1[[#This Row],[Adds]]-Table1[[#This Row],[Deacts]])</f>
        <v>1.2E-2</v>
      </c>
      <c r="G1166" s="10" t="str">
        <f>IF(Table1[[#This Row],[Area]]="","",IF(Table1[[#This Row],[VZ2_SEGMT_DESC]]="Small &amp; Medium Unassigned", "Small &amp; Medium",Table1[[#This Row],[VZ2_SEGMT_DESC]]))</f>
        <v>Small &amp; Medium</v>
      </c>
      <c r="H1166" s="10" t="str">
        <f>IF(Table1[[#This Row],[VZ2_AREA_DESC]]="undefined","",IF(Table1[[#This Row],[VZ2_AREA_DESC]]="Headquarte","HQ",Table1[[#This Row],[VZ2_AREA_DESC]]))</f>
        <v>South</v>
      </c>
      <c r="I1166" s="2">
        <v>43709</v>
      </c>
      <c r="J1166" s="3" t="s">
        <v>9</v>
      </c>
      <c r="K1166" s="3" t="s">
        <v>14</v>
      </c>
      <c r="L1166" s="3" t="s">
        <v>8</v>
      </c>
      <c r="M1166" s="3">
        <v>12</v>
      </c>
      <c r="N1166" s="3">
        <v>0</v>
      </c>
      <c r="O1166" s="3">
        <v>20</v>
      </c>
    </row>
    <row r="1167" spans="1:15" x14ac:dyDescent="0.25">
      <c r="A1167" s="6" t="str">
        <f>IF(Table1[[#This Row],[Area]]="","",CONCATENATE(YEAR(I1167)," ","Q",ROUNDUP(MONTH(I1167)/3,0)))</f>
        <v/>
      </c>
      <c r="B1167" s="6" t="str">
        <f>IF(Table1[[#This Row],[Area]]="","",CONCATENATE(TEXT(Table1[[#This Row],[rpt_mth]],"yyyy"), " ",TEXT(Table1[[#This Row],[rpt_mth]],"mmmm")))</f>
        <v/>
      </c>
      <c r="C1167" s="9" t="str">
        <f>IF(Table1[[#This Row],[Area]]="","",Table1[[#This Row],[cleu_gross_adds]]/1000)</f>
        <v/>
      </c>
      <c r="D1167" s="9" t="str">
        <f>IF(Table1[[#This Row],[Area]]="","",Table1[[#This Row],[cleu_deacts]]/1000)</f>
        <v/>
      </c>
      <c r="E1167" s="10" t="str">
        <f>IF(Table1[[#This Row],[Area]]="","",Table1[[#This Row],[cleu_subs]]/1000)</f>
        <v/>
      </c>
      <c r="F1167" s="10" t="str">
        <f>IF(Table1[[#This Row],[Area]]="","",Table1[[#This Row],[Adds]]-Table1[[#This Row],[Deacts]])</f>
        <v/>
      </c>
      <c r="G1167" s="10" t="str">
        <f>IF(Table1[[#This Row],[Area]]="","",IF(Table1[[#This Row],[VZ2_SEGMT_DESC]]="Small &amp; Medium Unassigned", "Small &amp; Medium",Table1[[#This Row],[VZ2_SEGMT_DESC]]))</f>
        <v/>
      </c>
      <c r="H1167" s="10" t="str">
        <f>IF(Table1[[#This Row],[VZ2_AREA_DESC]]="undefined","",IF(Table1[[#This Row],[VZ2_AREA_DESC]]="Headquarte","HQ",Table1[[#This Row],[VZ2_AREA_DESC]]))</f>
        <v/>
      </c>
      <c r="I1167" s="2">
        <v>43862</v>
      </c>
      <c r="J1167" s="3" t="s">
        <v>18</v>
      </c>
      <c r="K1167" s="3" t="s">
        <v>7</v>
      </c>
      <c r="L1167" s="3" t="s">
        <v>13</v>
      </c>
      <c r="M1167" s="3">
        <v>0</v>
      </c>
      <c r="N1167" s="3">
        <v>0</v>
      </c>
      <c r="O1167" s="3">
        <v>0</v>
      </c>
    </row>
    <row r="1168" spans="1:15" x14ac:dyDescent="0.25">
      <c r="A1168" s="6" t="str">
        <f>IF(Table1[[#This Row],[Area]]="","",CONCATENATE(YEAR(I1168)," ","Q",ROUNDUP(MONTH(I1168)/3,0)))</f>
        <v>2020 Q2</v>
      </c>
      <c r="B1168" s="6" t="str">
        <f>IF(Table1[[#This Row],[Area]]="","",CONCATENATE(TEXT(Table1[[#This Row],[rpt_mth]],"yyyy"), " ",TEXT(Table1[[#This Row],[rpt_mth]],"mmmm")))</f>
        <v>2020 May</v>
      </c>
      <c r="C1168" s="9">
        <f>IF(Table1[[#This Row],[Area]]="","",Table1[[#This Row],[cleu_gross_adds]]/1000)</f>
        <v>23.672000000000001</v>
      </c>
      <c r="D1168" s="9">
        <f>IF(Table1[[#This Row],[Area]]="","",Table1[[#This Row],[cleu_deacts]]/1000)</f>
        <v>25.417999999999999</v>
      </c>
      <c r="E1168" s="10">
        <f>IF(Table1[[#This Row],[Area]]="","",Table1[[#This Row],[cleu_subs]]/1000)</f>
        <v>1913.6120000000001</v>
      </c>
      <c r="F1168" s="10">
        <f>IF(Table1[[#This Row],[Area]]="","",Table1[[#This Row],[Adds]]-Table1[[#This Row],[Deacts]])</f>
        <v>-1.7459999999999987</v>
      </c>
      <c r="G1168" s="10" t="str">
        <f>IF(Table1[[#This Row],[Area]]="","",IF(Table1[[#This Row],[VZ2_SEGMT_DESC]]="Small &amp; Medium Unassigned", "Small &amp; Medium",Table1[[#This Row],[VZ2_SEGMT_DESC]]))</f>
        <v>Small &amp; Medium</v>
      </c>
      <c r="H1168" s="10" t="str">
        <f>IF(Table1[[#This Row],[VZ2_AREA_DESC]]="undefined","",IF(Table1[[#This Row],[VZ2_AREA_DESC]]="Headquarte","HQ",Table1[[#This Row],[VZ2_AREA_DESC]]))</f>
        <v>South</v>
      </c>
      <c r="I1168" s="2">
        <v>43952</v>
      </c>
      <c r="J1168" s="3" t="s">
        <v>18</v>
      </c>
      <c r="K1168" s="3" t="s">
        <v>12</v>
      </c>
      <c r="L1168" s="3" t="s">
        <v>8</v>
      </c>
      <c r="M1168" s="3">
        <v>23672</v>
      </c>
      <c r="N1168" s="3">
        <v>25418</v>
      </c>
      <c r="O1168" s="3">
        <v>1913612</v>
      </c>
    </row>
    <row r="1169" spans="1:15" x14ac:dyDescent="0.25">
      <c r="A1169" s="6" t="str">
        <f>IF(Table1[[#This Row],[Area]]="","",CONCATENATE(YEAR(I1169)," ","Q",ROUNDUP(MONTH(I1169)/3,0)))</f>
        <v>2019 Q4</v>
      </c>
      <c r="B1169" s="6" t="str">
        <f>IF(Table1[[#This Row],[Area]]="","",CONCATENATE(TEXT(Table1[[#This Row],[rpt_mth]],"yyyy"), " ",TEXT(Table1[[#This Row],[rpt_mth]],"mmmm")))</f>
        <v>2019 December</v>
      </c>
      <c r="C1169" s="9">
        <f>IF(Table1[[#This Row],[Area]]="","",Table1[[#This Row],[cleu_gross_adds]]/1000)</f>
        <v>0</v>
      </c>
      <c r="D1169" s="9">
        <f>IF(Table1[[#This Row],[Area]]="","",Table1[[#This Row],[cleu_deacts]]/1000)</f>
        <v>0</v>
      </c>
      <c r="E1169" s="10">
        <f>IF(Table1[[#This Row],[Area]]="","",Table1[[#This Row],[cleu_subs]]/1000)</f>
        <v>0</v>
      </c>
      <c r="F1169" s="10">
        <f>IF(Table1[[#This Row],[Area]]="","",Table1[[#This Row],[Adds]]-Table1[[#This Row],[Deacts]])</f>
        <v>0</v>
      </c>
      <c r="G1169" s="10" t="str">
        <f>IF(Table1[[#This Row],[Area]]="","",IF(Table1[[#This Row],[VZ2_SEGMT_DESC]]="Small &amp; Medium Unassigned", "Small &amp; Medium",Table1[[#This Row],[VZ2_SEGMT_DESC]]))</f>
        <v>Large Enterprise Segment</v>
      </c>
      <c r="H1169" s="10" t="str">
        <f>IF(Table1[[#This Row],[VZ2_AREA_DESC]]="undefined","",IF(Table1[[#This Row],[VZ2_AREA_DESC]]="Headquarte","HQ",Table1[[#This Row],[VZ2_AREA_DESC]]))</f>
        <v>HQ</v>
      </c>
      <c r="I1169" s="2">
        <v>43800</v>
      </c>
      <c r="J1169" s="3" t="s">
        <v>6</v>
      </c>
      <c r="K1169" s="3" t="s">
        <v>7</v>
      </c>
      <c r="L1169" s="3" t="s">
        <v>17</v>
      </c>
      <c r="M1169" s="3">
        <v>0</v>
      </c>
      <c r="N1169" s="3">
        <v>0</v>
      </c>
      <c r="O1169" s="3">
        <v>0</v>
      </c>
    </row>
    <row r="1170" spans="1:15" x14ac:dyDescent="0.25">
      <c r="A1170" s="6" t="str">
        <f>IF(Table1[[#This Row],[Area]]="","",CONCATENATE(YEAR(I1170)," ","Q",ROUNDUP(MONTH(I1170)/3,0)))</f>
        <v/>
      </c>
      <c r="B1170" s="6" t="str">
        <f>IF(Table1[[#This Row],[Area]]="","",CONCATENATE(TEXT(Table1[[#This Row],[rpt_mth]],"yyyy"), " ",TEXT(Table1[[#This Row],[rpt_mth]],"mmmm")))</f>
        <v/>
      </c>
      <c r="C1170" s="9" t="str">
        <f>IF(Table1[[#This Row],[Area]]="","",Table1[[#This Row],[cleu_gross_adds]]/1000)</f>
        <v/>
      </c>
      <c r="D1170" s="9" t="str">
        <f>IF(Table1[[#This Row],[Area]]="","",Table1[[#This Row],[cleu_deacts]]/1000)</f>
        <v/>
      </c>
      <c r="E1170" s="10" t="str">
        <f>IF(Table1[[#This Row],[Area]]="","",Table1[[#This Row],[cleu_subs]]/1000)</f>
        <v/>
      </c>
      <c r="F1170" s="10" t="str">
        <f>IF(Table1[[#This Row],[Area]]="","",Table1[[#This Row],[Adds]]-Table1[[#This Row],[Deacts]])</f>
        <v/>
      </c>
      <c r="G1170" s="10" t="str">
        <f>IF(Table1[[#This Row],[Area]]="","",IF(Table1[[#This Row],[VZ2_SEGMT_DESC]]="Small &amp; Medium Unassigned", "Small &amp; Medium",Table1[[#This Row],[VZ2_SEGMT_DESC]]))</f>
        <v/>
      </c>
      <c r="H1170" s="10" t="str">
        <f>IF(Table1[[#This Row],[VZ2_AREA_DESC]]="undefined","",IF(Table1[[#This Row],[VZ2_AREA_DESC]]="Headquarte","HQ",Table1[[#This Row],[VZ2_AREA_DESC]]))</f>
        <v/>
      </c>
      <c r="I1170" s="2">
        <v>43497</v>
      </c>
      <c r="J1170" s="3" t="s">
        <v>18</v>
      </c>
      <c r="K1170" s="3" t="s">
        <v>12</v>
      </c>
      <c r="L1170" s="3" t="s">
        <v>13</v>
      </c>
      <c r="M1170" s="3">
        <v>0</v>
      </c>
      <c r="N1170" s="3">
        <v>0</v>
      </c>
      <c r="O1170" s="3">
        <v>0</v>
      </c>
    </row>
    <row r="1171" spans="1:15" x14ac:dyDescent="0.25">
      <c r="A1171" s="6" t="str">
        <f>IF(Table1[[#This Row],[Area]]="","",CONCATENATE(YEAR(I1171)," ","Q",ROUNDUP(MONTH(I1171)/3,0)))</f>
        <v>2020 Q2</v>
      </c>
      <c r="B1171" s="6" t="str">
        <f>IF(Table1[[#This Row],[Area]]="","",CONCATENATE(TEXT(Table1[[#This Row],[rpt_mth]],"yyyy"), " ",TEXT(Table1[[#This Row],[rpt_mth]],"mmmm")))</f>
        <v>2020 June</v>
      </c>
      <c r="C1171" s="9">
        <f>IF(Table1[[#This Row],[Area]]="","",Table1[[#This Row],[cleu_gross_adds]]/1000)</f>
        <v>0</v>
      </c>
      <c r="D1171" s="9">
        <f>IF(Table1[[#This Row],[Area]]="","",Table1[[#This Row],[cleu_deacts]]/1000)</f>
        <v>3.0000000000000001E-3</v>
      </c>
      <c r="E1171" s="10">
        <f>IF(Table1[[#This Row],[Area]]="","",Table1[[#This Row],[cleu_subs]]/1000)</f>
        <v>2.0070000000000001</v>
      </c>
      <c r="F1171" s="10">
        <f>IF(Table1[[#This Row],[Area]]="","",Table1[[#This Row],[Adds]]-Table1[[#This Row],[Deacts]])</f>
        <v>-3.0000000000000001E-3</v>
      </c>
      <c r="G1171" s="10" t="str">
        <f>IF(Table1[[#This Row],[Area]]="","",IF(Table1[[#This Row],[VZ2_SEGMT_DESC]]="Small &amp; Medium Unassigned", "Small &amp; Medium",Table1[[#This Row],[VZ2_SEGMT_DESC]]))</f>
        <v>Public Sector Fed</v>
      </c>
      <c r="H1171" s="10" t="str">
        <f>IF(Table1[[#This Row],[VZ2_AREA_DESC]]="undefined","",IF(Table1[[#This Row],[VZ2_AREA_DESC]]="Headquarte","HQ",Table1[[#This Row],[VZ2_AREA_DESC]]))</f>
        <v>East</v>
      </c>
      <c r="I1171" s="2">
        <v>43983</v>
      </c>
      <c r="J1171" s="3" t="s">
        <v>16</v>
      </c>
      <c r="K1171" s="3" t="s">
        <v>7</v>
      </c>
      <c r="L1171" s="3" t="s">
        <v>11</v>
      </c>
      <c r="M1171" s="3">
        <v>0</v>
      </c>
      <c r="N1171" s="3">
        <v>3</v>
      </c>
      <c r="O1171" s="3">
        <v>2007</v>
      </c>
    </row>
    <row r="1172" spans="1:15" x14ac:dyDescent="0.25">
      <c r="A1172" s="6" t="str">
        <f>IF(Table1[[#This Row],[Area]]="","",CONCATENATE(YEAR(I1172)," ","Q",ROUNDUP(MONTH(I1172)/3,0)))</f>
        <v>2019 Q2</v>
      </c>
      <c r="B1172" s="6" t="str">
        <f>IF(Table1[[#This Row],[Area]]="","",CONCATENATE(TEXT(Table1[[#This Row],[rpt_mth]],"yyyy"), " ",TEXT(Table1[[#This Row],[rpt_mth]],"mmmm")))</f>
        <v>2019 May</v>
      </c>
      <c r="C1172" s="9">
        <f>IF(Table1[[#This Row],[Area]]="","",Table1[[#This Row],[cleu_gross_adds]]/1000)</f>
        <v>2.165</v>
      </c>
      <c r="D1172" s="9">
        <f>IF(Table1[[#This Row],[Area]]="","",Table1[[#This Row],[cleu_deacts]]/1000)</f>
        <v>2.4550000000000001</v>
      </c>
      <c r="E1172" s="10">
        <f>IF(Table1[[#This Row],[Area]]="","",Table1[[#This Row],[cleu_subs]]/1000)</f>
        <v>266.47199999999998</v>
      </c>
      <c r="F1172" s="10">
        <f>IF(Table1[[#This Row],[Area]]="","",Table1[[#This Row],[Adds]]-Table1[[#This Row],[Deacts]])</f>
        <v>-0.29000000000000004</v>
      </c>
      <c r="G1172" s="10" t="str">
        <f>IF(Table1[[#This Row],[Area]]="","",IF(Table1[[#This Row],[VZ2_SEGMT_DESC]]="Small &amp; Medium Unassigned", "Small &amp; Medium",Table1[[#This Row],[VZ2_SEGMT_DESC]]))</f>
        <v>Small &amp; Medium</v>
      </c>
      <c r="H1172" s="10" t="str">
        <f>IF(Table1[[#This Row],[VZ2_AREA_DESC]]="undefined","",IF(Table1[[#This Row],[VZ2_AREA_DESC]]="Headquarte","HQ",Table1[[#This Row],[VZ2_AREA_DESC]]))</f>
        <v>West</v>
      </c>
      <c r="I1172" s="2">
        <v>43586</v>
      </c>
      <c r="J1172" s="3" t="s">
        <v>18</v>
      </c>
      <c r="K1172" s="3" t="s">
        <v>7</v>
      </c>
      <c r="L1172" s="3" t="s">
        <v>15</v>
      </c>
      <c r="M1172" s="3">
        <v>2165</v>
      </c>
      <c r="N1172" s="3">
        <v>2455</v>
      </c>
      <c r="O1172" s="3">
        <v>266472</v>
      </c>
    </row>
    <row r="1173" spans="1:15" x14ac:dyDescent="0.25">
      <c r="A1173" s="6" t="str">
        <f>IF(Table1[[#This Row],[Area]]="","",CONCATENATE(YEAR(I1173)," ","Q",ROUNDUP(MONTH(I1173)/3,0)))</f>
        <v>2020 Q2</v>
      </c>
      <c r="B1173" s="6" t="str">
        <f>IF(Table1[[#This Row],[Area]]="","",CONCATENATE(TEXT(Table1[[#This Row],[rpt_mth]],"yyyy"), " ",TEXT(Table1[[#This Row],[rpt_mth]],"mmmm")))</f>
        <v>2020 June</v>
      </c>
      <c r="C1173" s="9">
        <f>IF(Table1[[#This Row],[Area]]="","",Table1[[#This Row],[cleu_gross_adds]]/1000)</f>
        <v>0.17499999999999999</v>
      </c>
      <c r="D1173" s="9">
        <f>IF(Table1[[#This Row],[Area]]="","",Table1[[#This Row],[cleu_deacts]]/1000)</f>
        <v>7.8E-2</v>
      </c>
      <c r="E1173" s="10">
        <f>IF(Table1[[#This Row],[Area]]="","",Table1[[#This Row],[cleu_subs]]/1000)</f>
        <v>53.491999999999997</v>
      </c>
      <c r="F1173" s="10">
        <f>IF(Table1[[#This Row],[Area]]="","",Table1[[#This Row],[Adds]]-Table1[[#This Row],[Deacts]])</f>
        <v>9.6999999999999989E-2</v>
      </c>
      <c r="G1173" s="10" t="str">
        <f>IF(Table1[[#This Row],[Area]]="","",IF(Table1[[#This Row],[VZ2_SEGMT_DESC]]="Small &amp; Medium Unassigned", "Small &amp; Medium",Table1[[#This Row],[VZ2_SEGMT_DESC]]))</f>
        <v>Large Enterprise Segment</v>
      </c>
      <c r="H1173" s="10" t="str">
        <f>IF(Table1[[#This Row],[VZ2_AREA_DESC]]="undefined","",IF(Table1[[#This Row],[VZ2_AREA_DESC]]="Headquarte","HQ",Table1[[#This Row],[VZ2_AREA_DESC]]))</f>
        <v>East</v>
      </c>
      <c r="I1173" s="2">
        <v>43983</v>
      </c>
      <c r="J1173" s="3" t="s">
        <v>6</v>
      </c>
      <c r="K1173" s="3" t="s">
        <v>10</v>
      </c>
      <c r="L1173" s="3" t="s">
        <v>11</v>
      </c>
      <c r="M1173" s="3">
        <v>175</v>
      </c>
      <c r="N1173" s="3">
        <v>78</v>
      </c>
      <c r="O1173" s="3">
        <v>53492</v>
      </c>
    </row>
    <row r="1174" spans="1:15" x14ac:dyDescent="0.25">
      <c r="A1174" s="6" t="str">
        <f>IF(Table1[[#This Row],[Area]]="","",CONCATENATE(YEAR(I1174)," ","Q",ROUNDUP(MONTH(I1174)/3,0)))</f>
        <v>2019 Q2</v>
      </c>
      <c r="B1174" s="6" t="str">
        <f>IF(Table1[[#This Row],[Area]]="","",CONCATENATE(TEXT(Table1[[#This Row],[rpt_mth]],"yyyy"), " ",TEXT(Table1[[#This Row],[rpt_mth]],"mmmm")))</f>
        <v>2019 June</v>
      </c>
      <c r="C1174" s="9">
        <f>IF(Table1[[#This Row],[Area]]="","",Table1[[#This Row],[cleu_gross_adds]]/1000)</f>
        <v>7.2999999999999995E-2</v>
      </c>
      <c r="D1174" s="9">
        <f>IF(Table1[[#This Row],[Area]]="","",Table1[[#This Row],[cleu_deacts]]/1000)</f>
        <v>9.9000000000000005E-2</v>
      </c>
      <c r="E1174" s="10">
        <f>IF(Table1[[#This Row],[Area]]="","",Table1[[#This Row],[cleu_subs]]/1000)</f>
        <v>13.417</v>
      </c>
      <c r="F1174" s="10">
        <f>IF(Table1[[#This Row],[Area]]="","",Table1[[#This Row],[Adds]]-Table1[[#This Row],[Deacts]])</f>
        <v>-2.6000000000000009E-2</v>
      </c>
      <c r="G1174" s="10" t="str">
        <f>IF(Table1[[#This Row],[Area]]="","",IF(Table1[[#This Row],[VZ2_SEGMT_DESC]]="Small &amp; Medium Unassigned", "Small &amp; Medium",Table1[[#This Row],[VZ2_SEGMT_DESC]]))</f>
        <v>Public Sector SLED</v>
      </c>
      <c r="H1174" s="10" t="str">
        <f>IF(Table1[[#This Row],[VZ2_AREA_DESC]]="undefined","",IF(Table1[[#This Row],[VZ2_AREA_DESC]]="Headquarte","HQ",Table1[[#This Row],[VZ2_AREA_DESC]]))</f>
        <v>South</v>
      </c>
      <c r="I1174" s="2">
        <v>43617</v>
      </c>
      <c r="J1174" s="3" t="s">
        <v>19</v>
      </c>
      <c r="K1174" s="3" t="s">
        <v>10</v>
      </c>
      <c r="L1174" s="3" t="s">
        <v>8</v>
      </c>
      <c r="M1174" s="3">
        <v>73</v>
      </c>
      <c r="N1174" s="3">
        <v>99</v>
      </c>
      <c r="O1174" s="3">
        <v>13417</v>
      </c>
    </row>
    <row r="1175" spans="1:15" x14ac:dyDescent="0.25">
      <c r="A1175" s="6" t="str">
        <f>IF(Table1[[#This Row],[Area]]="","",CONCATENATE(YEAR(I1175)," ","Q",ROUNDUP(MONTH(I1175)/3,0)))</f>
        <v>2019 Q4</v>
      </c>
      <c r="B1175" s="6" t="str">
        <f>IF(Table1[[#This Row],[Area]]="","",CONCATENATE(TEXT(Table1[[#This Row],[rpt_mth]],"yyyy"), " ",TEXT(Table1[[#This Row],[rpt_mth]],"mmmm")))</f>
        <v>2019 October</v>
      </c>
      <c r="C1175" s="9">
        <f>IF(Table1[[#This Row],[Area]]="","",Table1[[#This Row],[cleu_gross_adds]]/1000)</f>
        <v>0.01</v>
      </c>
      <c r="D1175" s="9">
        <f>IF(Table1[[#This Row],[Area]]="","",Table1[[#This Row],[cleu_deacts]]/1000)</f>
        <v>7.4999999999999997E-2</v>
      </c>
      <c r="E1175" s="10">
        <f>IF(Table1[[#This Row],[Area]]="","",Table1[[#This Row],[cleu_subs]]/1000)</f>
        <v>7.92</v>
      </c>
      <c r="F1175" s="10">
        <f>IF(Table1[[#This Row],[Area]]="","",Table1[[#This Row],[Adds]]-Table1[[#This Row],[Deacts]])</f>
        <v>-6.5000000000000002E-2</v>
      </c>
      <c r="G1175" s="10" t="str">
        <f>IF(Table1[[#This Row],[Area]]="","",IF(Table1[[#This Row],[VZ2_SEGMT_DESC]]="Small &amp; Medium Unassigned", "Small &amp; Medium",Table1[[#This Row],[VZ2_SEGMT_DESC]]))</f>
        <v>Public Sector SLED</v>
      </c>
      <c r="H1175" s="10" t="str">
        <f>IF(Table1[[#This Row],[VZ2_AREA_DESC]]="undefined","",IF(Table1[[#This Row],[VZ2_AREA_DESC]]="Headquarte","HQ",Table1[[#This Row],[VZ2_AREA_DESC]]))</f>
        <v>West</v>
      </c>
      <c r="I1175" s="2">
        <v>43739</v>
      </c>
      <c r="J1175" s="3" t="s">
        <v>19</v>
      </c>
      <c r="K1175" s="3" t="s">
        <v>14</v>
      </c>
      <c r="L1175" s="3" t="s">
        <v>15</v>
      </c>
      <c r="M1175" s="3">
        <v>10</v>
      </c>
      <c r="N1175" s="3">
        <v>75</v>
      </c>
      <c r="O1175" s="3">
        <v>7920</v>
      </c>
    </row>
    <row r="1176" spans="1:15" x14ac:dyDescent="0.25">
      <c r="A1176" s="6" t="str">
        <f>IF(Table1[[#This Row],[Area]]="","",CONCATENATE(YEAR(I1176)," ","Q",ROUNDUP(MONTH(I1176)/3,0)))</f>
        <v>2020 Q2</v>
      </c>
      <c r="B1176" s="6" t="str">
        <f>IF(Table1[[#This Row],[Area]]="","",CONCATENATE(TEXT(Table1[[#This Row],[rpt_mth]],"yyyy"), " ",TEXT(Table1[[#This Row],[rpt_mth]],"mmmm")))</f>
        <v>2020 June</v>
      </c>
      <c r="C1176" s="9">
        <f>IF(Table1[[#This Row],[Area]]="","",Table1[[#This Row],[cleu_gross_adds]]/1000)</f>
        <v>0.17299999999999999</v>
      </c>
      <c r="D1176" s="9">
        <f>IF(Table1[[#This Row],[Area]]="","",Table1[[#This Row],[cleu_deacts]]/1000)</f>
        <v>9.0999999999999998E-2</v>
      </c>
      <c r="E1176" s="10">
        <f>IF(Table1[[#This Row],[Area]]="","",Table1[[#This Row],[cleu_subs]]/1000)</f>
        <v>55.359000000000002</v>
      </c>
      <c r="F1176" s="10">
        <f>IF(Table1[[#This Row],[Area]]="","",Table1[[#This Row],[Adds]]-Table1[[#This Row],[Deacts]])</f>
        <v>8.199999999999999E-2</v>
      </c>
      <c r="G1176" s="10" t="str">
        <f>IF(Table1[[#This Row],[Area]]="","",IF(Table1[[#This Row],[VZ2_SEGMT_DESC]]="Small &amp; Medium Unassigned", "Small &amp; Medium",Table1[[#This Row],[VZ2_SEGMT_DESC]]))</f>
        <v>Large Enterprise Segment</v>
      </c>
      <c r="H1176" s="10" t="str">
        <f>IF(Table1[[#This Row],[VZ2_AREA_DESC]]="undefined","",IF(Table1[[#This Row],[VZ2_AREA_DESC]]="Headquarte","HQ",Table1[[#This Row],[VZ2_AREA_DESC]]))</f>
        <v>East</v>
      </c>
      <c r="I1176" s="2">
        <v>43983</v>
      </c>
      <c r="J1176" s="3" t="s">
        <v>6</v>
      </c>
      <c r="K1176" s="3" t="s">
        <v>14</v>
      </c>
      <c r="L1176" s="3" t="s">
        <v>11</v>
      </c>
      <c r="M1176" s="3">
        <v>173</v>
      </c>
      <c r="N1176" s="3">
        <v>91</v>
      </c>
      <c r="O1176" s="3">
        <v>55359</v>
      </c>
    </row>
    <row r="1177" spans="1:15" x14ac:dyDescent="0.25">
      <c r="A1177" s="6" t="str">
        <f>IF(Table1[[#This Row],[Area]]="","",CONCATENATE(YEAR(I1177)," ","Q",ROUNDUP(MONTH(I1177)/3,0)))</f>
        <v>2019 Q1</v>
      </c>
      <c r="B1177" s="6" t="str">
        <f>IF(Table1[[#This Row],[Area]]="","",CONCATENATE(TEXT(Table1[[#This Row],[rpt_mth]],"yyyy"), " ",TEXT(Table1[[#This Row],[rpt_mth]],"mmmm")))</f>
        <v>2019 January</v>
      </c>
      <c r="C1177" s="9">
        <f>IF(Table1[[#This Row],[Area]]="","",Table1[[#This Row],[cleu_gross_adds]]/1000)</f>
        <v>0.25</v>
      </c>
      <c r="D1177" s="9">
        <f>IF(Table1[[#This Row],[Area]]="","",Table1[[#This Row],[cleu_deacts]]/1000)</f>
        <v>0.45800000000000002</v>
      </c>
      <c r="E1177" s="10">
        <f>IF(Table1[[#This Row],[Area]]="","",Table1[[#This Row],[cleu_subs]]/1000)</f>
        <v>35.000999999999998</v>
      </c>
      <c r="F1177" s="10">
        <f>IF(Table1[[#This Row],[Area]]="","",Table1[[#This Row],[Adds]]-Table1[[#This Row],[Deacts]])</f>
        <v>-0.20800000000000002</v>
      </c>
      <c r="G1177" s="10" t="str">
        <f>IF(Table1[[#This Row],[Area]]="","",IF(Table1[[#This Row],[VZ2_SEGMT_DESC]]="Small &amp; Medium Unassigned", "Small &amp; Medium",Table1[[#This Row],[VZ2_SEGMT_DESC]]))</f>
        <v>Large Enterprise Segment</v>
      </c>
      <c r="H1177" s="10" t="str">
        <f>IF(Table1[[#This Row],[VZ2_AREA_DESC]]="undefined","",IF(Table1[[#This Row],[VZ2_AREA_DESC]]="Headquarte","HQ",Table1[[#This Row],[VZ2_AREA_DESC]]))</f>
        <v>South</v>
      </c>
      <c r="I1177" s="2">
        <v>43466</v>
      </c>
      <c r="J1177" s="3" t="s">
        <v>6</v>
      </c>
      <c r="K1177" s="3" t="s">
        <v>10</v>
      </c>
      <c r="L1177" s="3" t="s">
        <v>8</v>
      </c>
      <c r="M1177" s="3">
        <v>250</v>
      </c>
      <c r="N1177" s="3">
        <v>458</v>
      </c>
      <c r="O1177" s="3">
        <v>35001</v>
      </c>
    </row>
    <row r="1178" spans="1:15" x14ac:dyDescent="0.25">
      <c r="A1178" s="6" t="str">
        <f>IF(Table1[[#This Row],[Area]]="","",CONCATENATE(YEAR(I1178)," ","Q",ROUNDUP(MONTH(I1178)/3,0)))</f>
        <v/>
      </c>
      <c r="B1178" s="6" t="str">
        <f>IF(Table1[[#This Row],[Area]]="","",CONCATENATE(TEXT(Table1[[#This Row],[rpt_mth]],"yyyy"), " ",TEXT(Table1[[#This Row],[rpt_mth]],"mmmm")))</f>
        <v/>
      </c>
      <c r="C1178" s="9" t="str">
        <f>IF(Table1[[#This Row],[Area]]="","",Table1[[#This Row],[cleu_gross_adds]]/1000)</f>
        <v/>
      </c>
      <c r="D1178" s="9" t="str">
        <f>IF(Table1[[#This Row],[Area]]="","",Table1[[#This Row],[cleu_deacts]]/1000)</f>
        <v/>
      </c>
      <c r="E1178" s="10" t="str">
        <f>IF(Table1[[#This Row],[Area]]="","",Table1[[#This Row],[cleu_subs]]/1000)</f>
        <v/>
      </c>
      <c r="F1178" s="10" t="str">
        <f>IF(Table1[[#This Row],[Area]]="","",Table1[[#This Row],[Adds]]-Table1[[#This Row],[Deacts]])</f>
        <v/>
      </c>
      <c r="G1178" s="10" t="str">
        <f>IF(Table1[[#This Row],[Area]]="","",IF(Table1[[#This Row],[VZ2_SEGMT_DESC]]="Small &amp; Medium Unassigned", "Small &amp; Medium",Table1[[#This Row],[VZ2_SEGMT_DESC]]))</f>
        <v/>
      </c>
      <c r="H1178" s="10" t="str">
        <f>IF(Table1[[#This Row],[VZ2_AREA_DESC]]="undefined","",IF(Table1[[#This Row],[VZ2_AREA_DESC]]="Headquarte","HQ",Table1[[#This Row],[VZ2_AREA_DESC]]))</f>
        <v/>
      </c>
      <c r="I1178" s="2">
        <v>43891</v>
      </c>
      <c r="J1178" s="3" t="s">
        <v>18</v>
      </c>
      <c r="K1178" s="3" t="s">
        <v>7</v>
      </c>
      <c r="L1178" s="3" t="s">
        <v>13</v>
      </c>
      <c r="M1178" s="3">
        <v>0</v>
      </c>
      <c r="N1178" s="3">
        <v>0</v>
      </c>
      <c r="O1178" s="3">
        <v>0</v>
      </c>
    </row>
    <row r="1179" spans="1:15" x14ac:dyDescent="0.25">
      <c r="A1179" s="6" t="str">
        <f>IF(Table1[[#This Row],[Area]]="","",CONCATENATE(YEAR(I1179)," ","Q",ROUNDUP(MONTH(I1179)/3,0)))</f>
        <v>2019 Q3</v>
      </c>
      <c r="B1179" s="6" t="str">
        <f>IF(Table1[[#This Row],[Area]]="","",CONCATENATE(TEXT(Table1[[#This Row],[rpt_mth]],"yyyy"), " ",TEXT(Table1[[#This Row],[rpt_mth]],"mmmm")))</f>
        <v>2019 August</v>
      </c>
      <c r="C1179" s="9">
        <f>IF(Table1[[#This Row],[Area]]="","",Table1[[#This Row],[cleu_gross_adds]]/1000)</f>
        <v>0.16200000000000001</v>
      </c>
      <c r="D1179" s="9">
        <f>IF(Table1[[#This Row],[Area]]="","",Table1[[#This Row],[cleu_deacts]]/1000)</f>
        <v>1E-3</v>
      </c>
      <c r="E1179" s="10">
        <f>IF(Table1[[#This Row],[Area]]="","",Table1[[#This Row],[cleu_subs]]/1000)</f>
        <v>0.377</v>
      </c>
      <c r="F1179" s="10">
        <f>IF(Table1[[#This Row],[Area]]="","",Table1[[#This Row],[Adds]]-Table1[[#This Row],[Deacts]])</f>
        <v>0.161</v>
      </c>
      <c r="G1179" s="10" t="str">
        <f>IF(Table1[[#This Row],[Area]]="","",IF(Table1[[#This Row],[VZ2_SEGMT_DESC]]="Small &amp; Medium Unassigned", "Small &amp; Medium",Table1[[#This Row],[VZ2_SEGMT_DESC]]))</f>
        <v>Small &amp; Medium</v>
      </c>
      <c r="H1179" s="10" t="str">
        <f>IF(Table1[[#This Row],[VZ2_AREA_DESC]]="undefined","",IF(Table1[[#This Row],[VZ2_AREA_DESC]]="Headquarte","HQ",Table1[[#This Row],[VZ2_AREA_DESC]]))</f>
        <v>East</v>
      </c>
      <c r="I1179" s="2">
        <v>43678</v>
      </c>
      <c r="J1179" s="3" t="s">
        <v>9</v>
      </c>
      <c r="K1179" s="3" t="s">
        <v>14</v>
      </c>
      <c r="L1179" s="3" t="s">
        <v>11</v>
      </c>
      <c r="M1179" s="3">
        <v>162</v>
      </c>
      <c r="N1179" s="3">
        <v>1</v>
      </c>
      <c r="O1179" s="3">
        <v>377</v>
      </c>
    </row>
    <row r="1180" spans="1:15" x14ac:dyDescent="0.25">
      <c r="A1180" s="6" t="str">
        <f>IF(Table1[[#This Row],[Area]]="","",CONCATENATE(YEAR(I1180)," ","Q",ROUNDUP(MONTH(I1180)/3,0)))</f>
        <v>2020 Q2</v>
      </c>
      <c r="B1180" s="6" t="str">
        <f>IF(Table1[[#This Row],[Area]]="","",CONCATENATE(TEXT(Table1[[#This Row],[rpt_mth]],"yyyy"), " ",TEXT(Table1[[#This Row],[rpt_mth]],"mmmm")))</f>
        <v>2020 May</v>
      </c>
      <c r="C1180" s="9">
        <f>IF(Table1[[#This Row],[Area]]="","",Table1[[#This Row],[cleu_gross_adds]]/1000)</f>
        <v>0</v>
      </c>
      <c r="D1180" s="9">
        <f>IF(Table1[[#This Row],[Area]]="","",Table1[[#This Row],[cleu_deacts]]/1000)</f>
        <v>0</v>
      </c>
      <c r="E1180" s="10">
        <f>IF(Table1[[#This Row],[Area]]="","",Table1[[#This Row],[cleu_subs]]/1000)</f>
        <v>0</v>
      </c>
      <c r="F1180" s="10">
        <f>IF(Table1[[#This Row],[Area]]="","",Table1[[#This Row],[Adds]]-Table1[[#This Row],[Deacts]])</f>
        <v>0</v>
      </c>
      <c r="G1180" s="10" t="str">
        <f>IF(Table1[[#This Row],[Area]]="","",IF(Table1[[#This Row],[VZ2_SEGMT_DESC]]="Small &amp; Medium Unassigned", "Small &amp; Medium",Table1[[#This Row],[VZ2_SEGMT_DESC]]))</f>
        <v>Public Sector SLED</v>
      </c>
      <c r="H1180" s="10" t="str">
        <f>IF(Table1[[#This Row],[VZ2_AREA_DESC]]="undefined","",IF(Table1[[#This Row],[VZ2_AREA_DESC]]="Headquarte","HQ",Table1[[#This Row],[VZ2_AREA_DESC]]))</f>
        <v>HQ</v>
      </c>
      <c r="I1180" s="2">
        <v>43952</v>
      </c>
      <c r="J1180" s="3" t="s">
        <v>19</v>
      </c>
      <c r="K1180" s="3" t="s">
        <v>7</v>
      </c>
      <c r="L1180" s="3" t="s">
        <v>17</v>
      </c>
      <c r="M1180" s="3">
        <v>0</v>
      </c>
      <c r="N1180" s="3">
        <v>0</v>
      </c>
      <c r="O1180" s="3">
        <v>0</v>
      </c>
    </row>
    <row r="1181" spans="1:15" x14ac:dyDescent="0.25">
      <c r="A1181" s="6" t="str">
        <f>IF(Table1[[#This Row],[Area]]="","",CONCATENATE(YEAR(I1181)," ","Q",ROUNDUP(MONTH(I1181)/3,0)))</f>
        <v>2020 Q2</v>
      </c>
      <c r="B1181" s="6" t="str">
        <f>IF(Table1[[#This Row],[Area]]="","",CONCATENATE(TEXT(Table1[[#This Row],[rpt_mth]],"yyyy"), " ",TEXT(Table1[[#This Row],[rpt_mth]],"mmmm")))</f>
        <v>2020 May</v>
      </c>
      <c r="C1181" s="9">
        <f>IF(Table1[[#This Row],[Area]]="","",Table1[[#This Row],[cleu_gross_adds]]/1000)</f>
        <v>3.1</v>
      </c>
      <c r="D1181" s="9">
        <f>IF(Table1[[#This Row],[Area]]="","",Table1[[#This Row],[cleu_deacts]]/1000)</f>
        <v>1.9730000000000001</v>
      </c>
      <c r="E1181" s="10">
        <f>IF(Table1[[#This Row],[Area]]="","",Table1[[#This Row],[cleu_subs]]/1000)</f>
        <v>223.596</v>
      </c>
      <c r="F1181" s="10">
        <f>IF(Table1[[#This Row],[Area]]="","",Table1[[#This Row],[Adds]]-Table1[[#This Row],[Deacts]])</f>
        <v>1.127</v>
      </c>
      <c r="G1181" s="10" t="str">
        <f>IF(Table1[[#This Row],[Area]]="","",IF(Table1[[#This Row],[VZ2_SEGMT_DESC]]="Small &amp; Medium Unassigned", "Small &amp; Medium",Table1[[#This Row],[VZ2_SEGMT_DESC]]))</f>
        <v>Small &amp; Medium</v>
      </c>
      <c r="H1181" s="10" t="str">
        <f>IF(Table1[[#This Row],[VZ2_AREA_DESC]]="undefined","",IF(Table1[[#This Row],[VZ2_AREA_DESC]]="Headquarte","HQ",Table1[[#This Row],[VZ2_AREA_DESC]]))</f>
        <v>South</v>
      </c>
      <c r="I1181" s="2">
        <v>43952</v>
      </c>
      <c r="J1181" s="3" t="s">
        <v>18</v>
      </c>
      <c r="K1181" s="3" t="s">
        <v>7</v>
      </c>
      <c r="L1181" s="3" t="s">
        <v>8</v>
      </c>
      <c r="M1181" s="3">
        <v>3100</v>
      </c>
      <c r="N1181" s="3">
        <v>1973</v>
      </c>
      <c r="O1181" s="3">
        <v>223596</v>
      </c>
    </row>
    <row r="1182" spans="1:15" x14ac:dyDescent="0.25">
      <c r="A1182" s="6" t="str">
        <f>IF(Table1[[#This Row],[Area]]="","",CONCATENATE(YEAR(I1182)," ","Q",ROUNDUP(MONTH(I1182)/3,0)))</f>
        <v>2019 Q3</v>
      </c>
      <c r="B1182" s="6" t="str">
        <f>IF(Table1[[#This Row],[Area]]="","",CONCATENATE(TEXT(Table1[[#This Row],[rpt_mth]],"yyyy"), " ",TEXT(Table1[[#This Row],[rpt_mth]],"mmmm")))</f>
        <v>2019 September</v>
      </c>
      <c r="C1182" s="9">
        <f>IF(Table1[[#This Row],[Area]]="","",Table1[[#This Row],[cleu_gross_adds]]/1000)</f>
        <v>8.2989999999999995</v>
      </c>
      <c r="D1182" s="9">
        <f>IF(Table1[[#This Row],[Area]]="","",Table1[[#This Row],[cleu_deacts]]/1000)</f>
        <v>6.7069999999999999</v>
      </c>
      <c r="E1182" s="10">
        <f>IF(Table1[[#This Row],[Area]]="","",Table1[[#This Row],[cleu_subs]]/1000)</f>
        <v>514.07000000000005</v>
      </c>
      <c r="F1182" s="10">
        <f>IF(Table1[[#This Row],[Area]]="","",Table1[[#This Row],[Adds]]-Table1[[#This Row],[Deacts]])</f>
        <v>1.5919999999999996</v>
      </c>
      <c r="G1182" s="10" t="str">
        <f>IF(Table1[[#This Row],[Area]]="","",IF(Table1[[#This Row],[VZ2_SEGMT_DESC]]="Small &amp; Medium Unassigned", "Small &amp; Medium",Table1[[#This Row],[VZ2_SEGMT_DESC]]))</f>
        <v>Public Sector Fed</v>
      </c>
      <c r="H1182" s="10" t="str">
        <f>IF(Table1[[#This Row],[VZ2_AREA_DESC]]="undefined","",IF(Table1[[#This Row],[VZ2_AREA_DESC]]="Headquarte","HQ",Table1[[#This Row],[VZ2_AREA_DESC]]))</f>
        <v>East</v>
      </c>
      <c r="I1182" s="2">
        <v>43709</v>
      </c>
      <c r="J1182" s="3" t="s">
        <v>16</v>
      </c>
      <c r="K1182" s="3" t="s">
        <v>12</v>
      </c>
      <c r="L1182" s="3" t="s">
        <v>11</v>
      </c>
      <c r="M1182" s="3">
        <v>8299</v>
      </c>
      <c r="N1182" s="3">
        <v>6707</v>
      </c>
      <c r="O1182" s="3">
        <v>514070</v>
      </c>
    </row>
    <row r="1183" spans="1:15" x14ac:dyDescent="0.25">
      <c r="A1183" s="6" t="str">
        <f>IF(Table1[[#This Row],[Area]]="","",CONCATENATE(YEAR(I1183)," ","Q",ROUNDUP(MONTH(I1183)/3,0)))</f>
        <v>2019 Q4</v>
      </c>
      <c r="B1183" s="6" t="str">
        <f>IF(Table1[[#This Row],[Area]]="","",CONCATENATE(TEXT(Table1[[#This Row],[rpt_mth]],"yyyy"), " ",TEXT(Table1[[#This Row],[rpt_mth]],"mmmm")))</f>
        <v>2019 October</v>
      </c>
      <c r="C1183" s="9">
        <f>IF(Table1[[#This Row],[Area]]="","",Table1[[#This Row],[cleu_gross_adds]]/1000)</f>
        <v>58.677</v>
      </c>
      <c r="D1183" s="9">
        <f>IF(Table1[[#This Row],[Area]]="","",Table1[[#This Row],[cleu_deacts]]/1000)</f>
        <v>39.274000000000001</v>
      </c>
      <c r="E1183" s="10">
        <f>IF(Table1[[#This Row],[Area]]="","",Table1[[#This Row],[cleu_subs]]/1000)</f>
        <v>3275.7979999999998</v>
      </c>
      <c r="F1183" s="10">
        <f>IF(Table1[[#This Row],[Area]]="","",Table1[[#This Row],[Adds]]-Table1[[#This Row],[Deacts]])</f>
        <v>19.402999999999999</v>
      </c>
      <c r="G1183" s="10" t="str">
        <f>IF(Table1[[#This Row],[Area]]="","",IF(Table1[[#This Row],[VZ2_SEGMT_DESC]]="Small &amp; Medium Unassigned", "Small &amp; Medium",Table1[[#This Row],[VZ2_SEGMT_DESC]]))</f>
        <v>Small &amp; Medium</v>
      </c>
      <c r="H1183" s="10" t="str">
        <f>IF(Table1[[#This Row],[VZ2_AREA_DESC]]="undefined","",IF(Table1[[#This Row],[VZ2_AREA_DESC]]="Headquarte","HQ",Table1[[#This Row],[VZ2_AREA_DESC]]))</f>
        <v>East</v>
      </c>
      <c r="I1183" s="2">
        <v>43739</v>
      </c>
      <c r="J1183" s="3" t="s">
        <v>18</v>
      </c>
      <c r="K1183" s="3" t="s">
        <v>12</v>
      </c>
      <c r="L1183" s="3" t="s">
        <v>11</v>
      </c>
      <c r="M1183" s="3">
        <v>58677</v>
      </c>
      <c r="N1183" s="3">
        <v>39274</v>
      </c>
      <c r="O1183" s="3">
        <v>3275798</v>
      </c>
    </row>
    <row r="1184" spans="1:15" x14ac:dyDescent="0.25">
      <c r="A1184" s="6" t="str">
        <f>IF(Table1[[#This Row],[Area]]="","",CONCATENATE(YEAR(I1184)," ","Q",ROUNDUP(MONTH(I1184)/3,0)))</f>
        <v>2020 Q2</v>
      </c>
      <c r="B1184" s="6" t="str">
        <f>IF(Table1[[#This Row],[Area]]="","",CONCATENATE(TEXT(Table1[[#This Row],[rpt_mth]],"yyyy"), " ",TEXT(Table1[[#This Row],[rpt_mth]],"mmmm")))</f>
        <v>2020 April</v>
      </c>
      <c r="C1184" s="9">
        <f>IF(Table1[[#This Row],[Area]]="","",Table1[[#This Row],[cleu_gross_adds]]/1000)</f>
        <v>8.6999999999999994E-2</v>
      </c>
      <c r="D1184" s="9">
        <f>IF(Table1[[#This Row],[Area]]="","",Table1[[#This Row],[cleu_deacts]]/1000)</f>
        <v>0.24399999999999999</v>
      </c>
      <c r="E1184" s="10">
        <f>IF(Table1[[#This Row],[Area]]="","",Table1[[#This Row],[cleu_subs]]/1000)</f>
        <v>23.806000000000001</v>
      </c>
      <c r="F1184" s="10">
        <f>IF(Table1[[#This Row],[Area]]="","",Table1[[#This Row],[Adds]]-Table1[[#This Row],[Deacts]])</f>
        <v>-0.157</v>
      </c>
      <c r="G1184" s="10" t="str">
        <f>IF(Table1[[#This Row],[Area]]="","",IF(Table1[[#This Row],[VZ2_SEGMT_DESC]]="Small &amp; Medium Unassigned", "Small &amp; Medium",Table1[[#This Row],[VZ2_SEGMT_DESC]]))</f>
        <v>Large Enterprise Segment</v>
      </c>
      <c r="H1184" s="10" t="str">
        <f>IF(Table1[[#This Row],[VZ2_AREA_DESC]]="undefined","",IF(Table1[[#This Row],[VZ2_AREA_DESC]]="Headquarte","HQ",Table1[[#This Row],[VZ2_AREA_DESC]]))</f>
        <v>South</v>
      </c>
      <c r="I1184" s="2">
        <v>43922</v>
      </c>
      <c r="J1184" s="3" t="s">
        <v>6</v>
      </c>
      <c r="K1184" s="3" t="s">
        <v>7</v>
      </c>
      <c r="L1184" s="3" t="s">
        <v>8</v>
      </c>
      <c r="M1184" s="3">
        <v>87</v>
      </c>
      <c r="N1184" s="3">
        <v>244</v>
      </c>
      <c r="O1184" s="3">
        <v>23806</v>
      </c>
    </row>
    <row r="1185" spans="1:15" x14ac:dyDescent="0.25">
      <c r="A1185" s="6" t="str">
        <f>IF(Table1[[#This Row],[Area]]="","",CONCATENATE(YEAR(I1185)," ","Q",ROUNDUP(MONTH(I1185)/3,0)))</f>
        <v>2019 Q4</v>
      </c>
      <c r="B1185" s="6" t="str">
        <f>IF(Table1[[#This Row],[Area]]="","",CONCATENATE(TEXT(Table1[[#This Row],[rpt_mth]],"yyyy"), " ",TEXT(Table1[[#This Row],[rpt_mth]],"mmmm")))</f>
        <v>2019 December</v>
      </c>
      <c r="C1185" s="9">
        <f>IF(Table1[[#This Row],[Area]]="","",Table1[[#This Row],[cleu_gross_adds]]/1000)</f>
        <v>0</v>
      </c>
      <c r="D1185" s="9">
        <f>IF(Table1[[#This Row],[Area]]="","",Table1[[#This Row],[cleu_deacts]]/1000)</f>
        <v>0</v>
      </c>
      <c r="E1185" s="10">
        <f>IF(Table1[[#This Row],[Area]]="","",Table1[[#This Row],[cleu_subs]]/1000)</f>
        <v>0</v>
      </c>
      <c r="F1185" s="10">
        <f>IF(Table1[[#This Row],[Area]]="","",Table1[[#This Row],[Adds]]-Table1[[#This Row],[Deacts]])</f>
        <v>0</v>
      </c>
      <c r="G1185" s="10" t="str">
        <f>IF(Table1[[#This Row],[Area]]="","",IF(Table1[[#This Row],[VZ2_SEGMT_DESC]]="Small &amp; Medium Unassigned", "Small &amp; Medium",Table1[[#This Row],[VZ2_SEGMT_DESC]]))</f>
        <v>Small &amp; Medium</v>
      </c>
      <c r="H1185" s="10" t="str">
        <f>IF(Table1[[#This Row],[VZ2_AREA_DESC]]="undefined","",IF(Table1[[#This Row],[VZ2_AREA_DESC]]="Headquarte","HQ",Table1[[#This Row],[VZ2_AREA_DESC]]))</f>
        <v>HQ</v>
      </c>
      <c r="I1185" s="2">
        <v>43800</v>
      </c>
      <c r="J1185" s="3" t="s">
        <v>18</v>
      </c>
      <c r="K1185" s="3" t="s">
        <v>10</v>
      </c>
      <c r="L1185" s="3" t="s">
        <v>17</v>
      </c>
      <c r="M1185" s="3">
        <v>0</v>
      </c>
      <c r="N1185" s="3">
        <v>0</v>
      </c>
      <c r="O1185" s="3">
        <v>0</v>
      </c>
    </row>
    <row r="1186" spans="1:15" x14ac:dyDescent="0.25">
      <c r="A1186" s="6" t="str">
        <f>IF(Table1[[#This Row],[Area]]="","",CONCATENATE(YEAR(I1186)," ","Q",ROUNDUP(MONTH(I1186)/3,0)))</f>
        <v>2019 Q1</v>
      </c>
      <c r="B1186" s="6" t="str">
        <f>IF(Table1[[#This Row],[Area]]="","",CONCATENATE(TEXT(Table1[[#This Row],[rpt_mth]],"yyyy"), " ",TEXT(Table1[[#This Row],[rpt_mth]],"mmmm")))</f>
        <v>2019 February</v>
      </c>
      <c r="C1186" s="9">
        <f>IF(Table1[[#This Row],[Area]]="","",Table1[[#This Row],[cleu_gross_adds]]/1000)</f>
        <v>0.21</v>
      </c>
      <c r="D1186" s="9">
        <f>IF(Table1[[#This Row],[Area]]="","",Table1[[#This Row],[cleu_deacts]]/1000)</f>
        <v>0.48699999999999999</v>
      </c>
      <c r="E1186" s="10">
        <f>IF(Table1[[#This Row],[Area]]="","",Table1[[#This Row],[cleu_subs]]/1000)</f>
        <v>34.482999999999997</v>
      </c>
      <c r="F1186" s="10">
        <f>IF(Table1[[#This Row],[Area]]="","",Table1[[#This Row],[Adds]]-Table1[[#This Row],[Deacts]])</f>
        <v>-0.27700000000000002</v>
      </c>
      <c r="G1186" s="10" t="str">
        <f>IF(Table1[[#This Row],[Area]]="","",IF(Table1[[#This Row],[VZ2_SEGMT_DESC]]="Small &amp; Medium Unassigned", "Small &amp; Medium",Table1[[#This Row],[VZ2_SEGMT_DESC]]))</f>
        <v>Large Enterprise Segment</v>
      </c>
      <c r="H1186" s="10" t="str">
        <f>IF(Table1[[#This Row],[VZ2_AREA_DESC]]="undefined","",IF(Table1[[#This Row],[VZ2_AREA_DESC]]="Headquarte","HQ",Table1[[#This Row],[VZ2_AREA_DESC]]))</f>
        <v>South</v>
      </c>
      <c r="I1186" s="2">
        <v>43497</v>
      </c>
      <c r="J1186" s="3" t="s">
        <v>6</v>
      </c>
      <c r="K1186" s="3" t="s">
        <v>10</v>
      </c>
      <c r="L1186" s="3" t="s">
        <v>8</v>
      </c>
      <c r="M1186" s="3">
        <v>210</v>
      </c>
      <c r="N1186" s="3">
        <v>487</v>
      </c>
      <c r="O1186" s="3">
        <v>34483</v>
      </c>
    </row>
    <row r="1187" spans="1:15" x14ac:dyDescent="0.25">
      <c r="A1187" s="6" t="str">
        <f>IF(Table1[[#This Row],[Area]]="","",CONCATENATE(YEAR(I1187)," ","Q",ROUNDUP(MONTH(I1187)/3,0)))</f>
        <v>2020 Q2</v>
      </c>
      <c r="B1187" s="6" t="str">
        <f>IF(Table1[[#This Row],[Area]]="","",CONCATENATE(TEXT(Table1[[#This Row],[rpt_mth]],"yyyy"), " ",TEXT(Table1[[#This Row],[rpt_mth]],"mmmm")))</f>
        <v>2020 May</v>
      </c>
      <c r="C1187" s="9">
        <f>IF(Table1[[#This Row],[Area]]="","",Table1[[#This Row],[cleu_gross_adds]]/1000)</f>
        <v>0</v>
      </c>
      <c r="D1187" s="9">
        <f>IF(Table1[[#This Row],[Area]]="","",Table1[[#This Row],[cleu_deacts]]/1000)</f>
        <v>0</v>
      </c>
      <c r="E1187" s="10">
        <f>IF(Table1[[#This Row],[Area]]="","",Table1[[#This Row],[cleu_subs]]/1000)</f>
        <v>2E-3</v>
      </c>
      <c r="F1187" s="10">
        <f>IF(Table1[[#This Row],[Area]]="","",Table1[[#This Row],[Adds]]-Table1[[#This Row],[Deacts]])</f>
        <v>0</v>
      </c>
      <c r="G1187" s="10" t="str">
        <f>IF(Table1[[#This Row],[Area]]="","",IF(Table1[[#This Row],[VZ2_SEGMT_DESC]]="Small &amp; Medium Unassigned", "Small &amp; Medium",Table1[[#This Row],[VZ2_SEGMT_DESC]]))</f>
        <v>Small &amp; Medium</v>
      </c>
      <c r="H1187" s="10" t="str">
        <f>IF(Table1[[#This Row],[VZ2_AREA_DESC]]="undefined","",IF(Table1[[#This Row],[VZ2_AREA_DESC]]="Headquarte","HQ",Table1[[#This Row],[VZ2_AREA_DESC]]))</f>
        <v>West</v>
      </c>
      <c r="I1187" s="2">
        <v>43952</v>
      </c>
      <c r="J1187" s="3" t="s">
        <v>9</v>
      </c>
      <c r="K1187" s="3" t="s">
        <v>10</v>
      </c>
      <c r="L1187" s="3" t="s">
        <v>15</v>
      </c>
      <c r="M1187" s="3">
        <v>0</v>
      </c>
      <c r="N1187" s="3">
        <v>0</v>
      </c>
      <c r="O1187" s="3">
        <v>2</v>
      </c>
    </row>
    <row r="1188" spans="1:15" x14ac:dyDescent="0.25">
      <c r="A1188" s="6" t="str">
        <f>IF(Table1[[#This Row],[Area]]="","",CONCATENATE(YEAR(I1188)," ","Q",ROUNDUP(MONTH(I1188)/3,0)))</f>
        <v>2019 Q2</v>
      </c>
      <c r="B1188" s="6" t="str">
        <f>IF(Table1[[#This Row],[Area]]="","",CONCATENATE(TEXT(Table1[[#This Row],[rpt_mth]],"yyyy"), " ",TEXT(Table1[[#This Row],[rpt_mth]],"mmmm")))</f>
        <v>2019 April</v>
      </c>
      <c r="C1188" s="9">
        <f>IF(Table1[[#This Row],[Area]]="","",Table1[[#This Row],[cleu_gross_adds]]/1000)</f>
        <v>29.85</v>
      </c>
      <c r="D1188" s="9">
        <f>IF(Table1[[#This Row],[Area]]="","",Table1[[#This Row],[cleu_deacts]]/1000)</f>
        <v>21.8</v>
      </c>
      <c r="E1188" s="10">
        <f>IF(Table1[[#This Row],[Area]]="","",Table1[[#This Row],[cleu_subs]]/1000)</f>
        <v>1924.7739999999999</v>
      </c>
      <c r="F1188" s="10">
        <f>IF(Table1[[#This Row],[Area]]="","",Table1[[#This Row],[Adds]]-Table1[[#This Row],[Deacts]])</f>
        <v>8.0500000000000007</v>
      </c>
      <c r="G1188" s="10" t="str">
        <f>IF(Table1[[#This Row],[Area]]="","",IF(Table1[[#This Row],[VZ2_SEGMT_DESC]]="Small &amp; Medium Unassigned", "Small &amp; Medium",Table1[[#This Row],[VZ2_SEGMT_DESC]]))</f>
        <v>Small &amp; Medium</v>
      </c>
      <c r="H1188" s="10" t="str">
        <f>IF(Table1[[#This Row],[VZ2_AREA_DESC]]="undefined","",IF(Table1[[#This Row],[VZ2_AREA_DESC]]="Headquarte","HQ",Table1[[#This Row],[VZ2_AREA_DESC]]))</f>
        <v>East</v>
      </c>
      <c r="I1188" s="2">
        <v>43556</v>
      </c>
      <c r="J1188" s="3" t="s">
        <v>18</v>
      </c>
      <c r="K1188" s="3" t="s">
        <v>10</v>
      </c>
      <c r="L1188" s="3" t="s">
        <v>11</v>
      </c>
      <c r="M1188" s="3">
        <v>29850</v>
      </c>
      <c r="N1188" s="3">
        <v>21800</v>
      </c>
      <c r="O1188" s="3">
        <v>1924774</v>
      </c>
    </row>
    <row r="1189" spans="1:15" x14ac:dyDescent="0.25">
      <c r="A1189" s="6" t="str">
        <f>IF(Table1[[#This Row],[Area]]="","",CONCATENATE(YEAR(I1189)," ","Q",ROUNDUP(MONTH(I1189)/3,0)))</f>
        <v/>
      </c>
      <c r="B1189" s="6" t="str">
        <f>IF(Table1[[#This Row],[Area]]="","",CONCATENATE(TEXT(Table1[[#This Row],[rpt_mth]],"yyyy"), " ",TEXT(Table1[[#This Row],[rpt_mth]],"mmmm")))</f>
        <v/>
      </c>
      <c r="C1189" s="9" t="str">
        <f>IF(Table1[[#This Row],[Area]]="","",Table1[[#This Row],[cleu_gross_adds]]/1000)</f>
        <v/>
      </c>
      <c r="D1189" s="9" t="str">
        <f>IF(Table1[[#This Row],[Area]]="","",Table1[[#This Row],[cleu_deacts]]/1000)</f>
        <v/>
      </c>
      <c r="E1189" s="10" t="str">
        <f>IF(Table1[[#This Row],[Area]]="","",Table1[[#This Row],[cleu_subs]]/1000)</f>
        <v/>
      </c>
      <c r="F1189" s="10" t="str">
        <f>IF(Table1[[#This Row],[Area]]="","",Table1[[#This Row],[Adds]]-Table1[[#This Row],[Deacts]])</f>
        <v/>
      </c>
      <c r="G1189" s="10" t="str">
        <f>IF(Table1[[#This Row],[Area]]="","",IF(Table1[[#This Row],[VZ2_SEGMT_DESC]]="Small &amp; Medium Unassigned", "Small &amp; Medium",Table1[[#This Row],[VZ2_SEGMT_DESC]]))</f>
        <v/>
      </c>
      <c r="H1189" s="10" t="str">
        <f>IF(Table1[[#This Row],[VZ2_AREA_DESC]]="undefined","",IF(Table1[[#This Row],[VZ2_AREA_DESC]]="Headquarte","HQ",Table1[[#This Row],[VZ2_AREA_DESC]]))</f>
        <v/>
      </c>
      <c r="I1189" s="2">
        <v>43647</v>
      </c>
      <c r="J1189" s="3" t="s">
        <v>18</v>
      </c>
      <c r="K1189" s="3" t="s">
        <v>12</v>
      </c>
      <c r="L1189" s="3" t="s">
        <v>13</v>
      </c>
      <c r="M1189" s="3">
        <v>0</v>
      </c>
      <c r="N1189" s="3">
        <v>0</v>
      </c>
      <c r="O1189" s="3">
        <v>0</v>
      </c>
    </row>
    <row r="1190" spans="1:15" x14ac:dyDescent="0.25">
      <c r="A1190" s="6" t="str">
        <f>IF(Table1[[#This Row],[Area]]="","",CONCATENATE(YEAR(I1190)," ","Q",ROUNDUP(MONTH(I1190)/3,0)))</f>
        <v>2019 Q4</v>
      </c>
      <c r="B1190" s="6" t="str">
        <f>IF(Table1[[#This Row],[Area]]="","",CONCATENATE(TEXT(Table1[[#This Row],[rpt_mth]],"yyyy"), " ",TEXT(Table1[[#This Row],[rpt_mth]],"mmmm")))</f>
        <v>2019 October</v>
      </c>
      <c r="C1190" s="9">
        <f>IF(Table1[[#This Row],[Area]]="","",Table1[[#This Row],[cleu_gross_adds]]/1000)</f>
        <v>0</v>
      </c>
      <c r="D1190" s="9">
        <f>IF(Table1[[#This Row],[Area]]="","",Table1[[#This Row],[cleu_deacts]]/1000)</f>
        <v>0</v>
      </c>
      <c r="E1190" s="10">
        <f>IF(Table1[[#This Row],[Area]]="","",Table1[[#This Row],[cleu_subs]]/1000)</f>
        <v>0</v>
      </c>
      <c r="F1190" s="10">
        <f>IF(Table1[[#This Row],[Area]]="","",Table1[[#This Row],[Adds]]-Table1[[#This Row],[Deacts]])</f>
        <v>0</v>
      </c>
      <c r="G1190" s="10" t="str">
        <f>IF(Table1[[#This Row],[Area]]="","",IF(Table1[[#This Row],[VZ2_SEGMT_DESC]]="Small &amp; Medium Unassigned", "Small &amp; Medium",Table1[[#This Row],[VZ2_SEGMT_DESC]]))</f>
        <v>Small &amp; Medium</v>
      </c>
      <c r="H1190" s="10" t="str">
        <f>IF(Table1[[#This Row],[VZ2_AREA_DESC]]="undefined","",IF(Table1[[#This Row],[VZ2_AREA_DESC]]="Headquarte","HQ",Table1[[#This Row],[VZ2_AREA_DESC]]))</f>
        <v>HQ</v>
      </c>
      <c r="I1190" s="2">
        <v>43739</v>
      </c>
      <c r="J1190" s="3" t="s">
        <v>18</v>
      </c>
      <c r="K1190" s="3" t="s">
        <v>10</v>
      </c>
      <c r="L1190" s="3" t="s">
        <v>17</v>
      </c>
      <c r="M1190" s="3">
        <v>0</v>
      </c>
      <c r="N1190" s="3">
        <v>0</v>
      </c>
      <c r="O1190" s="3">
        <v>0</v>
      </c>
    </row>
    <row r="1191" spans="1:15" x14ac:dyDescent="0.25">
      <c r="A1191" s="6" t="str">
        <f>IF(Table1[[#This Row],[Area]]="","",CONCATENATE(YEAR(I1191)," ","Q",ROUNDUP(MONTH(I1191)/3,0)))</f>
        <v>2020 Q2</v>
      </c>
      <c r="B1191" s="6" t="str">
        <f>IF(Table1[[#This Row],[Area]]="","",CONCATENATE(TEXT(Table1[[#This Row],[rpt_mth]],"yyyy"), " ",TEXT(Table1[[#This Row],[rpt_mth]],"mmmm")))</f>
        <v>2020 June</v>
      </c>
      <c r="C1191" s="9">
        <f>IF(Table1[[#This Row],[Area]]="","",Table1[[#This Row],[cleu_gross_adds]]/1000)</f>
        <v>0</v>
      </c>
      <c r="D1191" s="9">
        <f>IF(Table1[[#This Row],[Area]]="","",Table1[[#This Row],[cleu_deacts]]/1000)</f>
        <v>0</v>
      </c>
      <c r="E1191" s="10">
        <f>IF(Table1[[#This Row],[Area]]="","",Table1[[#This Row],[cleu_subs]]/1000)</f>
        <v>0.66500000000000004</v>
      </c>
      <c r="F1191" s="10">
        <f>IF(Table1[[#This Row],[Area]]="","",Table1[[#This Row],[Adds]]-Table1[[#This Row],[Deacts]])</f>
        <v>0</v>
      </c>
      <c r="G1191" s="10" t="str">
        <f>IF(Table1[[#This Row],[Area]]="","",IF(Table1[[#This Row],[VZ2_SEGMT_DESC]]="Small &amp; Medium Unassigned", "Small &amp; Medium",Table1[[#This Row],[VZ2_SEGMT_DESC]]))</f>
        <v>Public Sector Fed</v>
      </c>
      <c r="H1191" s="10" t="str">
        <f>IF(Table1[[#This Row],[VZ2_AREA_DESC]]="undefined","",IF(Table1[[#This Row],[VZ2_AREA_DESC]]="Headquarte","HQ",Table1[[#This Row],[VZ2_AREA_DESC]]))</f>
        <v>East</v>
      </c>
      <c r="I1191" s="2">
        <v>43983</v>
      </c>
      <c r="J1191" s="3" t="s">
        <v>16</v>
      </c>
      <c r="K1191" s="3" t="s">
        <v>14</v>
      </c>
      <c r="L1191" s="3" t="s">
        <v>11</v>
      </c>
      <c r="M1191" s="3">
        <v>0</v>
      </c>
      <c r="N1191" s="3">
        <v>0</v>
      </c>
      <c r="O1191" s="3">
        <v>665</v>
      </c>
    </row>
    <row r="1192" spans="1:15" x14ac:dyDescent="0.25">
      <c r="A1192" s="6" t="str">
        <f>IF(Table1[[#This Row],[Area]]="","",CONCATENATE(YEAR(I1192)," ","Q",ROUNDUP(MONTH(I1192)/3,0)))</f>
        <v>2019 Q2</v>
      </c>
      <c r="B1192" s="6" t="str">
        <f>IF(Table1[[#This Row],[Area]]="","",CONCATENATE(TEXT(Table1[[#This Row],[rpt_mth]],"yyyy"), " ",TEXT(Table1[[#This Row],[rpt_mth]],"mmmm")))</f>
        <v>2019 May</v>
      </c>
      <c r="C1192" s="9">
        <f>IF(Table1[[#This Row],[Area]]="","",Table1[[#This Row],[cleu_gross_adds]]/1000)</f>
        <v>0</v>
      </c>
      <c r="D1192" s="9">
        <f>IF(Table1[[#This Row],[Area]]="","",Table1[[#This Row],[cleu_deacts]]/1000)</f>
        <v>0</v>
      </c>
      <c r="E1192" s="10">
        <f>IF(Table1[[#This Row],[Area]]="","",Table1[[#This Row],[cleu_subs]]/1000)</f>
        <v>0</v>
      </c>
      <c r="F1192" s="10">
        <f>IF(Table1[[#This Row],[Area]]="","",Table1[[#This Row],[Adds]]-Table1[[#This Row],[Deacts]])</f>
        <v>0</v>
      </c>
      <c r="G1192" s="10" t="str">
        <f>IF(Table1[[#This Row],[Area]]="","",IF(Table1[[#This Row],[VZ2_SEGMT_DESC]]="Small &amp; Medium Unassigned", "Small &amp; Medium",Table1[[#This Row],[VZ2_SEGMT_DESC]]))</f>
        <v>Large Enterprise Segment</v>
      </c>
      <c r="H1192" s="10" t="str">
        <f>IF(Table1[[#This Row],[VZ2_AREA_DESC]]="undefined","",IF(Table1[[#This Row],[VZ2_AREA_DESC]]="Headquarte","HQ",Table1[[#This Row],[VZ2_AREA_DESC]]))</f>
        <v>HQ</v>
      </c>
      <c r="I1192" s="2">
        <v>43586</v>
      </c>
      <c r="J1192" s="3" t="s">
        <v>6</v>
      </c>
      <c r="K1192" s="3" t="s">
        <v>14</v>
      </c>
      <c r="L1192" s="3" t="s">
        <v>17</v>
      </c>
      <c r="M1192" s="3">
        <v>0</v>
      </c>
      <c r="N1192" s="3">
        <v>0</v>
      </c>
      <c r="O1192" s="3">
        <v>0</v>
      </c>
    </row>
    <row r="1193" spans="1:15" x14ac:dyDescent="0.25">
      <c r="A1193" s="6" t="str">
        <f>IF(Table1[[#This Row],[Area]]="","",CONCATENATE(YEAR(I1193)," ","Q",ROUNDUP(MONTH(I1193)/3,0)))</f>
        <v>2019 Q2</v>
      </c>
      <c r="B1193" s="6" t="str">
        <f>IF(Table1[[#This Row],[Area]]="","",CONCATENATE(TEXT(Table1[[#This Row],[rpt_mth]],"yyyy"), " ",TEXT(Table1[[#This Row],[rpt_mth]],"mmmm")))</f>
        <v>2019 April</v>
      </c>
      <c r="C1193" s="9">
        <f>IF(Table1[[#This Row],[Area]]="","",Table1[[#This Row],[cleu_gross_adds]]/1000)</f>
        <v>19.111999999999998</v>
      </c>
      <c r="D1193" s="9">
        <f>IF(Table1[[#This Row],[Area]]="","",Table1[[#This Row],[cleu_deacts]]/1000)</f>
        <v>12.736000000000001</v>
      </c>
      <c r="E1193" s="10">
        <f>IF(Table1[[#This Row],[Area]]="","",Table1[[#This Row],[cleu_subs]]/1000)</f>
        <v>981.15300000000002</v>
      </c>
      <c r="F1193" s="10">
        <f>IF(Table1[[#This Row],[Area]]="","",Table1[[#This Row],[Adds]]-Table1[[#This Row],[Deacts]])</f>
        <v>6.3759999999999977</v>
      </c>
      <c r="G1193" s="10" t="str">
        <f>IF(Table1[[#This Row],[Area]]="","",IF(Table1[[#This Row],[VZ2_SEGMT_DESC]]="Small &amp; Medium Unassigned", "Small &amp; Medium",Table1[[#This Row],[VZ2_SEGMT_DESC]]))</f>
        <v>Small &amp; Medium</v>
      </c>
      <c r="H1193" s="10" t="str">
        <f>IF(Table1[[#This Row],[VZ2_AREA_DESC]]="undefined","",IF(Table1[[#This Row],[VZ2_AREA_DESC]]="Headquarte","HQ",Table1[[#This Row],[VZ2_AREA_DESC]]))</f>
        <v>West</v>
      </c>
      <c r="I1193" s="2">
        <v>43556</v>
      </c>
      <c r="J1193" s="3" t="s">
        <v>18</v>
      </c>
      <c r="K1193" s="3" t="s">
        <v>10</v>
      </c>
      <c r="L1193" s="3" t="s">
        <v>15</v>
      </c>
      <c r="M1193" s="3">
        <v>19112</v>
      </c>
      <c r="N1193" s="3">
        <v>12736</v>
      </c>
      <c r="O1193" s="3">
        <v>981153</v>
      </c>
    </row>
    <row r="1194" spans="1:15" x14ac:dyDescent="0.25">
      <c r="A1194" s="6" t="str">
        <f>IF(Table1[[#This Row],[Area]]="","",CONCATENATE(YEAR(I1194)," ","Q",ROUNDUP(MONTH(I1194)/3,0)))</f>
        <v>2020 Q2</v>
      </c>
      <c r="B1194" s="6" t="str">
        <f>IF(Table1[[#This Row],[Area]]="","",CONCATENATE(TEXT(Table1[[#This Row],[rpt_mth]],"yyyy"), " ",TEXT(Table1[[#This Row],[rpt_mth]],"mmmm")))</f>
        <v>2020 May</v>
      </c>
      <c r="C1194" s="9">
        <f>IF(Table1[[#This Row],[Area]]="","",Table1[[#This Row],[cleu_gross_adds]]/1000)</f>
        <v>0</v>
      </c>
      <c r="D1194" s="9">
        <f>IF(Table1[[#This Row],[Area]]="","",Table1[[#This Row],[cleu_deacts]]/1000)</f>
        <v>0</v>
      </c>
      <c r="E1194" s="10">
        <f>IF(Table1[[#This Row],[Area]]="","",Table1[[#This Row],[cleu_subs]]/1000)</f>
        <v>2E-3</v>
      </c>
      <c r="F1194" s="10">
        <f>IF(Table1[[#This Row],[Area]]="","",Table1[[#This Row],[Adds]]-Table1[[#This Row],[Deacts]])</f>
        <v>0</v>
      </c>
      <c r="G1194" s="10" t="str">
        <f>IF(Table1[[#This Row],[Area]]="","",IF(Table1[[#This Row],[VZ2_SEGMT_DESC]]="Small &amp; Medium Unassigned", "Small &amp; Medium",Table1[[#This Row],[VZ2_SEGMT_DESC]]))</f>
        <v>Small &amp; Medium</v>
      </c>
      <c r="H1194" s="10" t="str">
        <f>IF(Table1[[#This Row],[VZ2_AREA_DESC]]="undefined","",IF(Table1[[#This Row],[VZ2_AREA_DESC]]="Headquarte","HQ",Table1[[#This Row],[VZ2_AREA_DESC]]))</f>
        <v>HQ</v>
      </c>
      <c r="I1194" s="2">
        <v>43952</v>
      </c>
      <c r="J1194" s="3" t="s">
        <v>18</v>
      </c>
      <c r="K1194" s="3" t="s">
        <v>12</v>
      </c>
      <c r="L1194" s="3" t="s">
        <v>17</v>
      </c>
      <c r="M1194" s="3">
        <v>0</v>
      </c>
      <c r="N1194" s="3">
        <v>0</v>
      </c>
      <c r="O1194" s="3">
        <v>2</v>
      </c>
    </row>
    <row r="1195" spans="1:15" x14ac:dyDescent="0.25">
      <c r="A1195" s="6" t="str">
        <f>IF(Table1[[#This Row],[Area]]="","",CONCATENATE(YEAR(I1195)," ","Q",ROUNDUP(MONTH(I1195)/3,0)))</f>
        <v>2020 Q1</v>
      </c>
      <c r="B1195" s="6" t="str">
        <f>IF(Table1[[#This Row],[Area]]="","",CONCATENATE(TEXT(Table1[[#This Row],[rpt_mth]],"yyyy"), " ",TEXT(Table1[[#This Row],[rpt_mth]],"mmmm")))</f>
        <v>2020 March</v>
      </c>
      <c r="C1195" s="9">
        <f>IF(Table1[[#This Row],[Area]]="","",Table1[[#This Row],[cleu_gross_adds]]/1000)</f>
        <v>1E-3</v>
      </c>
      <c r="D1195" s="9">
        <f>IF(Table1[[#This Row],[Area]]="","",Table1[[#This Row],[cleu_deacts]]/1000)</f>
        <v>2E-3</v>
      </c>
      <c r="E1195" s="10">
        <f>IF(Table1[[#This Row],[Area]]="","",Table1[[#This Row],[cleu_subs]]/1000)</f>
        <v>0.626</v>
      </c>
      <c r="F1195" s="10">
        <f>IF(Table1[[#This Row],[Area]]="","",Table1[[#This Row],[Adds]]-Table1[[#This Row],[Deacts]])</f>
        <v>-1E-3</v>
      </c>
      <c r="G1195" s="10" t="str">
        <f>IF(Table1[[#This Row],[Area]]="","",IF(Table1[[#This Row],[VZ2_SEGMT_DESC]]="Small &amp; Medium Unassigned", "Small &amp; Medium",Table1[[#This Row],[VZ2_SEGMT_DESC]]))</f>
        <v>Public Sector Fed</v>
      </c>
      <c r="H1195" s="10" t="str">
        <f>IF(Table1[[#This Row],[VZ2_AREA_DESC]]="undefined","",IF(Table1[[#This Row],[VZ2_AREA_DESC]]="Headquarte","HQ",Table1[[#This Row],[VZ2_AREA_DESC]]))</f>
        <v>South</v>
      </c>
      <c r="I1195" s="2">
        <v>43891</v>
      </c>
      <c r="J1195" s="3" t="s">
        <v>16</v>
      </c>
      <c r="K1195" s="3" t="s">
        <v>10</v>
      </c>
      <c r="L1195" s="3" t="s">
        <v>8</v>
      </c>
      <c r="M1195" s="3">
        <v>1</v>
      </c>
      <c r="N1195" s="3">
        <v>2</v>
      </c>
      <c r="O1195" s="3">
        <v>626</v>
      </c>
    </row>
    <row r="1196" spans="1:15" x14ac:dyDescent="0.25">
      <c r="A1196" s="6" t="str">
        <f>IF(Table1[[#This Row],[Area]]="","",CONCATENATE(YEAR(I1196)," ","Q",ROUNDUP(MONTH(I1196)/3,0)))</f>
        <v>2019 Q1</v>
      </c>
      <c r="B1196" s="6" t="str">
        <f>IF(Table1[[#This Row],[Area]]="","",CONCATENATE(TEXT(Table1[[#This Row],[rpt_mth]],"yyyy"), " ",TEXT(Table1[[#This Row],[rpt_mth]],"mmmm")))</f>
        <v>2019 February</v>
      </c>
      <c r="C1196" s="9">
        <f>IF(Table1[[#This Row],[Area]]="","",Table1[[#This Row],[cleu_gross_adds]]/1000)</f>
        <v>0</v>
      </c>
      <c r="D1196" s="9">
        <f>IF(Table1[[#This Row],[Area]]="","",Table1[[#This Row],[cleu_deacts]]/1000)</f>
        <v>6.0000000000000001E-3</v>
      </c>
      <c r="E1196" s="10">
        <f>IF(Table1[[#This Row],[Area]]="","",Table1[[#This Row],[cleu_subs]]/1000)</f>
        <v>0.70299999999999996</v>
      </c>
      <c r="F1196" s="10">
        <f>IF(Table1[[#This Row],[Area]]="","",Table1[[#This Row],[Adds]]-Table1[[#This Row],[Deacts]])</f>
        <v>-6.0000000000000001E-3</v>
      </c>
      <c r="G1196" s="10" t="str">
        <f>IF(Table1[[#This Row],[Area]]="","",IF(Table1[[#This Row],[VZ2_SEGMT_DESC]]="Small &amp; Medium Unassigned", "Small &amp; Medium",Table1[[#This Row],[VZ2_SEGMT_DESC]]))</f>
        <v>Public Sector Fed</v>
      </c>
      <c r="H1196" s="10" t="str">
        <f>IF(Table1[[#This Row],[VZ2_AREA_DESC]]="undefined","",IF(Table1[[#This Row],[VZ2_AREA_DESC]]="Headquarte","HQ",Table1[[#This Row],[VZ2_AREA_DESC]]))</f>
        <v>South</v>
      </c>
      <c r="I1196" s="2">
        <v>43497</v>
      </c>
      <c r="J1196" s="3" t="s">
        <v>16</v>
      </c>
      <c r="K1196" s="3" t="s">
        <v>10</v>
      </c>
      <c r="L1196" s="3" t="s">
        <v>8</v>
      </c>
      <c r="M1196" s="3">
        <v>0</v>
      </c>
      <c r="N1196" s="3">
        <v>6</v>
      </c>
      <c r="O1196" s="3">
        <v>703</v>
      </c>
    </row>
    <row r="1197" spans="1:15" x14ac:dyDescent="0.25">
      <c r="A1197" s="6" t="str">
        <f>IF(Table1[[#This Row],[Area]]="","",CONCATENATE(YEAR(I1197)," ","Q",ROUNDUP(MONTH(I1197)/3,0)))</f>
        <v>2020 Q2</v>
      </c>
      <c r="B1197" s="6" t="str">
        <f>IF(Table1[[#This Row],[Area]]="","",CONCATENATE(TEXT(Table1[[#This Row],[rpt_mth]],"yyyy"), " ",TEXT(Table1[[#This Row],[rpt_mth]],"mmmm")))</f>
        <v>2020 June</v>
      </c>
      <c r="C1197" s="9">
        <f>IF(Table1[[#This Row],[Area]]="","",Table1[[#This Row],[cleu_gross_adds]]/1000)</f>
        <v>2E-3</v>
      </c>
      <c r="D1197" s="9">
        <f>IF(Table1[[#This Row],[Area]]="","",Table1[[#This Row],[cleu_deacts]]/1000)</f>
        <v>8.0000000000000002E-3</v>
      </c>
      <c r="E1197" s="10">
        <f>IF(Table1[[#This Row],[Area]]="","",Table1[[#This Row],[cleu_subs]]/1000)</f>
        <v>5.4269999999999996</v>
      </c>
      <c r="F1197" s="10">
        <f>IF(Table1[[#This Row],[Area]]="","",Table1[[#This Row],[Adds]]-Table1[[#This Row],[Deacts]])</f>
        <v>-6.0000000000000001E-3</v>
      </c>
      <c r="G1197" s="10" t="str">
        <f>IF(Table1[[#This Row],[Area]]="","",IF(Table1[[#This Row],[VZ2_SEGMT_DESC]]="Small &amp; Medium Unassigned", "Small &amp; Medium",Table1[[#This Row],[VZ2_SEGMT_DESC]]))</f>
        <v>Public Sector SLED</v>
      </c>
      <c r="H1197" s="10" t="str">
        <f>IF(Table1[[#This Row],[VZ2_AREA_DESC]]="undefined","",IF(Table1[[#This Row],[VZ2_AREA_DESC]]="Headquarte","HQ",Table1[[#This Row],[VZ2_AREA_DESC]]))</f>
        <v>South</v>
      </c>
      <c r="I1197" s="2">
        <v>43983</v>
      </c>
      <c r="J1197" s="3" t="s">
        <v>19</v>
      </c>
      <c r="K1197" s="3" t="s">
        <v>14</v>
      </c>
      <c r="L1197" s="3" t="s">
        <v>8</v>
      </c>
      <c r="M1197" s="3">
        <v>2</v>
      </c>
      <c r="N1197" s="3">
        <v>8</v>
      </c>
      <c r="O1197" s="3">
        <v>5427</v>
      </c>
    </row>
    <row r="1198" spans="1:15" x14ac:dyDescent="0.25">
      <c r="A1198" s="6" t="str">
        <f>IF(Table1[[#This Row],[Area]]="","",CONCATENATE(YEAR(I1198)," ","Q",ROUNDUP(MONTH(I1198)/3,0)))</f>
        <v>2020 Q2</v>
      </c>
      <c r="B1198" s="6" t="str">
        <f>IF(Table1[[#This Row],[Area]]="","",CONCATENATE(TEXT(Table1[[#This Row],[rpt_mth]],"yyyy"), " ",TEXT(Table1[[#This Row],[rpt_mth]],"mmmm")))</f>
        <v>2020 May</v>
      </c>
      <c r="C1198" s="9">
        <f>IF(Table1[[#This Row],[Area]]="","",Table1[[#This Row],[cleu_gross_adds]]/1000)</f>
        <v>0.111</v>
      </c>
      <c r="D1198" s="9">
        <f>IF(Table1[[#This Row],[Area]]="","",Table1[[#This Row],[cleu_deacts]]/1000)</f>
        <v>0.46100000000000002</v>
      </c>
      <c r="E1198" s="10">
        <f>IF(Table1[[#This Row],[Area]]="","",Table1[[#This Row],[cleu_subs]]/1000)</f>
        <v>53.491999999999997</v>
      </c>
      <c r="F1198" s="10">
        <f>IF(Table1[[#This Row],[Area]]="","",Table1[[#This Row],[Adds]]-Table1[[#This Row],[Deacts]])</f>
        <v>-0.35000000000000003</v>
      </c>
      <c r="G1198" s="10" t="str">
        <f>IF(Table1[[#This Row],[Area]]="","",IF(Table1[[#This Row],[VZ2_SEGMT_DESC]]="Small &amp; Medium Unassigned", "Small &amp; Medium",Table1[[#This Row],[VZ2_SEGMT_DESC]]))</f>
        <v>Large Enterprise Segment</v>
      </c>
      <c r="H1198" s="10" t="str">
        <f>IF(Table1[[#This Row],[VZ2_AREA_DESC]]="undefined","",IF(Table1[[#This Row],[VZ2_AREA_DESC]]="Headquarte","HQ",Table1[[#This Row],[VZ2_AREA_DESC]]))</f>
        <v>East</v>
      </c>
      <c r="I1198" s="2">
        <v>43952</v>
      </c>
      <c r="J1198" s="3" t="s">
        <v>6</v>
      </c>
      <c r="K1198" s="3" t="s">
        <v>10</v>
      </c>
      <c r="L1198" s="3" t="s">
        <v>11</v>
      </c>
      <c r="M1198" s="3">
        <v>111</v>
      </c>
      <c r="N1198" s="3">
        <v>461</v>
      </c>
      <c r="O1198" s="3">
        <v>53492</v>
      </c>
    </row>
    <row r="1199" spans="1:15" x14ac:dyDescent="0.25">
      <c r="A1199" s="6" t="str">
        <f>IF(Table1[[#This Row],[Area]]="","",CONCATENATE(YEAR(I1199)," ","Q",ROUNDUP(MONTH(I1199)/3,0)))</f>
        <v>2020 Q1</v>
      </c>
      <c r="B1199" s="6" t="str">
        <f>IF(Table1[[#This Row],[Area]]="","",CONCATENATE(TEXT(Table1[[#This Row],[rpt_mth]],"yyyy"), " ",TEXT(Table1[[#This Row],[rpt_mth]],"mmmm")))</f>
        <v>2020 February</v>
      </c>
      <c r="C1199" s="9">
        <f>IF(Table1[[#This Row],[Area]]="","",Table1[[#This Row],[cleu_gross_adds]]/1000)</f>
        <v>0</v>
      </c>
      <c r="D1199" s="9">
        <f>IF(Table1[[#This Row],[Area]]="","",Table1[[#This Row],[cleu_deacts]]/1000)</f>
        <v>0</v>
      </c>
      <c r="E1199" s="10">
        <f>IF(Table1[[#This Row],[Area]]="","",Table1[[#This Row],[cleu_subs]]/1000)</f>
        <v>0</v>
      </c>
      <c r="F1199" s="10">
        <f>IF(Table1[[#This Row],[Area]]="","",Table1[[#This Row],[Adds]]-Table1[[#This Row],[Deacts]])</f>
        <v>0</v>
      </c>
      <c r="G1199" s="10" t="str">
        <f>IF(Table1[[#This Row],[Area]]="","",IF(Table1[[#This Row],[VZ2_SEGMT_DESC]]="Small &amp; Medium Unassigned", "Small &amp; Medium",Table1[[#This Row],[VZ2_SEGMT_DESC]]))</f>
        <v>Public Sector Fed</v>
      </c>
      <c r="H1199" s="10" t="str">
        <f>IF(Table1[[#This Row],[VZ2_AREA_DESC]]="undefined","",IF(Table1[[#This Row],[VZ2_AREA_DESC]]="Headquarte","HQ",Table1[[#This Row],[VZ2_AREA_DESC]]))</f>
        <v>HQ</v>
      </c>
      <c r="I1199" s="2">
        <v>43862</v>
      </c>
      <c r="J1199" s="3" t="s">
        <v>16</v>
      </c>
      <c r="K1199" s="3" t="s">
        <v>12</v>
      </c>
      <c r="L1199" s="3" t="s">
        <v>17</v>
      </c>
      <c r="M1199" s="3">
        <v>0</v>
      </c>
      <c r="N1199" s="3">
        <v>0</v>
      </c>
      <c r="O1199" s="3">
        <v>0</v>
      </c>
    </row>
    <row r="1200" spans="1:15" x14ac:dyDescent="0.25">
      <c r="A1200" s="6" t="str">
        <f>IF(Table1[[#This Row],[Area]]="","",CONCATENATE(YEAR(I1200)," ","Q",ROUNDUP(MONTH(I1200)/3,0)))</f>
        <v/>
      </c>
      <c r="B1200" s="6" t="str">
        <f>IF(Table1[[#This Row],[Area]]="","",CONCATENATE(TEXT(Table1[[#This Row],[rpt_mth]],"yyyy"), " ",TEXT(Table1[[#This Row],[rpt_mth]],"mmmm")))</f>
        <v/>
      </c>
      <c r="C1200" s="9" t="str">
        <f>IF(Table1[[#This Row],[Area]]="","",Table1[[#This Row],[cleu_gross_adds]]/1000)</f>
        <v/>
      </c>
      <c r="D1200" s="9" t="str">
        <f>IF(Table1[[#This Row],[Area]]="","",Table1[[#This Row],[cleu_deacts]]/1000)</f>
        <v/>
      </c>
      <c r="E1200" s="10" t="str">
        <f>IF(Table1[[#This Row],[Area]]="","",Table1[[#This Row],[cleu_subs]]/1000)</f>
        <v/>
      </c>
      <c r="F1200" s="10" t="str">
        <f>IF(Table1[[#This Row],[Area]]="","",Table1[[#This Row],[Adds]]-Table1[[#This Row],[Deacts]])</f>
        <v/>
      </c>
      <c r="G1200" s="10" t="str">
        <f>IF(Table1[[#This Row],[Area]]="","",IF(Table1[[#This Row],[VZ2_SEGMT_DESC]]="Small &amp; Medium Unassigned", "Small &amp; Medium",Table1[[#This Row],[VZ2_SEGMT_DESC]]))</f>
        <v/>
      </c>
      <c r="H1200" s="10" t="str">
        <f>IF(Table1[[#This Row],[VZ2_AREA_DESC]]="undefined","",IF(Table1[[#This Row],[VZ2_AREA_DESC]]="Headquarte","HQ",Table1[[#This Row],[VZ2_AREA_DESC]]))</f>
        <v/>
      </c>
      <c r="I1200" s="2">
        <v>43617</v>
      </c>
      <c r="J1200" s="3" t="s">
        <v>18</v>
      </c>
      <c r="K1200" s="3" t="s">
        <v>12</v>
      </c>
      <c r="L1200" s="3" t="s">
        <v>13</v>
      </c>
      <c r="M1200" s="3">
        <v>0</v>
      </c>
      <c r="N1200" s="3">
        <v>0</v>
      </c>
      <c r="O1200" s="3">
        <v>0</v>
      </c>
    </row>
    <row r="1201" spans="1:15" x14ac:dyDescent="0.25">
      <c r="A1201" s="6" t="str">
        <f>IF(Table1[[#This Row],[Area]]="","",CONCATENATE(YEAR(I1201)," ","Q",ROUNDUP(MONTH(I1201)/3,0)))</f>
        <v>2019 Q4</v>
      </c>
      <c r="B1201" s="6" t="str">
        <f>IF(Table1[[#This Row],[Area]]="","",CONCATENATE(TEXT(Table1[[#This Row],[rpt_mth]],"yyyy"), " ",TEXT(Table1[[#This Row],[rpt_mth]],"mmmm")))</f>
        <v>2019 October</v>
      </c>
      <c r="C1201" s="9">
        <f>IF(Table1[[#This Row],[Area]]="","",Table1[[#This Row],[cleu_gross_adds]]/1000)</f>
        <v>20.975000000000001</v>
      </c>
      <c r="D1201" s="9">
        <f>IF(Table1[[#This Row],[Area]]="","",Table1[[#This Row],[cleu_deacts]]/1000)</f>
        <v>14.829000000000001</v>
      </c>
      <c r="E1201" s="10">
        <f>IF(Table1[[#This Row],[Area]]="","",Table1[[#This Row],[cleu_subs]]/1000)</f>
        <v>1177.92</v>
      </c>
      <c r="F1201" s="10">
        <f>IF(Table1[[#This Row],[Area]]="","",Table1[[#This Row],[Adds]]-Table1[[#This Row],[Deacts]])</f>
        <v>6.1460000000000008</v>
      </c>
      <c r="G1201" s="10" t="str">
        <f>IF(Table1[[#This Row],[Area]]="","",IF(Table1[[#This Row],[VZ2_SEGMT_DESC]]="Small &amp; Medium Unassigned", "Small &amp; Medium",Table1[[#This Row],[VZ2_SEGMT_DESC]]))</f>
        <v>Public Sector SLED</v>
      </c>
      <c r="H1201" s="10" t="str">
        <f>IF(Table1[[#This Row],[VZ2_AREA_DESC]]="undefined","",IF(Table1[[#This Row],[VZ2_AREA_DESC]]="Headquarte","HQ",Table1[[#This Row],[VZ2_AREA_DESC]]))</f>
        <v>South</v>
      </c>
      <c r="I1201" s="2">
        <v>43739</v>
      </c>
      <c r="J1201" s="3" t="s">
        <v>19</v>
      </c>
      <c r="K1201" s="3" t="s">
        <v>12</v>
      </c>
      <c r="L1201" s="3" t="s">
        <v>8</v>
      </c>
      <c r="M1201" s="3">
        <v>20975</v>
      </c>
      <c r="N1201" s="3">
        <v>14829</v>
      </c>
      <c r="O1201" s="3">
        <v>1177920</v>
      </c>
    </row>
    <row r="1202" spans="1:15" x14ac:dyDescent="0.25">
      <c r="A1202" s="6" t="str">
        <f>IF(Table1[[#This Row],[Area]]="","",CONCATENATE(YEAR(I1202)," ","Q",ROUNDUP(MONTH(I1202)/3,0)))</f>
        <v>2019 Q3</v>
      </c>
      <c r="B1202" s="6" t="str">
        <f>IF(Table1[[#This Row],[Area]]="","",CONCATENATE(TEXT(Table1[[#This Row],[rpt_mth]],"yyyy"), " ",TEXT(Table1[[#This Row],[rpt_mth]],"mmmm")))</f>
        <v>2019 August</v>
      </c>
      <c r="C1202" s="9">
        <f>IF(Table1[[#This Row],[Area]]="","",Table1[[#This Row],[cleu_gross_adds]]/1000)</f>
        <v>7.0999999999999994E-2</v>
      </c>
      <c r="D1202" s="9">
        <f>IF(Table1[[#This Row],[Area]]="","",Table1[[#This Row],[cleu_deacts]]/1000)</f>
        <v>1E-3</v>
      </c>
      <c r="E1202" s="10">
        <f>IF(Table1[[#This Row],[Area]]="","",Table1[[#This Row],[cleu_subs]]/1000)</f>
        <v>0.121</v>
      </c>
      <c r="F1202" s="10">
        <f>IF(Table1[[#This Row],[Area]]="","",Table1[[#This Row],[Adds]]-Table1[[#This Row],[Deacts]])</f>
        <v>6.9999999999999993E-2</v>
      </c>
      <c r="G1202" s="10" t="str">
        <f>IF(Table1[[#This Row],[Area]]="","",IF(Table1[[#This Row],[VZ2_SEGMT_DESC]]="Small &amp; Medium Unassigned", "Small &amp; Medium",Table1[[#This Row],[VZ2_SEGMT_DESC]]))</f>
        <v>Small &amp; Medium</v>
      </c>
      <c r="H1202" s="10" t="str">
        <f>IF(Table1[[#This Row],[VZ2_AREA_DESC]]="undefined","",IF(Table1[[#This Row],[VZ2_AREA_DESC]]="Headquarte","HQ",Table1[[#This Row],[VZ2_AREA_DESC]]))</f>
        <v>South</v>
      </c>
      <c r="I1202" s="2">
        <v>43678</v>
      </c>
      <c r="J1202" s="3" t="s">
        <v>9</v>
      </c>
      <c r="K1202" s="3" t="s">
        <v>14</v>
      </c>
      <c r="L1202" s="3" t="s">
        <v>8</v>
      </c>
      <c r="M1202" s="3">
        <v>71</v>
      </c>
      <c r="N1202" s="3">
        <v>1</v>
      </c>
      <c r="O1202" s="3">
        <v>121</v>
      </c>
    </row>
    <row r="1203" spans="1:15" x14ac:dyDescent="0.25">
      <c r="A1203" s="6" t="str">
        <f>IF(Table1[[#This Row],[Area]]="","",CONCATENATE(YEAR(I1203)," ","Q",ROUNDUP(MONTH(I1203)/3,0)))</f>
        <v>2019 Q3</v>
      </c>
      <c r="B1203" s="6" t="str">
        <f>IF(Table1[[#This Row],[Area]]="","",CONCATENATE(TEXT(Table1[[#This Row],[rpt_mth]],"yyyy"), " ",TEXT(Table1[[#This Row],[rpt_mth]],"mmmm")))</f>
        <v>2019 July</v>
      </c>
      <c r="C1203" s="9">
        <f>IF(Table1[[#This Row],[Area]]="","",Table1[[#This Row],[cleu_gross_adds]]/1000)</f>
        <v>8.9999999999999993E-3</v>
      </c>
      <c r="D1203" s="9">
        <f>IF(Table1[[#This Row],[Area]]="","",Table1[[#This Row],[cleu_deacts]]/1000)</f>
        <v>0</v>
      </c>
      <c r="E1203" s="10">
        <f>IF(Table1[[#This Row],[Area]]="","",Table1[[#This Row],[cleu_subs]]/1000)</f>
        <v>2.1999999999999999E-2</v>
      </c>
      <c r="F1203" s="10">
        <f>IF(Table1[[#This Row],[Area]]="","",Table1[[#This Row],[Adds]]-Table1[[#This Row],[Deacts]])</f>
        <v>8.9999999999999993E-3</v>
      </c>
      <c r="G1203" s="10" t="str">
        <f>IF(Table1[[#This Row],[Area]]="","",IF(Table1[[#This Row],[VZ2_SEGMT_DESC]]="Small &amp; Medium Unassigned", "Small &amp; Medium",Table1[[#This Row],[VZ2_SEGMT_DESC]]))</f>
        <v>Small &amp; Medium</v>
      </c>
      <c r="H1203" s="10" t="str">
        <f>IF(Table1[[#This Row],[VZ2_AREA_DESC]]="undefined","",IF(Table1[[#This Row],[VZ2_AREA_DESC]]="Headquarte","HQ",Table1[[#This Row],[VZ2_AREA_DESC]]))</f>
        <v>South</v>
      </c>
      <c r="I1203" s="2">
        <v>43647</v>
      </c>
      <c r="J1203" s="3" t="s">
        <v>9</v>
      </c>
      <c r="K1203" s="3" t="s">
        <v>14</v>
      </c>
      <c r="L1203" s="3" t="s">
        <v>8</v>
      </c>
      <c r="M1203" s="3">
        <v>9</v>
      </c>
      <c r="N1203" s="3">
        <v>0</v>
      </c>
      <c r="O1203" s="3">
        <v>22</v>
      </c>
    </row>
    <row r="1204" spans="1:15" x14ac:dyDescent="0.25">
      <c r="A1204" s="6" t="str">
        <f>IF(Table1[[#This Row],[Area]]="","",CONCATENATE(YEAR(I1204)," ","Q",ROUNDUP(MONTH(I1204)/3,0)))</f>
        <v>2019 Q3</v>
      </c>
      <c r="B1204" s="6" t="str">
        <f>IF(Table1[[#This Row],[Area]]="","",CONCATENATE(TEXT(Table1[[#This Row],[rpt_mth]],"yyyy"), " ",TEXT(Table1[[#This Row],[rpt_mth]],"mmmm")))</f>
        <v>2019 July</v>
      </c>
      <c r="C1204" s="9">
        <f>IF(Table1[[#This Row],[Area]]="","",Table1[[#This Row],[cleu_gross_adds]]/1000)</f>
        <v>52.087000000000003</v>
      </c>
      <c r="D1204" s="9">
        <f>IF(Table1[[#This Row],[Area]]="","",Table1[[#This Row],[cleu_deacts]]/1000)</f>
        <v>32.460999999999999</v>
      </c>
      <c r="E1204" s="10">
        <f>IF(Table1[[#This Row],[Area]]="","",Table1[[#This Row],[cleu_subs]]/1000)</f>
        <v>3208.0369999999998</v>
      </c>
      <c r="F1204" s="10">
        <f>IF(Table1[[#This Row],[Area]]="","",Table1[[#This Row],[Adds]]-Table1[[#This Row],[Deacts]])</f>
        <v>19.626000000000005</v>
      </c>
      <c r="G1204" s="10" t="str">
        <f>IF(Table1[[#This Row],[Area]]="","",IF(Table1[[#This Row],[VZ2_SEGMT_DESC]]="Small &amp; Medium Unassigned", "Small &amp; Medium",Table1[[#This Row],[VZ2_SEGMT_DESC]]))</f>
        <v>Small &amp; Medium</v>
      </c>
      <c r="H1204" s="10" t="str">
        <f>IF(Table1[[#This Row],[VZ2_AREA_DESC]]="undefined","",IF(Table1[[#This Row],[VZ2_AREA_DESC]]="Headquarte","HQ",Table1[[#This Row],[VZ2_AREA_DESC]]))</f>
        <v>East</v>
      </c>
      <c r="I1204" s="2">
        <v>43647</v>
      </c>
      <c r="J1204" s="3" t="s">
        <v>18</v>
      </c>
      <c r="K1204" s="3" t="s">
        <v>12</v>
      </c>
      <c r="L1204" s="3" t="s">
        <v>11</v>
      </c>
      <c r="M1204" s="3">
        <v>52087</v>
      </c>
      <c r="N1204" s="3">
        <v>32461</v>
      </c>
      <c r="O1204" s="3">
        <v>3208037</v>
      </c>
    </row>
    <row r="1205" spans="1:15" x14ac:dyDescent="0.25">
      <c r="A1205" s="6" t="str">
        <f>IF(Table1[[#This Row],[Area]]="","",CONCATENATE(YEAR(I1205)," ","Q",ROUNDUP(MONTH(I1205)/3,0)))</f>
        <v>2019 Q3</v>
      </c>
      <c r="B1205" s="6" t="str">
        <f>IF(Table1[[#This Row],[Area]]="","",CONCATENATE(TEXT(Table1[[#This Row],[rpt_mth]],"yyyy"), " ",TEXT(Table1[[#This Row],[rpt_mth]],"mmmm")))</f>
        <v>2019 September</v>
      </c>
      <c r="C1205" s="9">
        <f>IF(Table1[[#This Row],[Area]]="","",Table1[[#This Row],[cleu_gross_adds]]/1000)</f>
        <v>33.476999999999997</v>
      </c>
      <c r="D1205" s="9">
        <f>IF(Table1[[#This Row],[Area]]="","",Table1[[#This Row],[cleu_deacts]]/1000)</f>
        <v>19.992000000000001</v>
      </c>
      <c r="E1205" s="10">
        <f>IF(Table1[[#This Row],[Area]]="","",Table1[[#This Row],[cleu_subs]]/1000)</f>
        <v>1824.5650000000001</v>
      </c>
      <c r="F1205" s="10">
        <f>IF(Table1[[#This Row],[Area]]="","",Table1[[#This Row],[Adds]]-Table1[[#This Row],[Deacts]])</f>
        <v>13.484999999999996</v>
      </c>
      <c r="G1205" s="10" t="str">
        <f>IF(Table1[[#This Row],[Area]]="","",IF(Table1[[#This Row],[VZ2_SEGMT_DESC]]="Small &amp; Medium Unassigned", "Small &amp; Medium",Table1[[#This Row],[VZ2_SEGMT_DESC]]))</f>
        <v>Small &amp; Medium</v>
      </c>
      <c r="H1205" s="10" t="str">
        <f>IF(Table1[[#This Row],[VZ2_AREA_DESC]]="undefined","",IF(Table1[[#This Row],[VZ2_AREA_DESC]]="Headquarte","HQ",Table1[[#This Row],[VZ2_AREA_DESC]]))</f>
        <v>South</v>
      </c>
      <c r="I1205" s="2">
        <v>43709</v>
      </c>
      <c r="J1205" s="3" t="s">
        <v>18</v>
      </c>
      <c r="K1205" s="3" t="s">
        <v>12</v>
      </c>
      <c r="L1205" s="3" t="s">
        <v>8</v>
      </c>
      <c r="M1205" s="3">
        <v>33477</v>
      </c>
      <c r="N1205" s="3">
        <v>19992</v>
      </c>
      <c r="O1205" s="3">
        <v>1824565</v>
      </c>
    </row>
    <row r="1206" spans="1:15" x14ac:dyDescent="0.25">
      <c r="A1206" s="6" t="str">
        <f>IF(Table1[[#This Row],[Area]]="","",CONCATENATE(YEAR(I1206)," ","Q",ROUNDUP(MONTH(I1206)/3,0)))</f>
        <v>2020 Q2</v>
      </c>
      <c r="B1206" s="6" t="str">
        <f>IF(Table1[[#This Row],[Area]]="","",CONCATENATE(TEXT(Table1[[#This Row],[rpt_mth]],"yyyy"), " ",TEXT(Table1[[#This Row],[rpt_mth]],"mmmm")))</f>
        <v>2020 May</v>
      </c>
      <c r="C1206" s="9">
        <f>IF(Table1[[#This Row],[Area]]="","",Table1[[#This Row],[cleu_gross_adds]]/1000)</f>
        <v>0</v>
      </c>
      <c r="D1206" s="9">
        <f>IF(Table1[[#This Row],[Area]]="","",Table1[[#This Row],[cleu_deacts]]/1000)</f>
        <v>0</v>
      </c>
      <c r="E1206" s="10">
        <f>IF(Table1[[#This Row],[Area]]="","",Table1[[#This Row],[cleu_subs]]/1000)</f>
        <v>1E-3</v>
      </c>
      <c r="F1206" s="10">
        <f>IF(Table1[[#This Row],[Area]]="","",Table1[[#This Row],[Adds]]-Table1[[#This Row],[Deacts]])</f>
        <v>0</v>
      </c>
      <c r="G1206" s="10" t="str">
        <f>IF(Table1[[#This Row],[Area]]="","",IF(Table1[[#This Row],[VZ2_SEGMT_DESC]]="Small &amp; Medium Unassigned", "Small &amp; Medium",Table1[[#This Row],[VZ2_SEGMT_DESC]]))</f>
        <v>Large Enterprise Segment</v>
      </c>
      <c r="H1206" s="10" t="str">
        <f>IF(Table1[[#This Row],[VZ2_AREA_DESC]]="undefined","",IF(Table1[[#This Row],[VZ2_AREA_DESC]]="Headquarte","HQ",Table1[[#This Row],[VZ2_AREA_DESC]]))</f>
        <v>HQ</v>
      </c>
      <c r="I1206" s="2">
        <v>43952</v>
      </c>
      <c r="J1206" s="3" t="s">
        <v>6</v>
      </c>
      <c r="K1206" s="3" t="s">
        <v>12</v>
      </c>
      <c r="L1206" s="3" t="s">
        <v>17</v>
      </c>
      <c r="M1206" s="3">
        <v>0</v>
      </c>
      <c r="N1206" s="3">
        <v>0</v>
      </c>
      <c r="O1206" s="3">
        <v>1</v>
      </c>
    </row>
    <row r="1207" spans="1:15" x14ac:dyDescent="0.25">
      <c r="A1207" s="6" t="str">
        <f>IF(Table1[[#This Row],[Area]]="","",CONCATENATE(YEAR(I1207)," ","Q",ROUNDUP(MONTH(I1207)/3,0)))</f>
        <v/>
      </c>
      <c r="B1207" s="6" t="str">
        <f>IF(Table1[[#This Row],[Area]]="","",CONCATENATE(TEXT(Table1[[#This Row],[rpt_mth]],"yyyy"), " ",TEXT(Table1[[#This Row],[rpt_mth]],"mmmm")))</f>
        <v/>
      </c>
      <c r="C1207" s="9" t="str">
        <f>IF(Table1[[#This Row],[Area]]="","",Table1[[#This Row],[cleu_gross_adds]]/1000)</f>
        <v/>
      </c>
      <c r="D1207" s="9" t="str">
        <f>IF(Table1[[#This Row],[Area]]="","",Table1[[#This Row],[cleu_deacts]]/1000)</f>
        <v/>
      </c>
      <c r="E1207" s="10" t="str">
        <f>IF(Table1[[#This Row],[Area]]="","",Table1[[#This Row],[cleu_subs]]/1000)</f>
        <v/>
      </c>
      <c r="F1207" s="10" t="str">
        <f>IF(Table1[[#This Row],[Area]]="","",Table1[[#This Row],[Adds]]-Table1[[#This Row],[Deacts]])</f>
        <v/>
      </c>
      <c r="G1207" s="10" t="str">
        <f>IF(Table1[[#This Row],[Area]]="","",IF(Table1[[#This Row],[VZ2_SEGMT_DESC]]="Small &amp; Medium Unassigned", "Small &amp; Medium",Table1[[#This Row],[VZ2_SEGMT_DESC]]))</f>
        <v/>
      </c>
      <c r="H1207" s="10" t="str">
        <f>IF(Table1[[#This Row],[VZ2_AREA_DESC]]="undefined","",IF(Table1[[#This Row],[VZ2_AREA_DESC]]="Headquarte","HQ",Table1[[#This Row],[VZ2_AREA_DESC]]))</f>
        <v/>
      </c>
      <c r="I1207" s="2">
        <v>43739</v>
      </c>
      <c r="J1207" s="3" t="s">
        <v>19</v>
      </c>
      <c r="K1207" s="3" t="s">
        <v>7</v>
      </c>
      <c r="L1207" s="3" t="s">
        <v>13</v>
      </c>
      <c r="M1207" s="3">
        <v>0</v>
      </c>
      <c r="N1207" s="3">
        <v>0</v>
      </c>
      <c r="O1207" s="3">
        <v>0</v>
      </c>
    </row>
    <row r="1208" spans="1:15" x14ac:dyDescent="0.25">
      <c r="A1208" s="6" t="str">
        <f>IF(Table1[[#This Row],[Area]]="","",CONCATENATE(YEAR(I1208)," ","Q",ROUNDUP(MONTH(I1208)/3,0)))</f>
        <v>2019 Q4</v>
      </c>
      <c r="B1208" s="6" t="str">
        <f>IF(Table1[[#This Row],[Area]]="","",CONCATENATE(TEXT(Table1[[#This Row],[rpt_mth]],"yyyy"), " ",TEXT(Table1[[#This Row],[rpt_mth]],"mmmm")))</f>
        <v>2019 December</v>
      </c>
      <c r="C1208" s="9">
        <f>IF(Table1[[#This Row],[Area]]="","",Table1[[#This Row],[cleu_gross_adds]]/1000)</f>
        <v>0</v>
      </c>
      <c r="D1208" s="9">
        <f>IF(Table1[[#This Row],[Area]]="","",Table1[[#This Row],[cleu_deacts]]/1000)</f>
        <v>6.0000000000000001E-3</v>
      </c>
      <c r="E1208" s="10">
        <f>IF(Table1[[#This Row],[Area]]="","",Table1[[#This Row],[cleu_subs]]/1000)</f>
        <v>0.98</v>
      </c>
      <c r="F1208" s="10">
        <f>IF(Table1[[#This Row],[Area]]="","",Table1[[#This Row],[Adds]]-Table1[[#This Row],[Deacts]])</f>
        <v>-6.0000000000000001E-3</v>
      </c>
      <c r="G1208" s="10" t="str">
        <f>IF(Table1[[#This Row],[Area]]="","",IF(Table1[[#This Row],[VZ2_SEGMT_DESC]]="Small &amp; Medium Unassigned", "Small &amp; Medium",Table1[[#This Row],[VZ2_SEGMT_DESC]]))</f>
        <v>Public Sector Fed</v>
      </c>
      <c r="H1208" s="10" t="str">
        <f>IF(Table1[[#This Row],[VZ2_AREA_DESC]]="undefined","",IF(Table1[[#This Row],[VZ2_AREA_DESC]]="Headquarte","HQ",Table1[[#This Row],[VZ2_AREA_DESC]]))</f>
        <v>East</v>
      </c>
      <c r="I1208" s="2">
        <v>43800</v>
      </c>
      <c r="J1208" s="3" t="s">
        <v>16</v>
      </c>
      <c r="K1208" s="3" t="s">
        <v>10</v>
      </c>
      <c r="L1208" s="3" t="s">
        <v>11</v>
      </c>
      <c r="M1208" s="3">
        <v>0</v>
      </c>
      <c r="N1208" s="3">
        <v>6</v>
      </c>
      <c r="O1208" s="3">
        <v>980</v>
      </c>
    </row>
    <row r="1209" spans="1:15" x14ac:dyDescent="0.25">
      <c r="A1209" s="6" t="str">
        <f>IF(Table1[[#This Row],[Area]]="","",CONCATENATE(YEAR(I1209)," ","Q",ROUNDUP(MONTH(I1209)/3,0)))</f>
        <v>2019 Q2</v>
      </c>
      <c r="B1209" s="6" t="str">
        <f>IF(Table1[[#This Row],[Area]]="","",CONCATENATE(TEXT(Table1[[#This Row],[rpt_mth]],"yyyy"), " ",TEXT(Table1[[#This Row],[rpt_mth]],"mmmm")))</f>
        <v>2019 May</v>
      </c>
      <c r="C1209" s="9">
        <f>IF(Table1[[#This Row],[Area]]="","",Table1[[#This Row],[cleu_gross_adds]]/1000)</f>
        <v>6.4139999999999997</v>
      </c>
      <c r="D1209" s="9">
        <f>IF(Table1[[#This Row],[Area]]="","",Table1[[#This Row],[cleu_deacts]]/1000)</f>
        <v>3.1619999999999999</v>
      </c>
      <c r="E1209" s="10">
        <f>IF(Table1[[#This Row],[Area]]="","",Table1[[#This Row],[cleu_subs]]/1000)</f>
        <v>348.798</v>
      </c>
      <c r="F1209" s="10">
        <f>IF(Table1[[#This Row],[Area]]="","",Table1[[#This Row],[Adds]]-Table1[[#This Row],[Deacts]])</f>
        <v>3.2519999999999998</v>
      </c>
      <c r="G1209" s="10" t="str">
        <f>IF(Table1[[#This Row],[Area]]="","",IF(Table1[[#This Row],[VZ2_SEGMT_DESC]]="Small &amp; Medium Unassigned", "Small &amp; Medium",Table1[[#This Row],[VZ2_SEGMT_DESC]]))</f>
        <v>Small &amp; Medium</v>
      </c>
      <c r="H1209" s="10" t="str">
        <f>IF(Table1[[#This Row],[VZ2_AREA_DESC]]="undefined","",IF(Table1[[#This Row],[VZ2_AREA_DESC]]="Headquarte","HQ",Table1[[#This Row],[VZ2_AREA_DESC]]))</f>
        <v>West</v>
      </c>
      <c r="I1209" s="2">
        <v>43586</v>
      </c>
      <c r="J1209" s="3" t="s">
        <v>18</v>
      </c>
      <c r="K1209" s="3" t="s">
        <v>14</v>
      </c>
      <c r="L1209" s="3" t="s">
        <v>15</v>
      </c>
      <c r="M1209" s="3">
        <v>6414</v>
      </c>
      <c r="N1209" s="3">
        <v>3162</v>
      </c>
      <c r="O1209" s="3">
        <v>348798</v>
      </c>
    </row>
    <row r="1210" spans="1:15" x14ac:dyDescent="0.25">
      <c r="A1210" s="6" t="str">
        <f>IF(Table1[[#This Row],[Area]]="","",CONCATENATE(YEAR(I1210)," ","Q",ROUNDUP(MONTH(I1210)/3,0)))</f>
        <v>2020 Q1</v>
      </c>
      <c r="B1210" s="6" t="str">
        <f>IF(Table1[[#This Row],[Area]]="","",CONCATENATE(TEXT(Table1[[#This Row],[rpt_mth]],"yyyy"), " ",TEXT(Table1[[#This Row],[rpt_mth]],"mmmm")))</f>
        <v>2020 January</v>
      </c>
      <c r="C1210" s="9">
        <f>IF(Table1[[#This Row],[Area]]="","",Table1[[#This Row],[cleu_gross_adds]]/1000)</f>
        <v>48.759</v>
      </c>
      <c r="D1210" s="9">
        <f>IF(Table1[[#This Row],[Area]]="","",Table1[[#This Row],[cleu_deacts]]/1000)</f>
        <v>45.033999999999999</v>
      </c>
      <c r="E1210" s="10">
        <f>IF(Table1[[#This Row],[Area]]="","",Table1[[#This Row],[cleu_subs]]/1000)</f>
        <v>3323.2370000000001</v>
      </c>
      <c r="F1210" s="10">
        <f>IF(Table1[[#This Row],[Area]]="","",Table1[[#This Row],[Adds]]-Table1[[#This Row],[Deacts]])</f>
        <v>3.7250000000000014</v>
      </c>
      <c r="G1210" s="10" t="str">
        <f>IF(Table1[[#This Row],[Area]]="","",IF(Table1[[#This Row],[VZ2_SEGMT_DESC]]="Small &amp; Medium Unassigned", "Small &amp; Medium",Table1[[#This Row],[VZ2_SEGMT_DESC]]))</f>
        <v>Small &amp; Medium</v>
      </c>
      <c r="H1210" s="10" t="str">
        <f>IF(Table1[[#This Row],[VZ2_AREA_DESC]]="undefined","",IF(Table1[[#This Row],[VZ2_AREA_DESC]]="Headquarte","HQ",Table1[[#This Row],[VZ2_AREA_DESC]]))</f>
        <v>East</v>
      </c>
      <c r="I1210" s="2">
        <v>43831</v>
      </c>
      <c r="J1210" s="3" t="s">
        <v>18</v>
      </c>
      <c r="K1210" s="3" t="s">
        <v>12</v>
      </c>
      <c r="L1210" s="3" t="s">
        <v>11</v>
      </c>
      <c r="M1210" s="3">
        <v>48759</v>
      </c>
      <c r="N1210" s="3">
        <v>45034</v>
      </c>
      <c r="O1210" s="3">
        <v>3323237</v>
      </c>
    </row>
    <row r="1211" spans="1:15" x14ac:dyDescent="0.25">
      <c r="A1211" s="6" t="str">
        <f>IF(Table1[[#This Row],[Area]]="","",CONCATENATE(YEAR(I1211)," ","Q",ROUNDUP(MONTH(I1211)/3,0)))</f>
        <v>2019 Q4</v>
      </c>
      <c r="B1211" s="6" t="str">
        <f>IF(Table1[[#This Row],[Area]]="","",CONCATENATE(TEXT(Table1[[#This Row],[rpt_mth]],"yyyy"), " ",TEXT(Table1[[#This Row],[rpt_mth]],"mmmm")))</f>
        <v>2019 December</v>
      </c>
      <c r="C1211" s="9">
        <f>IF(Table1[[#This Row],[Area]]="","",Table1[[#This Row],[cleu_gross_adds]]/1000)</f>
        <v>2.3E-2</v>
      </c>
      <c r="D1211" s="9">
        <f>IF(Table1[[#This Row],[Area]]="","",Table1[[#This Row],[cleu_deacts]]/1000)</f>
        <v>0.31900000000000001</v>
      </c>
      <c r="E1211" s="10">
        <f>IF(Table1[[#This Row],[Area]]="","",Table1[[#This Row],[cleu_subs]]/1000)</f>
        <v>30.815000000000001</v>
      </c>
      <c r="F1211" s="10">
        <f>IF(Table1[[#This Row],[Area]]="","",Table1[[#This Row],[Adds]]-Table1[[#This Row],[Deacts]])</f>
        <v>-0.29599999999999999</v>
      </c>
      <c r="G1211" s="10" t="str">
        <f>IF(Table1[[#This Row],[Area]]="","",IF(Table1[[#This Row],[VZ2_SEGMT_DESC]]="Small &amp; Medium Unassigned", "Small &amp; Medium",Table1[[#This Row],[VZ2_SEGMT_DESC]]))</f>
        <v>Public Sector SLED</v>
      </c>
      <c r="H1211" s="10" t="str">
        <f>IF(Table1[[#This Row],[VZ2_AREA_DESC]]="undefined","",IF(Table1[[#This Row],[VZ2_AREA_DESC]]="Headquarte","HQ",Table1[[#This Row],[VZ2_AREA_DESC]]))</f>
        <v>East</v>
      </c>
      <c r="I1211" s="2">
        <v>43800</v>
      </c>
      <c r="J1211" s="3" t="s">
        <v>19</v>
      </c>
      <c r="K1211" s="3" t="s">
        <v>7</v>
      </c>
      <c r="L1211" s="3" t="s">
        <v>11</v>
      </c>
      <c r="M1211" s="3">
        <v>23</v>
      </c>
      <c r="N1211" s="3">
        <v>319</v>
      </c>
      <c r="O1211" s="3">
        <v>30815</v>
      </c>
    </row>
    <row r="1212" spans="1:15" x14ac:dyDescent="0.25">
      <c r="A1212" s="6" t="str">
        <f>IF(Table1[[#This Row],[Area]]="","",CONCATENATE(YEAR(I1212)," ","Q",ROUNDUP(MONTH(I1212)/3,0)))</f>
        <v>2019 Q3</v>
      </c>
      <c r="B1212" s="6" t="str">
        <f>IF(Table1[[#This Row],[Area]]="","",CONCATENATE(TEXT(Table1[[#This Row],[rpt_mth]],"yyyy"), " ",TEXT(Table1[[#This Row],[rpt_mth]],"mmmm")))</f>
        <v>2019 July</v>
      </c>
      <c r="C1212" s="9">
        <f>IF(Table1[[#This Row],[Area]]="","",Table1[[#This Row],[cleu_gross_adds]]/1000)</f>
        <v>0.27900000000000003</v>
      </c>
      <c r="D1212" s="9">
        <f>IF(Table1[[#This Row],[Area]]="","",Table1[[#This Row],[cleu_deacts]]/1000)</f>
        <v>0.36299999999999999</v>
      </c>
      <c r="E1212" s="10">
        <f>IF(Table1[[#This Row],[Area]]="","",Table1[[#This Row],[cleu_subs]]/1000)</f>
        <v>24.687000000000001</v>
      </c>
      <c r="F1212" s="10">
        <f>IF(Table1[[#This Row],[Area]]="","",Table1[[#This Row],[Adds]]-Table1[[#This Row],[Deacts]])</f>
        <v>-8.3999999999999964E-2</v>
      </c>
      <c r="G1212" s="10" t="str">
        <f>IF(Table1[[#This Row],[Area]]="","",IF(Table1[[#This Row],[VZ2_SEGMT_DESC]]="Small &amp; Medium Unassigned", "Small &amp; Medium",Table1[[#This Row],[VZ2_SEGMT_DESC]]))</f>
        <v>Large Enterprise Segment</v>
      </c>
      <c r="H1212" s="10" t="str">
        <f>IF(Table1[[#This Row],[VZ2_AREA_DESC]]="undefined","",IF(Table1[[#This Row],[VZ2_AREA_DESC]]="Headquarte","HQ",Table1[[#This Row],[VZ2_AREA_DESC]]))</f>
        <v>West</v>
      </c>
      <c r="I1212" s="2">
        <v>43647</v>
      </c>
      <c r="J1212" s="3" t="s">
        <v>6</v>
      </c>
      <c r="K1212" s="3" t="s">
        <v>10</v>
      </c>
      <c r="L1212" s="3" t="s">
        <v>15</v>
      </c>
      <c r="M1212" s="3">
        <v>279</v>
      </c>
      <c r="N1212" s="3">
        <v>363</v>
      </c>
      <c r="O1212" s="3">
        <v>24687</v>
      </c>
    </row>
    <row r="1213" spans="1:15" x14ac:dyDescent="0.25">
      <c r="A1213" s="6" t="str">
        <f>IF(Table1[[#This Row],[Area]]="","",CONCATENATE(YEAR(I1213)," ","Q",ROUNDUP(MONTH(I1213)/3,0)))</f>
        <v>2020 Q2</v>
      </c>
      <c r="B1213" s="6" t="str">
        <f>IF(Table1[[#This Row],[Area]]="","",CONCATENATE(TEXT(Table1[[#This Row],[rpt_mth]],"yyyy"), " ",TEXT(Table1[[#This Row],[rpt_mth]],"mmmm")))</f>
        <v>2020 May</v>
      </c>
      <c r="C1213" s="9">
        <f>IF(Table1[[#This Row],[Area]]="","",Table1[[#This Row],[cleu_gross_adds]]/1000)</f>
        <v>1.9E-2</v>
      </c>
      <c r="D1213" s="9">
        <f>IF(Table1[[#This Row],[Area]]="","",Table1[[#This Row],[cleu_deacts]]/1000)</f>
        <v>6.8000000000000005E-2</v>
      </c>
      <c r="E1213" s="10">
        <f>IF(Table1[[#This Row],[Area]]="","",Table1[[#This Row],[cleu_subs]]/1000)</f>
        <v>9.3350000000000009</v>
      </c>
      <c r="F1213" s="10">
        <f>IF(Table1[[#This Row],[Area]]="","",Table1[[#This Row],[Adds]]-Table1[[#This Row],[Deacts]])</f>
        <v>-4.9000000000000002E-2</v>
      </c>
      <c r="G1213" s="10" t="str">
        <f>IF(Table1[[#This Row],[Area]]="","",IF(Table1[[#This Row],[VZ2_SEGMT_DESC]]="Small &amp; Medium Unassigned", "Small &amp; Medium",Table1[[#This Row],[VZ2_SEGMT_DESC]]))</f>
        <v>Public Sector SLED</v>
      </c>
      <c r="H1213" s="10" t="str">
        <f>IF(Table1[[#This Row],[VZ2_AREA_DESC]]="undefined","",IF(Table1[[#This Row],[VZ2_AREA_DESC]]="Headquarte","HQ",Table1[[#This Row],[VZ2_AREA_DESC]]))</f>
        <v>South</v>
      </c>
      <c r="I1213" s="2">
        <v>43952</v>
      </c>
      <c r="J1213" s="3" t="s">
        <v>19</v>
      </c>
      <c r="K1213" s="3" t="s">
        <v>7</v>
      </c>
      <c r="L1213" s="3" t="s">
        <v>8</v>
      </c>
      <c r="M1213" s="3">
        <v>19</v>
      </c>
      <c r="N1213" s="3">
        <v>68</v>
      </c>
      <c r="O1213" s="3">
        <v>9335</v>
      </c>
    </row>
    <row r="1214" spans="1:15" x14ac:dyDescent="0.25">
      <c r="A1214" s="6" t="str">
        <f>IF(Table1[[#This Row],[Area]]="","",CONCATENATE(YEAR(I1214)," ","Q",ROUNDUP(MONTH(I1214)/3,0)))</f>
        <v>2019 Q2</v>
      </c>
      <c r="B1214" s="6" t="str">
        <f>IF(Table1[[#This Row],[Area]]="","",CONCATENATE(TEXT(Table1[[#This Row],[rpt_mth]],"yyyy"), " ",TEXT(Table1[[#This Row],[rpt_mth]],"mmmm")))</f>
        <v>2019 May</v>
      </c>
      <c r="C1214" s="9">
        <f>IF(Table1[[#This Row],[Area]]="","",Table1[[#This Row],[cleu_gross_adds]]/1000)</f>
        <v>15.535</v>
      </c>
      <c r="D1214" s="9">
        <f>IF(Table1[[#This Row],[Area]]="","",Table1[[#This Row],[cleu_deacts]]/1000)</f>
        <v>12.157999999999999</v>
      </c>
      <c r="E1214" s="10">
        <f>IF(Table1[[#This Row],[Area]]="","",Table1[[#This Row],[cleu_subs]]/1000)</f>
        <v>1031.8240000000001</v>
      </c>
      <c r="F1214" s="10">
        <f>IF(Table1[[#This Row],[Area]]="","",Table1[[#This Row],[Adds]]-Table1[[#This Row],[Deacts]])</f>
        <v>3.3770000000000007</v>
      </c>
      <c r="G1214" s="10" t="str">
        <f>IF(Table1[[#This Row],[Area]]="","",IF(Table1[[#This Row],[VZ2_SEGMT_DESC]]="Small &amp; Medium Unassigned", "Small &amp; Medium",Table1[[#This Row],[VZ2_SEGMT_DESC]]))</f>
        <v>Public Sector SLED</v>
      </c>
      <c r="H1214" s="10" t="str">
        <f>IF(Table1[[#This Row],[VZ2_AREA_DESC]]="undefined","",IF(Table1[[#This Row],[VZ2_AREA_DESC]]="Headquarte","HQ",Table1[[#This Row],[VZ2_AREA_DESC]]))</f>
        <v>West</v>
      </c>
      <c r="I1214" s="2">
        <v>43586</v>
      </c>
      <c r="J1214" s="3" t="s">
        <v>19</v>
      </c>
      <c r="K1214" s="3" t="s">
        <v>12</v>
      </c>
      <c r="L1214" s="3" t="s">
        <v>15</v>
      </c>
      <c r="M1214" s="3">
        <v>15535</v>
      </c>
      <c r="N1214" s="3">
        <v>12158</v>
      </c>
      <c r="O1214" s="3">
        <v>1031824</v>
      </c>
    </row>
    <row r="1215" spans="1:15" x14ac:dyDescent="0.25">
      <c r="A1215" s="6" t="str">
        <f>IF(Table1[[#This Row],[Area]]="","",CONCATENATE(YEAR(I1215)," ","Q",ROUNDUP(MONTH(I1215)/3,0)))</f>
        <v>2019 Q4</v>
      </c>
      <c r="B1215" s="6" t="str">
        <f>IF(Table1[[#This Row],[Area]]="","",CONCATENATE(TEXT(Table1[[#This Row],[rpt_mth]],"yyyy"), " ",TEXT(Table1[[#This Row],[rpt_mth]],"mmmm")))</f>
        <v>2019 December</v>
      </c>
      <c r="C1215" s="9">
        <f>IF(Table1[[#This Row],[Area]]="","",Table1[[#This Row],[cleu_gross_adds]]/1000)</f>
        <v>0</v>
      </c>
      <c r="D1215" s="9">
        <f>IF(Table1[[#This Row],[Area]]="","",Table1[[#This Row],[cleu_deacts]]/1000)</f>
        <v>0</v>
      </c>
      <c r="E1215" s="10">
        <f>IF(Table1[[#This Row],[Area]]="","",Table1[[#This Row],[cleu_subs]]/1000)</f>
        <v>1E-3</v>
      </c>
      <c r="F1215" s="10">
        <f>IF(Table1[[#This Row],[Area]]="","",Table1[[#This Row],[Adds]]-Table1[[#This Row],[Deacts]])</f>
        <v>0</v>
      </c>
      <c r="G1215" s="10" t="str">
        <f>IF(Table1[[#This Row],[Area]]="","",IF(Table1[[#This Row],[VZ2_SEGMT_DESC]]="Small &amp; Medium Unassigned", "Small &amp; Medium",Table1[[#This Row],[VZ2_SEGMT_DESC]]))</f>
        <v>Small &amp; Medium</v>
      </c>
      <c r="H1215" s="10" t="str">
        <f>IF(Table1[[#This Row],[VZ2_AREA_DESC]]="undefined","",IF(Table1[[#This Row],[VZ2_AREA_DESC]]="Headquarte","HQ",Table1[[#This Row],[VZ2_AREA_DESC]]))</f>
        <v>West</v>
      </c>
      <c r="I1215" s="2">
        <v>43800</v>
      </c>
      <c r="J1215" s="3" t="s">
        <v>9</v>
      </c>
      <c r="K1215" s="3" t="s">
        <v>12</v>
      </c>
      <c r="L1215" s="3" t="s">
        <v>15</v>
      </c>
      <c r="M1215" s="3">
        <v>0</v>
      </c>
      <c r="N1215" s="3">
        <v>0</v>
      </c>
      <c r="O1215" s="3">
        <v>1</v>
      </c>
    </row>
    <row r="1216" spans="1:15" x14ac:dyDescent="0.25">
      <c r="A1216" s="6" t="str">
        <f>IF(Table1[[#This Row],[Area]]="","",CONCATENATE(YEAR(I1216)," ","Q",ROUNDUP(MONTH(I1216)/3,0)))</f>
        <v/>
      </c>
      <c r="B1216" s="6" t="str">
        <f>IF(Table1[[#This Row],[Area]]="","",CONCATENATE(TEXT(Table1[[#This Row],[rpt_mth]],"yyyy"), " ",TEXT(Table1[[#This Row],[rpt_mth]],"mmmm")))</f>
        <v/>
      </c>
      <c r="C1216" s="9" t="str">
        <f>IF(Table1[[#This Row],[Area]]="","",Table1[[#This Row],[cleu_gross_adds]]/1000)</f>
        <v/>
      </c>
      <c r="D1216" s="9" t="str">
        <f>IF(Table1[[#This Row],[Area]]="","",Table1[[#This Row],[cleu_deacts]]/1000)</f>
        <v/>
      </c>
      <c r="E1216" s="10" t="str">
        <f>IF(Table1[[#This Row],[Area]]="","",Table1[[#This Row],[cleu_subs]]/1000)</f>
        <v/>
      </c>
      <c r="F1216" s="10" t="str">
        <f>IF(Table1[[#This Row],[Area]]="","",Table1[[#This Row],[Adds]]-Table1[[#This Row],[Deacts]])</f>
        <v/>
      </c>
      <c r="G1216" s="10" t="str">
        <f>IF(Table1[[#This Row],[Area]]="","",IF(Table1[[#This Row],[VZ2_SEGMT_DESC]]="Small &amp; Medium Unassigned", "Small &amp; Medium",Table1[[#This Row],[VZ2_SEGMT_DESC]]))</f>
        <v/>
      </c>
      <c r="H1216" s="10" t="str">
        <f>IF(Table1[[#This Row],[VZ2_AREA_DESC]]="undefined","",IF(Table1[[#This Row],[VZ2_AREA_DESC]]="Headquarte","HQ",Table1[[#This Row],[VZ2_AREA_DESC]]))</f>
        <v/>
      </c>
      <c r="I1216" s="2">
        <v>43770</v>
      </c>
      <c r="J1216" s="3" t="s">
        <v>19</v>
      </c>
      <c r="K1216" s="3" t="s">
        <v>7</v>
      </c>
      <c r="L1216" s="3" t="s">
        <v>13</v>
      </c>
      <c r="M1216" s="3">
        <v>0</v>
      </c>
      <c r="N1216" s="3">
        <v>0</v>
      </c>
      <c r="O1216" s="3">
        <v>0</v>
      </c>
    </row>
    <row r="1217" spans="1:15" x14ac:dyDescent="0.25">
      <c r="A1217" s="6" t="str">
        <f>IF(Table1[[#This Row],[Area]]="","",CONCATENATE(YEAR(I1217)," ","Q",ROUNDUP(MONTH(I1217)/3,0)))</f>
        <v>2020 Q2</v>
      </c>
      <c r="B1217" s="6" t="str">
        <f>IF(Table1[[#This Row],[Area]]="","",CONCATENATE(TEXT(Table1[[#This Row],[rpt_mth]],"yyyy"), " ",TEXT(Table1[[#This Row],[rpt_mth]],"mmmm")))</f>
        <v>2020 May</v>
      </c>
      <c r="C1217" s="9">
        <f>IF(Table1[[#This Row],[Area]]="","",Table1[[#This Row],[cleu_gross_adds]]/1000)</f>
        <v>6.4779999999999998</v>
      </c>
      <c r="D1217" s="9">
        <f>IF(Table1[[#This Row],[Area]]="","",Table1[[#This Row],[cleu_deacts]]/1000)</f>
        <v>3.2839999999999998</v>
      </c>
      <c r="E1217" s="10">
        <f>IF(Table1[[#This Row],[Area]]="","",Table1[[#This Row],[cleu_subs]]/1000)</f>
        <v>399.79</v>
      </c>
      <c r="F1217" s="10">
        <f>IF(Table1[[#This Row],[Area]]="","",Table1[[#This Row],[Adds]]-Table1[[#This Row],[Deacts]])</f>
        <v>3.194</v>
      </c>
      <c r="G1217" s="10" t="str">
        <f>IF(Table1[[#This Row],[Area]]="","",IF(Table1[[#This Row],[VZ2_SEGMT_DESC]]="Small &amp; Medium Unassigned", "Small &amp; Medium",Table1[[#This Row],[VZ2_SEGMT_DESC]]))</f>
        <v>Small &amp; Medium</v>
      </c>
      <c r="H1217" s="10" t="str">
        <f>IF(Table1[[#This Row],[VZ2_AREA_DESC]]="undefined","",IF(Table1[[#This Row],[VZ2_AREA_DESC]]="Headquarte","HQ",Table1[[#This Row],[VZ2_AREA_DESC]]))</f>
        <v>West</v>
      </c>
      <c r="I1217" s="2">
        <v>43952</v>
      </c>
      <c r="J1217" s="3" t="s">
        <v>18</v>
      </c>
      <c r="K1217" s="3" t="s">
        <v>14</v>
      </c>
      <c r="L1217" s="3" t="s">
        <v>15</v>
      </c>
      <c r="M1217" s="3">
        <v>6478</v>
      </c>
      <c r="N1217" s="3">
        <v>3284</v>
      </c>
      <c r="O1217" s="3">
        <v>399790</v>
      </c>
    </row>
    <row r="1218" spans="1:15" x14ac:dyDescent="0.25">
      <c r="A1218" s="6" t="str">
        <f>IF(Table1[[#This Row],[Area]]="","",CONCATENATE(YEAR(I1218)," ","Q",ROUNDUP(MONTH(I1218)/3,0)))</f>
        <v>2019 Q3</v>
      </c>
      <c r="B1218" s="6" t="str">
        <f>IF(Table1[[#This Row],[Area]]="","",CONCATENATE(TEXT(Table1[[#This Row],[rpt_mth]],"yyyy"), " ",TEXT(Table1[[#This Row],[rpt_mth]],"mmmm")))</f>
        <v>2019 September</v>
      </c>
      <c r="C1218" s="9">
        <f>IF(Table1[[#This Row],[Area]]="","",Table1[[#This Row],[cleu_gross_adds]]/1000)</f>
        <v>30.087</v>
      </c>
      <c r="D1218" s="9">
        <f>IF(Table1[[#This Row],[Area]]="","",Table1[[#This Row],[cleu_deacts]]/1000)</f>
        <v>17.641999999999999</v>
      </c>
      <c r="E1218" s="10">
        <f>IF(Table1[[#This Row],[Area]]="","",Table1[[#This Row],[cleu_subs]]/1000)</f>
        <v>1316.635</v>
      </c>
      <c r="F1218" s="10">
        <f>IF(Table1[[#This Row],[Area]]="","",Table1[[#This Row],[Adds]]-Table1[[#This Row],[Deacts]])</f>
        <v>12.445</v>
      </c>
      <c r="G1218" s="10" t="str">
        <f>IF(Table1[[#This Row],[Area]]="","",IF(Table1[[#This Row],[VZ2_SEGMT_DESC]]="Small &amp; Medium Unassigned", "Small &amp; Medium",Table1[[#This Row],[VZ2_SEGMT_DESC]]))</f>
        <v>Small &amp; Medium</v>
      </c>
      <c r="H1218" s="10" t="str">
        <f>IF(Table1[[#This Row],[VZ2_AREA_DESC]]="undefined","",IF(Table1[[#This Row],[VZ2_AREA_DESC]]="Headquarte","HQ",Table1[[#This Row],[VZ2_AREA_DESC]]))</f>
        <v>South</v>
      </c>
      <c r="I1218" s="2">
        <v>43709</v>
      </c>
      <c r="J1218" s="3" t="s">
        <v>18</v>
      </c>
      <c r="K1218" s="3" t="s">
        <v>10</v>
      </c>
      <c r="L1218" s="3" t="s">
        <v>8</v>
      </c>
      <c r="M1218" s="3">
        <v>30087</v>
      </c>
      <c r="N1218" s="3">
        <v>17642</v>
      </c>
      <c r="O1218" s="3">
        <v>1316635</v>
      </c>
    </row>
    <row r="1219" spans="1:15" x14ac:dyDescent="0.25">
      <c r="A1219" s="6" t="str">
        <f>IF(Table1[[#This Row],[Area]]="","",CONCATENATE(YEAR(I1219)," ","Q",ROUNDUP(MONTH(I1219)/3,0)))</f>
        <v/>
      </c>
      <c r="B1219" s="6" t="str">
        <f>IF(Table1[[#This Row],[Area]]="","",CONCATENATE(TEXT(Table1[[#This Row],[rpt_mth]],"yyyy"), " ",TEXT(Table1[[#This Row],[rpt_mth]],"mmmm")))</f>
        <v/>
      </c>
      <c r="C1219" s="9" t="str">
        <f>IF(Table1[[#This Row],[Area]]="","",Table1[[#This Row],[cleu_gross_adds]]/1000)</f>
        <v/>
      </c>
      <c r="D1219" s="9" t="str">
        <f>IF(Table1[[#This Row],[Area]]="","",Table1[[#This Row],[cleu_deacts]]/1000)</f>
        <v/>
      </c>
      <c r="E1219" s="10" t="str">
        <f>IF(Table1[[#This Row],[Area]]="","",Table1[[#This Row],[cleu_subs]]/1000)</f>
        <v/>
      </c>
      <c r="F1219" s="10" t="str">
        <f>IF(Table1[[#This Row],[Area]]="","",Table1[[#This Row],[Adds]]-Table1[[#This Row],[Deacts]])</f>
        <v/>
      </c>
      <c r="G1219" s="10" t="str">
        <f>IF(Table1[[#This Row],[Area]]="","",IF(Table1[[#This Row],[VZ2_SEGMT_DESC]]="Small &amp; Medium Unassigned", "Small &amp; Medium",Table1[[#This Row],[VZ2_SEGMT_DESC]]))</f>
        <v/>
      </c>
      <c r="H1219" s="10" t="str">
        <f>IF(Table1[[#This Row],[VZ2_AREA_DESC]]="undefined","",IF(Table1[[#This Row],[VZ2_AREA_DESC]]="Headquarte","HQ",Table1[[#This Row],[VZ2_AREA_DESC]]))</f>
        <v/>
      </c>
      <c r="I1219" s="2">
        <v>43466</v>
      </c>
      <c r="J1219" s="3" t="s">
        <v>19</v>
      </c>
      <c r="K1219" s="3" t="s">
        <v>7</v>
      </c>
      <c r="L1219" s="3" t="s">
        <v>13</v>
      </c>
      <c r="M1219" s="3">
        <v>0</v>
      </c>
      <c r="N1219" s="3">
        <v>0</v>
      </c>
      <c r="O1219" s="3">
        <v>0</v>
      </c>
    </row>
    <row r="1220" spans="1:15" x14ac:dyDescent="0.25">
      <c r="A1220" s="6" t="str">
        <f>IF(Table1[[#This Row],[Area]]="","",CONCATENATE(YEAR(I1220)," ","Q",ROUNDUP(MONTH(I1220)/3,0)))</f>
        <v>2019 Q3</v>
      </c>
      <c r="B1220" s="6" t="str">
        <f>IF(Table1[[#This Row],[Area]]="","",CONCATENATE(TEXT(Table1[[#This Row],[rpt_mth]],"yyyy"), " ",TEXT(Table1[[#This Row],[rpt_mth]],"mmmm")))</f>
        <v>2019 August</v>
      </c>
      <c r="C1220" s="9">
        <f>IF(Table1[[#This Row],[Area]]="","",Table1[[#This Row],[cleu_gross_adds]]/1000)</f>
        <v>0</v>
      </c>
      <c r="D1220" s="9">
        <f>IF(Table1[[#This Row],[Area]]="","",Table1[[#This Row],[cleu_deacts]]/1000)</f>
        <v>4.9000000000000002E-2</v>
      </c>
      <c r="E1220" s="10">
        <f>IF(Table1[[#This Row],[Area]]="","",Table1[[#This Row],[cleu_subs]]/1000)</f>
        <v>0.72</v>
      </c>
      <c r="F1220" s="10">
        <f>IF(Table1[[#This Row],[Area]]="","",Table1[[#This Row],[Adds]]-Table1[[#This Row],[Deacts]])</f>
        <v>-4.9000000000000002E-2</v>
      </c>
      <c r="G1220" s="10" t="str">
        <f>IF(Table1[[#This Row],[Area]]="","",IF(Table1[[#This Row],[VZ2_SEGMT_DESC]]="Small &amp; Medium Unassigned", "Small &amp; Medium",Table1[[#This Row],[VZ2_SEGMT_DESC]]))</f>
        <v>Public Sector Fed</v>
      </c>
      <c r="H1220" s="10" t="str">
        <f>IF(Table1[[#This Row],[VZ2_AREA_DESC]]="undefined","",IF(Table1[[#This Row],[VZ2_AREA_DESC]]="Headquarte","HQ",Table1[[#This Row],[VZ2_AREA_DESC]]))</f>
        <v>East</v>
      </c>
      <c r="I1220" s="2">
        <v>43678</v>
      </c>
      <c r="J1220" s="3" t="s">
        <v>16</v>
      </c>
      <c r="K1220" s="3" t="s">
        <v>14</v>
      </c>
      <c r="L1220" s="3" t="s">
        <v>11</v>
      </c>
      <c r="M1220" s="3">
        <v>0</v>
      </c>
      <c r="N1220" s="3">
        <v>49</v>
      </c>
      <c r="O1220" s="3">
        <v>720</v>
      </c>
    </row>
    <row r="1221" spans="1:15" x14ac:dyDescent="0.25">
      <c r="A1221" s="6" t="str">
        <f>IF(Table1[[#This Row],[Area]]="","",CONCATENATE(YEAR(I1221)," ","Q",ROUNDUP(MONTH(I1221)/3,0)))</f>
        <v/>
      </c>
      <c r="B1221" s="6" t="str">
        <f>IF(Table1[[#This Row],[Area]]="","",CONCATENATE(TEXT(Table1[[#This Row],[rpt_mth]],"yyyy"), " ",TEXT(Table1[[#This Row],[rpt_mth]],"mmmm")))</f>
        <v/>
      </c>
      <c r="C1221" s="9" t="str">
        <f>IF(Table1[[#This Row],[Area]]="","",Table1[[#This Row],[cleu_gross_adds]]/1000)</f>
        <v/>
      </c>
      <c r="D1221" s="9" t="str">
        <f>IF(Table1[[#This Row],[Area]]="","",Table1[[#This Row],[cleu_deacts]]/1000)</f>
        <v/>
      </c>
      <c r="E1221" s="10" t="str">
        <f>IF(Table1[[#This Row],[Area]]="","",Table1[[#This Row],[cleu_subs]]/1000)</f>
        <v/>
      </c>
      <c r="F1221" s="10" t="str">
        <f>IF(Table1[[#This Row],[Area]]="","",Table1[[#This Row],[Adds]]-Table1[[#This Row],[Deacts]])</f>
        <v/>
      </c>
      <c r="G1221" s="10" t="str">
        <f>IF(Table1[[#This Row],[Area]]="","",IF(Table1[[#This Row],[VZ2_SEGMT_DESC]]="Small &amp; Medium Unassigned", "Small &amp; Medium",Table1[[#This Row],[VZ2_SEGMT_DESC]]))</f>
        <v/>
      </c>
      <c r="H1221" s="10" t="str">
        <f>IF(Table1[[#This Row],[VZ2_AREA_DESC]]="undefined","",IF(Table1[[#This Row],[VZ2_AREA_DESC]]="Headquarte","HQ",Table1[[#This Row],[VZ2_AREA_DESC]]))</f>
        <v/>
      </c>
      <c r="I1221" s="2">
        <v>43617</v>
      </c>
      <c r="J1221" s="3" t="s">
        <v>19</v>
      </c>
      <c r="K1221" s="3" t="s">
        <v>12</v>
      </c>
      <c r="L1221" s="3" t="s">
        <v>13</v>
      </c>
      <c r="M1221" s="3">
        <v>0</v>
      </c>
      <c r="N1221" s="3">
        <v>0</v>
      </c>
      <c r="O1221" s="3">
        <v>0</v>
      </c>
    </row>
    <row r="1222" spans="1:15" x14ac:dyDescent="0.25">
      <c r="A1222" s="6" t="str">
        <f>IF(Table1[[#This Row],[Area]]="","",CONCATENATE(YEAR(I1222)," ","Q",ROUNDUP(MONTH(I1222)/3,0)))</f>
        <v>2020 Q1</v>
      </c>
      <c r="B1222" s="6" t="str">
        <f>IF(Table1[[#This Row],[Area]]="","",CONCATENATE(TEXT(Table1[[#This Row],[rpt_mth]],"yyyy"), " ",TEXT(Table1[[#This Row],[rpt_mth]],"mmmm")))</f>
        <v>2020 February</v>
      </c>
      <c r="C1222" s="9">
        <f>IF(Table1[[#This Row],[Area]]="","",Table1[[#This Row],[cleu_gross_adds]]/1000)</f>
        <v>0.86299999999999999</v>
      </c>
      <c r="D1222" s="9">
        <f>IF(Table1[[#This Row],[Area]]="","",Table1[[#This Row],[cleu_deacts]]/1000)</f>
        <v>0.3</v>
      </c>
      <c r="E1222" s="10">
        <f>IF(Table1[[#This Row],[Area]]="","",Table1[[#This Row],[cleu_subs]]/1000)</f>
        <v>42.554000000000002</v>
      </c>
      <c r="F1222" s="10">
        <f>IF(Table1[[#This Row],[Area]]="","",Table1[[#This Row],[Adds]]-Table1[[#This Row],[Deacts]])</f>
        <v>0.56299999999999994</v>
      </c>
      <c r="G1222" s="10" t="str">
        <f>IF(Table1[[#This Row],[Area]]="","",IF(Table1[[#This Row],[VZ2_SEGMT_DESC]]="Small &amp; Medium Unassigned", "Small &amp; Medium",Table1[[#This Row],[VZ2_SEGMT_DESC]]))</f>
        <v>Large Enterprise Segment</v>
      </c>
      <c r="H1222" s="10" t="str">
        <f>IF(Table1[[#This Row],[VZ2_AREA_DESC]]="undefined","",IF(Table1[[#This Row],[VZ2_AREA_DESC]]="Headquarte","HQ",Table1[[#This Row],[VZ2_AREA_DESC]]))</f>
        <v>West</v>
      </c>
      <c r="I1222" s="2">
        <v>43862</v>
      </c>
      <c r="J1222" s="3" t="s">
        <v>6</v>
      </c>
      <c r="K1222" s="3" t="s">
        <v>14</v>
      </c>
      <c r="L1222" s="3" t="s">
        <v>15</v>
      </c>
      <c r="M1222" s="3">
        <v>863</v>
      </c>
      <c r="N1222" s="3">
        <v>300</v>
      </c>
      <c r="O1222" s="3">
        <v>42554</v>
      </c>
    </row>
    <row r="1223" spans="1:15" x14ac:dyDescent="0.25">
      <c r="A1223" s="6" t="str">
        <f>IF(Table1[[#This Row],[Area]]="","",CONCATENATE(YEAR(I1223)," ","Q",ROUNDUP(MONTH(I1223)/3,0)))</f>
        <v>2019 Q1</v>
      </c>
      <c r="B1223" s="6" t="str">
        <f>IF(Table1[[#This Row],[Area]]="","",CONCATENATE(TEXT(Table1[[#This Row],[rpt_mth]],"yyyy"), " ",TEXT(Table1[[#This Row],[rpt_mth]],"mmmm")))</f>
        <v>2019 February</v>
      </c>
      <c r="C1223" s="9">
        <f>IF(Table1[[#This Row],[Area]]="","",Table1[[#This Row],[cleu_gross_adds]]/1000)</f>
        <v>2.4E-2</v>
      </c>
      <c r="D1223" s="9">
        <f>IF(Table1[[#This Row],[Area]]="","",Table1[[#This Row],[cleu_deacts]]/1000)</f>
        <v>0</v>
      </c>
      <c r="E1223" s="10">
        <f>IF(Table1[[#This Row],[Area]]="","",Table1[[#This Row],[cleu_subs]]/1000)</f>
        <v>2.8000000000000001E-2</v>
      </c>
      <c r="F1223" s="10">
        <f>IF(Table1[[#This Row],[Area]]="","",Table1[[#This Row],[Adds]]-Table1[[#This Row],[Deacts]])</f>
        <v>2.4E-2</v>
      </c>
      <c r="G1223" s="10" t="str">
        <f>IF(Table1[[#This Row],[Area]]="","",IF(Table1[[#This Row],[VZ2_SEGMT_DESC]]="Small &amp; Medium Unassigned", "Small &amp; Medium",Table1[[#This Row],[VZ2_SEGMT_DESC]]))</f>
        <v>Small &amp; Medium</v>
      </c>
      <c r="H1223" s="10" t="str">
        <f>IF(Table1[[#This Row],[VZ2_AREA_DESC]]="undefined","",IF(Table1[[#This Row],[VZ2_AREA_DESC]]="Headquarte","HQ",Table1[[#This Row],[VZ2_AREA_DESC]]))</f>
        <v>West</v>
      </c>
      <c r="I1223" s="2">
        <v>43497</v>
      </c>
      <c r="J1223" s="3" t="s">
        <v>9</v>
      </c>
      <c r="K1223" s="3" t="s">
        <v>14</v>
      </c>
      <c r="L1223" s="3" t="s">
        <v>15</v>
      </c>
      <c r="M1223" s="3">
        <v>24</v>
      </c>
      <c r="N1223" s="3">
        <v>0</v>
      </c>
      <c r="O1223" s="3">
        <v>28</v>
      </c>
    </row>
    <row r="1224" spans="1:15" x14ac:dyDescent="0.25">
      <c r="A1224" s="6" t="str">
        <f>IF(Table1[[#This Row],[Area]]="","",CONCATENATE(YEAR(I1224)," ","Q",ROUNDUP(MONTH(I1224)/3,0)))</f>
        <v>2020 Q2</v>
      </c>
      <c r="B1224" s="6" t="str">
        <f>IF(Table1[[#This Row],[Area]]="","",CONCATENATE(TEXT(Table1[[#This Row],[rpt_mth]],"yyyy"), " ",TEXT(Table1[[#This Row],[rpt_mth]],"mmmm")))</f>
        <v>2020 April</v>
      </c>
      <c r="C1224" s="9">
        <f>IF(Table1[[#This Row],[Area]]="","",Table1[[#This Row],[cleu_gross_adds]]/1000)</f>
        <v>0</v>
      </c>
      <c r="D1224" s="9">
        <f>IF(Table1[[#This Row],[Area]]="","",Table1[[#This Row],[cleu_deacts]]/1000)</f>
        <v>0</v>
      </c>
      <c r="E1224" s="10">
        <f>IF(Table1[[#This Row],[Area]]="","",Table1[[#This Row],[cleu_subs]]/1000)</f>
        <v>7.0000000000000001E-3</v>
      </c>
      <c r="F1224" s="10">
        <f>IF(Table1[[#This Row],[Area]]="","",Table1[[#This Row],[Adds]]-Table1[[#This Row],[Deacts]])</f>
        <v>0</v>
      </c>
      <c r="G1224" s="10" t="str">
        <f>IF(Table1[[#This Row],[Area]]="","",IF(Table1[[#This Row],[VZ2_SEGMT_DESC]]="Small &amp; Medium Unassigned", "Small &amp; Medium",Table1[[#This Row],[VZ2_SEGMT_DESC]]))</f>
        <v>Small &amp; Medium</v>
      </c>
      <c r="H1224" s="10" t="str">
        <f>IF(Table1[[#This Row],[VZ2_AREA_DESC]]="undefined","",IF(Table1[[#This Row],[VZ2_AREA_DESC]]="Headquarte","HQ",Table1[[#This Row],[VZ2_AREA_DESC]]))</f>
        <v>East</v>
      </c>
      <c r="I1224" s="2">
        <v>43922</v>
      </c>
      <c r="J1224" s="3" t="s">
        <v>9</v>
      </c>
      <c r="K1224" s="3" t="s">
        <v>14</v>
      </c>
      <c r="L1224" s="3" t="s">
        <v>11</v>
      </c>
      <c r="M1224" s="3">
        <v>0</v>
      </c>
      <c r="N1224" s="3">
        <v>0</v>
      </c>
      <c r="O1224" s="3">
        <v>7</v>
      </c>
    </row>
    <row r="1225" spans="1:15" x14ac:dyDescent="0.25">
      <c r="A1225" s="6" t="str">
        <f>IF(Table1[[#This Row],[Area]]="","",CONCATENATE(YEAR(I1225)," ","Q",ROUNDUP(MONTH(I1225)/3,0)))</f>
        <v>2019 Q2</v>
      </c>
      <c r="B1225" s="6" t="str">
        <f>IF(Table1[[#This Row],[Area]]="","",CONCATENATE(TEXT(Table1[[#This Row],[rpt_mth]],"yyyy"), " ",TEXT(Table1[[#This Row],[rpt_mth]],"mmmm")))</f>
        <v>2019 April</v>
      </c>
      <c r="C1225" s="9">
        <f>IF(Table1[[#This Row],[Area]]="","",Table1[[#This Row],[cleu_gross_adds]]/1000)</f>
        <v>5.8999999999999997E-2</v>
      </c>
      <c r="D1225" s="9">
        <f>IF(Table1[[#This Row],[Area]]="","",Table1[[#This Row],[cleu_deacts]]/1000)</f>
        <v>2.1999999999999999E-2</v>
      </c>
      <c r="E1225" s="10">
        <f>IF(Table1[[#This Row],[Area]]="","",Table1[[#This Row],[cleu_subs]]/1000)</f>
        <v>1.2609999999999999</v>
      </c>
      <c r="F1225" s="10">
        <f>IF(Table1[[#This Row],[Area]]="","",Table1[[#This Row],[Adds]]-Table1[[#This Row],[Deacts]])</f>
        <v>3.6999999999999998E-2</v>
      </c>
      <c r="G1225" s="10" t="str">
        <f>IF(Table1[[#This Row],[Area]]="","",IF(Table1[[#This Row],[VZ2_SEGMT_DESC]]="Small &amp; Medium Unassigned", "Small &amp; Medium",Table1[[#This Row],[VZ2_SEGMT_DESC]]))</f>
        <v>Small &amp; Medium</v>
      </c>
      <c r="H1225" s="10" t="str">
        <f>IF(Table1[[#This Row],[VZ2_AREA_DESC]]="undefined","",IF(Table1[[#This Row],[VZ2_AREA_DESC]]="Headquarte","HQ",Table1[[#This Row],[VZ2_AREA_DESC]]))</f>
        <v>East</v>
      </c>
      <c r="I1225" s="2">
        <v>43556</v>
      </c>
      <c r="J1225" s="3" t="s">
        <v>9</v>
      </c>
      <c r="K1225" s="3" t="s">
        <v>7</v>
      </c>
      <c r="L1225" s="3" t="s">
        <v>11</v>
      </c>
      <c r="M1225" s="3">
        <v>59</v>
      </c>
      <c r="N1225" s="3">
        <v>22</v>
      </c>
      <c r="O1225" s="3">
        <v>1261</v>
      </c>
    </row>
    <row r="1226" spans="1:15" x14ac:dyDescent="0.25">
      <c r="A1226" s="6" t="str">
        <f>IF(Table1[[#This Row],[Area]]="","",CONCATENATE(YEAR(I1226)," ","Q",ROUNDUP(MONTH(I1226)/3,0)))</f>
        <v>2019 Q3</v>
      </c>
      <c r="B1226" s="6" t="str">
        <f>IF(Table1[[#This Row],[Area]]="","",CONCATENATE(TEXT(Table1[[#This Row],[rpt_mth]],"yyyy"), " ",TEXT(Table1[[#This Row],[rpt_mth]],"mmmm")))</f>
        <v>2019 July</v>
      </c>
      <c r="C1226" s="9">
        <f>IF(Table1[[#This Row],[Area]]="","",Table1[[#This Row],[cleu_gross_adds]]/1000)</f>
        <v>28.088000000000001</v>
      </c>
      <c r="D1226" s="9">
        <f>IF(Table1[[#This Row],[Area]]="","",Table1[[#This Row],[cleu_deacts]]/1000)</f>
        <v>22.925999999999998</v>
      </c>
      <c r="E1226" s="10">
        <f>IF(Table1[[#This Row],[Area]]="","",Table1[[#This Row],[cleu_subs]]/1000)</f>
        <v>1742.9280000000001</v>
      </c>
      <c r="F1226" s="10">
        <f>IF(Table1[[#This Row],[Area]]="","",Table1[[#This Row],[Adds]]-Table1[[#This Row],[Deacts]])</f>
        <v>5.1620000000000026</v>
      </c>
      <c r="G1226" s="10" t="str">
        <f>IF(Table1[[#This Row],[Area]]="","",IF(Table1[[#This Row],[VZ2_SEGMT_DESC]]="Small &amp; Medium Unassigned", "Small &amp; Medium",Table1[[#This Row],[VZ2_SEGMT_DESC]]))</f>
        <v>Public Sector SLED</v>
      </c>
      <c r="H1226" s="10" t="str">
        <f>IF(Table1[[#This Row],[VZ2_AREA_DESC]]="undefined","",IF(Table1[[#This Row],[VZ2_AREA_DESC]]="Headquarte","HQ",Table1[[#This Row],[VZ2_AREA_DESC]]))</f>
        <v>East</v>
      </c>
      <c r="I1226" s="2">
        <v>43647</v>
      </c>
      <c r="J1226" s="3" t="s">
        <v>19</v>
      </c>
      <c r="K1226" s="3" t="s">
        <v>12</v>
      </c>
      <c r="L1226" s="3" t="s">
        <v>11</v>
      </c>
      <c r="M1226" s="3">
        <v>28088</v>
      </c>
      <c r="N1226" s="3">
        <v>22926</v>
      </c>
      <c r="O1226" s="3">
        <v>1742928</v>
      </c>
    </row>
    <row r="1227" spans="1:15" x14ac:dyDescent="0.25">
      <c r="A1227" s="6" t="str">
        <f>IF(Table1[[#This Row],[Area]]="","",CONCATENATE(YEAR(I1227)," ","Q",ROUNDUP(MONTH(I1227)/3,0)))</f>
        <v>2020 Q1</v>
      </c>
      <c r="B1227" s="6" t="str">
        <f>IF(Table1[[#This Row],[Area]]="","",CONCATENATE(TEXT(Table1[[#This Row],[rpt_mth]],"yyyy"), " ",TEXT(Table1[[#This Row],[rpt_mth]],"mmmm")))</f>
        <v>2020 January</v>
      </c>
      <c r="C1227" s="9">
        <f>IF(Table1[[#This Row],[Area]]="","",Table1[[#This Row],[cleu_gross_adds]]/1000)</f>
        <v>0.31900000000000001</v>
      </c>
      <c r="D1227" s="9">
        <f>IF(Table1[[#This Row],[Area]]="","",Table1[[#This Row],[cleu_deacts]]/1000)</f>
        <v>0.44700000000000001</v>
      </c>
      <c r="E1227" s="10">
        <f>IF(Table1[[#This Row],[Area]]="","",Table1[[#This Row],[cleu_subs]]/1000)</f>
        <v>31.725999999999999</v>
      </c>
      <c r="F1227" s="10">
        <f>IF(Table1[[#This Row],[Area]]="","",Table1[[#This Row],[Adds]]-Table1[[#This Row],[Deacts]])</f>
        <v>-0.128</v>
      </c>
      <c r="G1227" s="10" t="str">
        <f>IF(Table1[[#This Row],[Area]]="","",IF(Table1[[#This Row],[VZ2_SEGMT_DESC]]="Small &amp; Medium Unassigned", "Small &amp; Medium",Table1[[#This Row],[VZ2_SEGMT_DESC]]))</f>
        <v>Large Enterprise Segment</v>
      </c>
      <c r="H1227" s="10" t="str">
        <f>IF(Table1[[#This Row],[VZ2_AREA_DESC]]="undefined","",IF(Table1[[#This Row],[VZ2_AREA_DESC]]="Headquarte","HQ",Table1[[#This Row],[VZ2_AREA_DESC]]))</f>
        <v>South</v>
      </c>
      <c r="I1227" s="2">
        <v>43831</v>
      </c>
      <c r="J1227" s="3" t="s">
        <v>6</v>
      </c>
      <c r="K1227" s="3" t="s">
        <v>10</v>
      </c>
      <c r="L1227" s="3" t="s">
        <v>8</v>
      </c>
      <c r="M1227" s="3">
        <v>319</v>
      </c>
      <c r="N1227" s="3">
        <v>447</v>
      </c>
      <c r="O1227" s="3">
        <v>31726</v>
      </c>
    </row>
    <row r="1228" spans="1:15" x14ac:dyDescent="0.25">
      <c r="A1228" s="6" t="str">
        <f>IF(Table1[[#This Row],[Area]]="","",CONCATENATE(YEAR(I1228)," ","Q",ROUNDUP(MONTH(I1228)/3,0)))</f>
        <v>2020 Q1</v>
      </c>
      <c r="B1228" s="6" t="str">
        <f>IF(Table1[[#This Row],[Area]]="","",CONCATENATE(TEXT(Table1[[#This Row],[rpt_mth]],"yyyy"), " ",TEXT(Table1[[#This Row],[rpt_mth]],"mmmm")))</f>
        <v>2020 February</v>
      </c>
      <c r="C1228" s="9">
        <f>IF(Table1[[#This Row],[Area]]="","",Table1[[#This Row],[cleu_gross_adds]]/1000)</f>
        <v>47.597000000000001</v>
      </c>
      <c r="D1228" s="9">
        <f>IF(Table1[[#This Row],[Area]]="","",Table1[[#This Row],[cleu_deacts]]/1000)</f>
        <v>43.612000000000002</v>
      </c>
      <c r="E1228" s="10">
        <f>IF(Table1[[#This Row],[Area]]="","",Table1[[#This Row],[cleu_subs]]/1000)</f>
        <v>2871.9740000000002</v>
      </c>
      <c r="F1228" s="10">
        <f>IF(Table1[[#This Row],[Area]]="","",Table1[[#This Row],[Adds]]-Table1[[#This Row],[Deacts]])</f>
        <v>3.9849999999999994</v>
      </c>
      <c r="G1228" s="10" t="str">
        <f>IF(Table1[[#This Row],[Area]]="","",IF(Table1[[#This Row],[VZ2_SEGMT_DESC]]="Small &amp; Medium Unassigned", "Small &amp; Medium",Table1[[#This Row],[VZ2_SEGMT_DESC]]))</f>
        <v>Large Enterprise Segment</v>
      </c>
      <c r="H1228" s="10" t="str">
        <f>IF(Table1[[#This Row],[VZ2_AREA_DESC]]="undefined","",IF(Table1[[#This Row],[VZ2_AREA_DESC]]="Headquarte","HQ",Table1[[#This Row],[VZ2_AREA_DESC]]))</f>
        <v>East</v>
      </c>
      <c r="I1228" s="2">
        <v>43862</v>
      </c>
      <c r="J1228" s="3" t="s">
        <v>6</v>
      </c>
      <c r="K1228" s="3" t="s">
        <v>12</v>
      </c>
      <c r="L1228" s="3" t="s">
        <v>11</v>
      </c>
      <c r="M1228" s="3">
        <v>47597</v>
      </c>
      <c r="N1228" s="3">
        <v>43612</v>
      </c>
      <c r="O1228" s="3">
        <v>2871974</v>
      </c>
    </row>
    <row r="1229" spans="1:15" x14ac:dyDescent="0.25">
      <c r="A1229" s="6" t="str">
        <f>IF(Table1[[#This Row],[Area]]="","",CONCATENATE(YEAR(I1229)," ","Q",ROUNDUP(MONTH(I1229)/3,0)))</f>
        <v>2019 Q4</v>
      </c>
      <c r="B1229" s="6" t="str">
        <f>IF(Table1[[#This Row],[Area]]="","",CONCATENATE(TEXT(Table1[[#This Row],[rpt_mth]],"yyyy"), " ",TEXT(Table1[[#This Row],[rpt_mth]],"mmmm")))</f>
        <v>2019 October</v>
      </c>
      <c r="C1229" s="9">
        <f>IF(Table1[[#This Row],[Area]]="","",Table1[[#This Row],[cleu_gross_adds]]/1000)</f>
        <v>30.657</v>
      </c>
      <c r="D1229" s="9">
        <f>IF(Table1[[#This Row],[Area]]="","",Table1[[#This Row],[cleu_deacts]]/1000)</f>
        <v>22.654</v>
      </c>
      <c r="E1229" s="10">
        <f>IF(Table1[[#This Row],[Area]]="","",Table1[[#This Row],[cleu_subs]]/1000)</f>
        <v>1772.0150000000001</v>
      </c>
      <c r="F1229" s="10">
        <f>IF(Table1[[#This Row],[Area]]="","",Table1[[#This Row],[Adds]]-Table1[[#This Row],[Deacts]])</f>
        <v>8.0030000000000001</v>
      </c>
      <c r="G1229" s="10" t="str">
        <f>IF(Table1[[#This Row],[Area]]="","",IF(Table1[[#This Row],[VZ2_SEGMT_DESC]]="Small &amp; Medium Unassigned", "Small &amp; Medium",Table1[[#This Row],[VZ2_SEGMT_DESC]]))</f>
        <v>Public Sector SLED</v>
      </c>
      <c r="H1229" s="10" t="str">
        <f>IF(Table1[[#This Row],[VZ2_AREA_DESC]]="undefined","",IF(Table1[[#This Row],[VZ2_AREA_DESC]]="Headquarte","HQ",Table1[[#This Row],[VZ2_AREA_DESC]]))</f>
        <v>East</v>
      </c>
      <c r="I1229" s="2">
        <v>43739</v>
      </c>
      <c r="J1229" s="3" t="s">
        <v>19</v>
      </c>
      <c r="K1229" s="3" t="s">
        <v>12</v>
      </c>
      <c r="L1229" s="3" t="s">
        <v>11</v>
      </c>
      <c r="M1229" s="3">
        <v>30657</v>
      </c>
      <c r="N1229" s="3">
        <v>22654</v>
      </c>
      <c r="O1229" s="3">
        <v>1772015</v>
      </c>
    </row>
    <row r="1230" spans="1:15" x14ac:dyDescent="0.25">
      <c r="A1230" s="6" t="str">
        <f>IF(Table1[[#This Row],[Area]]="","",CONCATENATE(YEAR(I1230)," ","Q",ROUNDUP(MONTH(I1230)/3,0)))</f>
        <v>2019 Q3</v>
      </c>
      <c r="B1230" s="6" t="str">
        <f>IF(Table1[[#This Row],[Area]]="","",CONCATENATE(TEXT(Table1[[#This Row],[rpt_mth]],"yyyy"), " ",TEXT(Table1[[#This Row],[rpt_mth]],"mmmm")))</f>
        <v>2019 September</v>
      </c>
      <c r="C1230" s="9">
        <f>IF(Table1[[#This Row],[Area]]="","",Table1[[#This Row],[cleu_gross_adds]]/1000)</f>
        <v>1E-3</v>
      </c>
      <c r="D1230" s="9">
        <f>IF(Table1[[#This Row],[Area]]="","",Table1[[#This Row],[cleu_deacts]]/1000)</f>
        <v>0</v>
      </c>
      <c r="E1230" s="10">
        <f>IF(Table1[[#This Row],[Area]]="","",Table1[[#This Row],[cleu_subs]]/1000)</f>
        <v>1.2E-2</v>
      </c>
      <c r="F1230" s="10">
        <f>IF(Table1[[#This Row],[Area]]="","",Table1[[#This Row],[Adds]]-Table1[[#This Row],[Deacts]])</f>
        <v>1E-3</v>
      </c>
      <c r="G1230" s="10" t="str">
        <f>IF(Table1[[#This Row],[Area]]="","",IF(Table1[[#This Row],[VZ2_SEGMT_DESC]]="Small &amp; Medium Unassigned", "Small &amp; Medium",Table1[[#This Row],[VZ2_SEGMT_DESC]]))</f>
        <v>Small &amp; Medium</v>
      </c>
      <c r="H1230" s="10" t="str">
        <f>IF(Table1[[#This Row],[VZ2_AREA_DESC]]="undefined","",IF(Table1[[#This Row],[VZ2_AREA_DESC]]="Headquarte","HQ",Table1[[#This Row],[VZ2_AREA_DESC]]))</f>
        <v>East</v>
      </c>
      <c r="I1230" s="2">
        <v>43709</v>
      </c>
      <c r="J1230" s="3" t="s">
        <v>9</v>
      </c>
      <c r="K1230" s="3" t="s">
        <v>7</v>
      </c>
      <c r="L1230" s="3" t="s">
        <v>11</v>
      </c>
      <c r="M1230" s="3">
        <v>1</v>
      </c>
      <c r="N1230" s="3">
        <v>0</v>
      </c>
      <c r="O1230" s="3">
        <v>12</v>
      </c>
    </row>
    <row r="1231" spans="1:15" x14ac:dyDescent="0.25">
      <c r="A1231" s="6" t="str">
        <f>IF(Table1[[#This Row],[Area]]="","",CONCATENATE(YEAR(I1231)," ","Q",ROUNDUP(MONTH(I1231)/3,0)))</f>
        <v/>
      </c>
      <c r="B1231" s="6" t="str">
        <f>IF(Table1[[#This Row],[Area]]="","",CONCATENATE(TEXT(Table1[[#This Row],[rpt_mth]],"yyyy"), " ",TEXT(Table1[[#This Row],[rpt_mth]],"mmmm")))</f>
        <v/>
      </c>
      <c r="C1231" s="9" t="str">
        <f>IF(Table1[[#This Row],[Area]]="","",Table1[[#This Row],[cleu_gross_adds]]/1000)</f>
        <v/>
      </c>
      <c r="D1231" s="9" t="str">
        <f>IF(Table1[[#This Row],[Area]]="","",Table1[[#This Row],[cleu_deacts]]/1000)</f>
        <v/>
      </c>
      <c r="E1231" s="10" t="str">
        <f>IF(Table1[[#This Row],[Area]]="","",Table1[[#This Row],[cleu_subs]]/1000)</f>
        <v/>
      </c>
      <c r="F1231" s="10" t="str">
        <f>IF(Table1[[#This Row],[Area]]="","",Table1[[#This Row],[Adds]]-Table1[[#This Row],[Deacts]])</f>
        <v/>
      </c>
      <c r="G1231" s="10" t="str">
        <f>IF(Table1[[#This Row],[Area]]="","",IF(Table1[[#This Row],[VZ2_SEGMT_DESC]]="Small &amp; Medium Unassigned", "Small &amp; Medium",Table1[[#This Row],[VZ2_SEGMT_DESC]]))</f>
        <v/>
      </c>
      <c r="H1231" s="10" t="str">
        <f>IF(Table1[[#This Row],[VZ2_AREA_DESC]]="undefined","",IF(Table1[[#This Row],[VZ2_AREA_DESC]]="Headquarte","HQ",Table1[[#This Row],[VZ2_AREA_DESC]]))</f>
        <v/>
      </c>
      <c r="I1231" s="2">
        <v>43586</v>
      </c>
      <c r="J1231" s="3" t="s">
        <v>16</v>
      </c>
      <c r="K1231" s="3" t="s">
        <v>12</v>
      </c>
      <c r="L1231" s="3" t="s">
        <v>13</v>
      </c>
      <c r="M1231" s="3">
        <v>0</v>
      </c>
      <c r="N1231" s="3">
        <v>0</v>
      </c>
      <c r="O1231" s="3">
        <v>0</v>
      </c>
    </row>
    <row r="1232" spans="1:15" x14ac:dyDescent="0.25">
      <c r="A1232" s="6" t="str">
        <f>IF(Table1[[#This Row],[Area]]="","",CONCATENATE(YEAR(I1232)," ","Q",ROUNDUP(MONTH(I1232)/3,0)))</f>
        <v>2019 Q4</v>
      </c>
      <c r="B1232" s="6" t="str">
        <f>IF(Table1[[#This Row],[Area]]="","",CONCATENATE(TEXT(Table1[[#This Row],[rpt_mth]],"yyyy"), " ",TEXT(Table1[[#This Row],[rpt_mth]],"mmmm")))</f>
        <v>2019 December</v>
      </c>
      <c r="C1232" s="9">
        <f>IF(Table1[[#This Row],[Area]]="","",Table1[[#This Row],[cleu_gross_adds]]/1000)</f>
        <v>0.01</v>
      </c>
      <c r="D1232" s="9">
        <f>IF(Table1[[#This Row],[Area]]="","",Table1[[#This Row],[cleu_deacts]]/1000)</f>
        <v>6.0000000000000001E-3</v>
      </c>
      <c r="E1232" s="10">
        <f>IF(Table1[[#This Row],[Area]]="","",Table1[[#This Row],[cleu_subs]]/1000)</f>
        <v>0.70499999999999996</v>
      </c>
      <c r="F1232" s="10">
        <f>IF(Table1[[#This Row],[Area]]="","",Table1[[#This Row],[Adds]]-Table1[[#This Row],[Deacts]])</f>
        <v>4.0000000000000001E-3</v>
      </c>
      <c r="G1232" s="10" t="str">
        <f>IF(Table1[[#This Row],[Area]]="","",IF(Table1[[#This Row],[VZ2_SEGMT_DESC]]="Small &amp; Medium Unassigned", "Small &amp; Medium",Table1[[#This Row],[VZ2_SEGMT_DESC]]))</f>
        <v>Public Sector Fed</v>
      </c>
      <c r="H1232" s="10" t="str">
        <f>IF(Table1[[#This Row],[VZ2_AREA_DESC]]="undefined","",IF(Table1[[#This Row],[VZ2_AREA_DESC]]="Headquarte","HQ",Table1[[#This Row],[VZ2_AREA_DESC]]))</f>
        <v>East</v>
      </c>
      <c r="I1232" s="2">
        <v>43800</v>
      </c>
      <c r="J1232" s="3" t="s">
        <v>16</v>
      </c>
      <c r="K1232" s="3" t="s">
        <v>14</v>
      </c>
      <c r="L1232" s="3" t="s">
        <v>11</v>
      </c>
      <c r="M1232" s="3">
        <v>10</v>
      </c>
      <c r="N1232" s="3">
        <v>6</v>
      </c>
      <c r="O1232" s="3">
        <v>705</v>
      </c>
    </row>
    <row r="1233" spans="1:15" x14ac:dyDescent="0.25">
      <c r="A1233" s="6" t="str">
        <f>IF(Table1[[#This Row],[Area]]="","",CONCATENATE(YEAR(I1233)," ","Q",ROUNDUP(MONTH(I1233)/3,0)))</f>
        <v>2020 Q1</v>
      </c>
      <c r="B1233" s="6" t="str">
        <f>IF(Table1[[#This Row],[Area]]="","",CONCATENATE(TEXT(Table1[[#This Row],[rpt_mth]],"yyyy"), " ",TEXT(Table1[[#This Row],[rpt_mth]],"mmmm")))</f>
        <v>2020 January</v>
      </c>
      <c r="C1233" s="9">
        <f>IF(Table1[[#This Row],[Area]]="","",Table1[[#This Row],[cleu_gross_adds]]/1000)</f>
        <v>0.35399999999999998</v>
      </c>
      <c r="D1233" s="9">
        <f>IF(Table1[[#This Row],[Area]]="","",Table1[[#This Row],[cleu_deacts]]/1000)</f>
        <v>0.66500000000000004</v>
      </c>
      <c r="E1233" s="10">
        <f>IF(Table1[[#This Row],[Area]]="","",Table1[[#This Row],[cleu_subs]]/1000)</f>
        <v>55.195</v>
      </c>
      <c r="F1233" s="10">
        <f>IF(Table1[[#This Row],[Area]]="","",Table1[[#This Row],[Adds]]-Table1[[#This Row],[Deacts]])</f>
        <v>-0.31100000000000005</v>
      </c>
      <c r="G1233" s="10" t="str">
        <f>IF(Table1[[#This Row],[Area]]="","",IF(Table1[[#This Row],[VZ2_SEGMT_DESC]]="Small &amp; Medium Unassigned", "Small &amp; Medium",Table1[[#This Row],[VZ2_SEGMT_DESC]]))</f>
        <v>Large Enterprise Segment</v>
      </c>
      <c r="H1233" s="10" t="str">
        <f>IF(Table1[[#This Row],[VZ2_AREA_DESC]]="undefined","",IF(Table1[[#This Row],[VZ2_AREA_DESC]]="Headquarte","HQ",Table1[[#This Row],[VZ2_AREA_DESC]]))</f>
        <v>East</v>
      </c>
      <c r="I1233" s="2">
        <v>43831</v>
      </c>
      <c r="J1233" s="3" t="s">
        <v>6</v>
      </c>
      <c r="K1233" s="3" t="s">
        <v>10</v>
      </c>
      <c r="L1233" s="3" t="s">
        <v>11</v>
      </c>
      <c r="M1233" s="3">
        <v>354</v>
      </c>
      <c r="N1233" s="3">
        <v>665</v>
      </c>
      <c r="O1233" s="3">
        <v>55195</v>
      </c>
    </row>
    <row r="1234" spans="1:15" x14ac:dyDescent="0.25">
      <c r="A1234" s="6" t="str">
        <f>IF(Table1[[#This Row],[Area]]="","",CONCATENATE(YEAR(I1234)," ","Q",ROUNDUP(MONTH(I1234)/3,0)))</f>
        <v>2019 Q1</v>
      </c>
      <c r="B1234" s="6" t="str">
        <f>IF(Table1[[#This Row],[Area]]="","",CONCATENATE(TEXT(Table1[[#This Row],[rpt_mth]],"yyyy"), " ",TEXT(Table1[[#This Row],[rpt_mth]],"mmmm")))</f>
        <v>2019 February</v>
      </c>
      <c r="C1234" s="9">
        <f>IF(Table1[[#This Row],[Area]]="","",Table1[[#This Row],[cleu_gross_adds]]/1000)</f>
        <v>7.5090000000000003</v>
      </c>
      <c r="D1234" s="9">
        <f>IF(Table1[[#This Row],[Area]]="","",Table1[[#This Row],[cleu_deacts]]/1000)</f>
        <v>5.1070000000000002</v>
      </c>
      <c r="E1234" s="10">
        <f>IF(Table1[[#This Row],[Area]]="","",Table1[[#This Row],[cleu_subs]]/1000)</f>
        <v>629.44100000000003</v>
      </c>
      <c r="F1234" s="10">
        <f>IF(Table1[[#This Row],[Area]]="","",Table1[[#This Row],[Adds]]-Table1[[#This Row],[Deacts]])</f>
        <v>2.4020000000000001</v>
      </c>
      <c r="G1234" s="10" t="str">
        <f>IF(Table1[[#This Row],[Area]]="","",IF(Table1[[#This Row],[VZ2_SEGMT_DESC]]="Small &amp; Medium Unassigned", "Small &amp; Medium",Table1[[#This Row],[VZ2_SEGMT_DESC]]))</f>
        <v>Small &amp; Medium</v>
      </c>
      <c r="H1234" s="10" t="str">
        <f>IF(Table1[[#This Row],[VZ2_AREA_DESC]]="undefined","",IF(Table1[[#This Row],[VZ2_AREA_DESC]]="Headquarte","HQ",Table1[[#This Row],[VZ2_AREA_DESC]]))</f>
        <v>East</v>
      </c>
      <c r="I1234" s="2">
        <v>43497</v>
      </c>
      <c r="J1234" s="3" t="s">
        <v>18</v>
      </c>
      <c r="K1234" s="3" t="s">
        <v>14</v>
      </c>
      <c r="L1234" s="3" t="s">
        <v>11</v>
      </c>
      <c r="M1234" s="3">
        <v>7509</v>
      </c>
      <c r="N1234" s="3">
        <v>5107</v>
      </c>
      <c r="O1234" s="3">
        <v>629441</v>
      </c>
    </row>
    <row r="1235" spans="1:15" x14ac:dyDescent="0.25">
      <c r="A1235" s="6" t="str">
        <f>IF(Table1[[#This Row],[Area]]="","",CONCATENATE(YEAR(I1235)," ","Q",ROUNDUP(MONTH(I1235)/3,0)))</f>
        <v>2019 Q2</v>
      </c>
      <c r="B1235" s="6" t="str">
        <f>IF(Table1[[#This Row],[Area]]="","",CONCATENATE(TEXT(Table1[[#This Row],[rpt_mth]],"yyyy"), " ",TEXT(Table1[[#This Row],[rpt_mth]],"mmmm")))</f>
        <v>2019 June</v>
      </c>
      <c r="C1235" s="9">
        <f>IF(Table1[[#This Row],[Area]]="","",Table1[[#This Row],[cleu_gross_adds]]/1000)</f>
        <v>1E-3</v>
      </c>
      <c r="D1235" s="9">
        <f>IF(Table1[[#This Row],[Area]]="","",Table1[[#This Row],[cleu_deacts]]/1000)</f>
        <v>1E-3</v>
      </c>
      <c r="E1235" s="10">
        <f>IF(Table1[[#This Row],[Area]]="","",Table1[[#This Row],[cleu_subs]]/1000)</f>
        <v>8.9999999999999993E-3</v>
      </c>
      <c r="F1235" s="10">
        <f>IF(Table1[[#This Row],[Area]]="","",Table1[[#This Row],[Adds]]-Table1[[#This Row],[Deacts]])</f>
        <v>0</v>
      </c>
      <c r="G1235" s="10" t="str">
        <f>IF(Table1[[#This Row],[Area]]="","",IF(Table1[[#This Row],[VZ2_SEGMT_DESC]]="Small &amp; Medium Unassigned", "Small &amp; Medium",Table1[[#This Row],[VZ2_SEGMT_DESC]]))</f>
        <v>Small &amp; Medium</v>
      </c>
      <c r="H1235" s="10" t="str">
        <f>IF(Table1[[#This Row],[VZ2_AREA_DESC]]="undefined","",IF(Table1[[#This Row],[VZ2_AREA_DESC]]="Headquarte","HQ",Table1[[#This Row],[VZ2_AREA_DESC]]))</f>
        <v>South</v>
      </c>
      <c r="I1235" s="2">
        <v>43617</v>
      </c>
      <c r="J1235" s="3" t="s">
        <v>9</v>
      </c>
      <c r="K1235" s="3" t="s">
        <v>7</v>
      </c>
      <c r="L1235" s="3" t="s">
        <v>8</v>
      </c>
      <c r="M1235" s="3">
        <v>1</v>
      </c>
      <c r="N1235" s="3">
        <v>1</v>
      </c>
      <c r="O1235" s="3">
        <v>9</v>
      </c>
    </row>
    <row r="1236" spans="1:15" x14ac:dyDescent="0.25">
      <c r="A1236" s="6" t="str">
        <f>IF(Table1[[#This Row],[Area]]="","",CONCATENATE(YEAR(I1236)," ","Q",ROUNDUP(MONTH(I1236)/3,0)))</f>
        <v>2019 Q2</v>
      </c>
      <c r="B1236" s="6" t="str">
        <f>IF(Table1[[#This Row],[Area]]="","",CONCATENATE(TEXT(Table1[[#This Row],[rpt_mth]],"yyyy"), " ",TEXT(Table1[[#This Row],[rpt_mth]],"mmmm")))</f>
        <v>2019 May</v>
      </c>
      <c r="C1236" s="9">
        <f>IF(Table1[[#This Row],[Area]]="","",Table1[[#This Row],[cleu_gross_adds]]/1000)</f>
        <v>1E-3</v>
      </c>
      <c r="D1236" s="9">
        <f>IF(Table1[[#This Row],[Area]]="","",Table1[[#This Row],[cleu_deacts]]/1000)</f>
        <v>0</v>
      </c>
      <c r="E1236" s="10">
        <f>IF(Table1[[#This Row],[Area]]="","",Table1[[#This Row],[cleu_subs]]/1000)</f>
        <v>2E-3</v>
      </c>
      <c r="F1236" s="10">
        <f>IF(Table1[[#This Row],[Area]]="","",Table1[[#This Row],[Adds]]-Table1[[#This Row],[Deacts]])</f>
        <v>1E-3</v>
      </c>
      <c r="G1236" s="10" t="str">
        <f>IF(Table1[[#This Row],[Area]]="","",IF(Table1[[#This Row],[VZ2_SEGMT_DESC]]="Small &amp; Medium Unassigned", "Small &amp; Medium",Table1[[#This Row],[VZ2_SEGMT_DESC]]))</f>
        <v>Small &amp; Medium</v>
      </c>
      <c r="H1236" s="10" t="str">
        <f>IF(Table1[[#This Row],[VZ2_AREA_DESC]]="undefined","",IF(Table1[[#This Row],[VZ2_AREA_DESC]]="Headquarte","HQ",Table1[[#This Row],[VZ2_AREA_DESC]]))</f>
        <v>HQ</v>
      </c>
      <c r="I1236" s="2">
        <v>43586</v>
      </c>
      <c r="J1236" s="3" t="s">
        <v>18</v>
      </c>
      <c r="K1236" s="3" t="s">
        <v>12</v>
      </c>
      <c r="L1236" s="3" t="s">
        <v>17</v>
      </c>
      <c r="M1236" s="3">
        <v>1</v>
      </c>
      <c r="N1236" s="3">
        <v>0</v>
      </c>
      <c r="O1236" s="3">
        <v>2</v>
      </c>
    </row>
    <row r="1237" spans="1:15" x14ac:dyDescent="0.25">
      <c r="A1237" s="6" t="str">
        <f>IF(Table1[[#This Row],[Area]]="","",CONCATENATE(YEAR(I1237)," ","Q",ROUNDUP(MONTH(I1237)/3,0)))</f>
        <v>2019 Q4</v>
      </c>
      <c r="B1237" s="6" t="str">
        <f>IF(Table1[[#This Row],[Area]]="","",CONCATENATE(TEXT(Table1[[#This Row],[rpt_mth]],"yyyy"), " ",TEXT(Table1[[#This Row],[rpt_mth]],"mmmm")))</f>
        <v>2019 December</v>
      </c>
      <c r="C1237" s="9">
        <f>IF(Table1[[#This Row],[Area]]="","",Table1[[#This Row],[cleu_gross_adds]]/1000)</f>
        <v>0.46200000000000002</v>
      </c>
      <c r="D1237" s="9">
        <f>IF(Table1[[#This Row],[Area]]="","",Table1[[#This Row],[cleu_deacts]]/1000)</f>
        <v>0.21</v>
      </c>
      <c r="E1237" s="10">
        <f>IF(Table1[[#This Row],[Area]]="","",Table1[[#This Row],[cleu_subs]]/1000)</f>
        <v>34.731000000000002</v>
      </c>
      <c r="F1237" s="10">
        <f>IF(Table1[[#This Row],[Area]]="","",Table1[[#This Row],[Adds]]-Table1[[#This Row],[Deacts]])</f>
        <v>0.252</v>
      </c>
      <c r="G1237" s="10" t="str">
        <f>IF(Table1[[#This Row],[Area]]="","",IF(Table1[[#This Row],[VZ2_SEGMT_DESC]]="Small &amp; Medium Unassigned", "Small &amp; Medium",Table1[[#This Row],[VZ2_SEGMT_DESC]]))</f>
        <v>Large Enterprise Segment</v>
      </c>
      <c r="H1237" s="10" t="str">
        <f>IF(Table1[[#This Row],[VZ2_AREA_DESC]]="undefined","",IF(Table1[[#This Row],[VZ2_AREA_DESC]]="Headquarte","HQ",Table1[[#This Row],[VZ2_AREA_DESC]]))</f>
        <v>South</v>
      </c>
      <c r="I1237" s="2">
        <v>43800</v>
      </c>
      <c r="J1237" s="3" t="s">
        <v>6</v>
      </c>
      <c r="K1237" s="3" t="s">
        <v>14</v>
      </c>
      <c r="L1237" s="3" t="s">
        <v>8</v>
      </c>
      <c r="M1237" s="3">
        <v>462</v>
      </c>
      <c r="N1237" s="3">
        <v>210</v>
      </c>
      <c r="O1237" s="3">
        <v>34731</v>
      </c>
    </row>
    <row r="1238" spans="1:15" x14ac:dyDescent="0.25">
      <c r="A1238" s="6" t="str">
        <f>IF(Table1[[#This Row],[Area]]="","",CONCATENATE(YEAR(I1238)," ","Q",ROUNDUP(MONTH(I1238)/3,0)))</f>
        <v/>
      </c>
      <c r="B1238" s="6" t="str">
        <f>IF(Table1[[#This Row],[Area]]="","",CONCATENATE(TEXT(Table1[[#This Row],[rpt_mth]],"yyyy"), " ",TEXT(Table1[[#This Row],[rpt_mth]],"mmmm")))</f>
        <v/>
      </c>
      <c r="C1238" s="9" t="str">
        <f>IF(Table1[[#This Row],[Area]]="","",Table1[[#This Row],[cleu_gross_adds]]/1000)</f>
        <v/>
      </c>
      <c r="D1238" s="9" t="str">
        <f>IF(Table1[[#This Row],[Area]]="","",Table1[[#This Row],[cleu_deacts]]/1000)</f>
        <v/>
      </c>
      <c r="E1238" s="10" t="str">
        <f>IF(Table1[[#This Row],[Area]]="","",Table1[[#This Row],[cleu_subs]]/1000)</f>
        <v/>
      </c>
      <c r="F1238" s="10" t="str">
        <f>IF(Table1[[#This Row],[Area]]="","",Table1[[#This Row],[Adds]]-Table1[[#This Row],[Deacts]])</f>
        <v/>
      </c>
      <c r="G1238" s="10" t="str">
        <f>IF(Table1[[#This Row],[Area]]="","",IF(Table1[[#This Row],[VZ2_SEGMT_DESC]]="Small &amp; Medium Unassigned", "Small &amp; Medium",Table1[[#This Row],[VZ2_SEGMT_DESC]]))</f>
        <v/>
      </c>
      <c r="H1238" s="10" t="str">
        <f>IF(Table1[[#This Row],[VZ2_AREA_DESC]]="undefined","",IF(Table1[[#This Row],[VZ2_AREA_DESC]]="Headquarte","HQ",Table1[[#This Row],[VZ2_AREA_DESC]]))</f>
        <v/>
      </c>
      <c r="I1238" s="2">
        <v>43497</v>
      </c>
      <c r="J1238" s="3" t="s">
        <v>19</v>
      </c>
      <c r="K1238" s="3" t="s">
        <v>7</v>
      </c>
      <c r="L1238" s="3" t="s">
        <v>13</v>
      </c>
      <c r="M1238" s="3">
        <v>0</v>
      </c>
      <c r="N1238" s="3">
        <v>0</v>
      </c>
      <c r="O1238" s="3">
        <v>0</v>
      </c>
    </row>
    <row r="1239" spans="1:15" x14ac:dyDescent="0.25">
      <c r="A1239" s="6" t="str">
        <f>IF(Table1[[#This Row],[Area]]="","",CONCATENATE(YEAR(I1239)," ","Q",ROUNDUP(MONTH(I1239)/3,0)))</f>
        <v>2019 Q2</v>
      </c>
      <c r="B1239" s="6" t="str">
        <f>IF(Table1[[#This Row],[Area]]="","",CONCATENATE(TEXT(Table1[[#This Row],[rpt_mth]],"yyyy"), " ",TEXT(Table1[[#This Row],[rpt_mth]],"mmmm")))</f>
        <v>2019 June</v>
      </c>
      <c r="C1239" s="9">
        <f>IF(Table1[[#This Row],[Area]]="","",Table1[[#This Row],[cleu_gross_adds]]/1000)</f>
        <v>3.4000000000000002E-2</v>
      </c>
      <c r="D1239" s="9">
        <f>IF(Table1[[#This Row],[Area]]="","",Table1[[#This Row],[cleu_deacts]]/1000)</f>
        <v>9.8000000000000004E-2</v>
      </c>
      <c r="E1239" s="10">
        <f>IF(Table1[[#This Row],[Area]]="","",Table1[[#This Row],[cleu_subs]]/1000)</f>
        <v>12.823</v>
      </c>
      <c r="F1239" s="10">
        <f>IF(Table1[[#This Row],[Area]]="","",Table1[[#This Row],[Adds]]-Table1[[#This Row],[Deacts]])</f>
        <v>-6.4000000000000001E-2</v>
      </c>
      <c r="G1239" s="10" t="str">
        <f>IF(Table1[[#This Row],[Area]]="","",IF(Table1[[#This Row],[VZ2_SEGMT_DESC]]="Small &amp; Medium Unassigned", "Small &amp; Medium",Table1[[#This Row],[VZ2_SEGMT_DESC]]))</f>
        <v>Public Sector SLED</v>
      </c>
      <c r="H1239" s="10" t="str">
        <f>IF(Table1[[#This Row],[VZ2_AREA_DESC]]="undefined","",IF(Table1[[#This Row],[VZ2_AREA_DESC]]="Headquarte","HQ",Table1[[#This Row],[VZ2_AREA_DESC]]))</f>
        <v>West</v>
      </c>
      <c r="I1239" s="2">
        <v>43617</v>
      </c>
      <c r="J1239" s="3" t="s">
        <v>19</v>
      </c>
      <c r="K1239" s="3" t="s">
        <v>7</v>
      </c>
      <c r="L1239" s="3" t="s">
        <v>15</v>
      </c>
      <c r="M1239" s="3">
        <v>34</v>
      </c>
      <c r="N1239" s="3">
        <v>98</v>
      </c>
      <c r="O1239" s="3">
        <v>12823</v>
      </c>
    </row>
    <row r="1240" spans="1:15" x14ac:dyDescent="0.25">
      <c r="A1240" s="6" t="str">
        <f>IF(Table1[[#This Row],[Area]]="","",CONCATENATE(YEAR(I1240)," ","Q",ROUNDUP(MONTH(I1240)/3,0)))</f>
        <v>2019 Q1</v>
      </c>
      <c r="B1240" s="6" t="str">
        <f>IF(Table1[[#This Row],[Area]]="","",CONCATENATE(TEXT(Table1[[#This Row],[rpt_mth]],"yyyy"), " ",TEXT(Table1[[#This Row],[rpt_mth]],"mmmm")))</f>
        <v>2019 January</v>
      </c>
      <c r="C1240" s="9">
        <f>IF(Table1[[#This Row],[Area]]="","",Table1[[#This Row],[cleu_gross_adds]]/1000)</f>
        <v>2.1999999999999999E-2</v>
      </c>
      <c r="D1240" s="9">
        <f>IF(Table1[[#This Row],[Area]]="","",Table1[[#This Row],[cleu_deacts]]/1000)</f>
        <v>0.30599999999999999</v>
      </c>
      <c r="E1240" s="10">
        <f>IF(Table1[[#This Row],[Area]]="","",Table1[[#This Row],[cleu_subs]]/1000)</f>
        <v>29.295999999999999</v>
      </c>
      <c r="F1240" s="10">
        <f>IF(Table1[[#This Row],[Area]]="","",Table1[[#This Row],[Adds]]-Table1[[#This Row],[Deacts]])</f>
        <v>-0.28399999999999997</v>
      </c>
      <c r="G1240" s="10" t="str">
        <f>IF(Table1[[#This Row],[Area]]="","",IF(Table1[[#This Row],[VZ2_SEGMT_DESC]]="Small &amp; Medium Unassigned", "Small &amp; Medium",Table1[[#This Row],[VZ2_SEGMT_DESC]]))</f>
        <v>Public Sector SLED</v>
      </c>
      <c r="H1240" s="10" t="str">
        <f>IF(Table1[[#This Row],[VZ2_AREA_DESC]]="undefined","",IF(Table1[[#This Row],[VZ2_AREA_DESC]]="Headquarte","HQ",Table1[[#This Row],[VZ2_AREA_DESC]]))</f>
        <v>East</v>
      </c>
      <c r="I1240" s="2">
        <v>43466</v>
      </c>
      <c r="J1240" s="3" t="s">
        <v>19</v>
      </c>
      <c r="K1240" s="3" t="s">
        <v>10</v>
      </c>
      <c r="L1240" s="3" t="s">
        <v>11</v>
      </c>
      <c r="M1240" s="3">
        <v>22</v>
      </c>
      <c r="N1240" s="3">
        <v>306</v>
      </c>
      <c r="O1240" s="3">
        <v>29296</v>
      </c>
    </row>
    <row r="1241" spans="1:15" x14ac:dyDescent="0.25">
      <c r="A1241" s="6" t="str">
        <f>IF(Table1[[#This Row],[Area]]="","",CONCATENATE(YEAR(I1241)," ","Q",ROUNDUP(MONTH(I1241)/3,0)))</f>
        <v/>
      </c>
      <c r="B1241" s="6" t="str">
        <f>IF(Table1[[#This Row],[Area]]="","",CONCATENATE(TEXT(Table1[[#This Row],[rpt_mth]],"yyyy"), " ",TEXT(Table1[[#This Row],[rpt_mth]],"mmmm")))</f>
        <v/>
      </c>
      <c r="C1241" s="9" t="str">
        <f>IF(Table1[[#This Row],[Area]]="","",Table1[[#This Row],[cleu_gross_adds]]/1000)</f>
        <v/>
      </c>
      <c r="D1241" s="9" t="str">
        <f>IF(Table1[[#This Row],[Area]]="","",Table1[[#This Row],[cleu_deacts]]/1000)</f>
        <v/>
      </c>
      <c r="E1241" s="10" t="str">
        <f>IF(Table1[[#This Row],[Area]]="","",Table1[[#This Row],[cleu_subs]]/1000)</f>
        <v/>
      </c>
      <c r="F1241" s="10" t="str">
        <f>IF(Table1[[#This Row],[Area]]="","",Table1[[#This Row],[Adds]]-Table1[[#This Row],[Deacts]])</f>
        <v/>
      </c>
      <c r="G1241" s="10" t="str">
        <f>IF(Table1[[#This Row],[Area]]="","",IF(Table1[[#This Row],[VZ2_SEGMT_DESC]]="Small &amp; Medium Unassigned", "Small &amp; Medium",Table1[[#This Row],[VZ2_SEGMT_DESC]]))</f>
        <v/>
      </c>
      <c r="H1241" s="10" t="str">
        <f>IF(Table1[[#This Row],[VZ2_AREA_DESC]]="undefined","",IF(Table1[[#This Row],[VZ2_AREA_DESC]]="Headquarte","HQ",Table1[[#This Row],[VZ2_AREA_DESC]]))</f>
        <v/>
      </c>
      <c r="I1241" s="2">
        <v>43497</v>
      </c>
      <c r="J1241" s="3" t="s">
        <v>19</v>
      </c>
      <c r="K1241" s="3" t="s">
        <v>12</v>
      </c>
      <c r="L1241" s="3" t="s">
        <v>13</v>
      </c>
      <c r="M1241" s="3">
        <v>0</v>
      </c>
      <c r="N1241" s="3">
        <v>0</v>
      </c>
      <c r="O1241" s="3">
        <v>0</v>
      </c>
    </row>
    <row r="1242" spans="1:15" x14ac:dyDescent="0.25">
      <c r="A1242" s="6" t="str">
        <f>IF(Table1[[#This Row],[Area]]="","",CONCATENATE(YEAR(I1242)," ","Q",ROUNDUP(MONTH(I1242)/3,0)))</f>
        <v>2019 Q2</v>
      </c>
      <c r="B1242" s="6" t="str">
        <f>IF(Table1[[#This Row],[Area]]="","",CONCATENATE(TEXT(Table1[[#This Row],[rpt_mth]],"yyyy"), " ",TEXT(Table1[[#This Row],[rpt_mth]],"mmmm")))</f>
        <v>2019 April</v>
      </c>
      <c r="C1242" s="9">
        <f>IF(Table1[[#This Row],[Area]]="","",Table1[[#This Row],[cleu_gross_adds]]/1000)</f>
        <v>1.6E-2</v>
      </c>
      <c r="D1242" s="9">
        <f>IF(Table1[[#This Row],[Area]]="","",Table1[[#This Row],[cleu_deacts]]/1000)</f>
        <v>4.0000000000000001E-3</v>
      </c>
      <c r="E1242" s="10">
        <f>IF(Table1[[#This Row],[Area]]="","",Table1[[#This Row],[cleu_subs]]/1000)</f>
        <v>0.68500000000000005</v>
      </c>
      <c r="F1242" s="10">
        <f>IF(Table1[[#This Row],[Area]]="","",Table1[[#This Row],[Adds]]-Table1[[#This Row],[Deacts]])</f>
        <v>1.2E-2</v>
      </c>
      <c r="G1242" s="10" t="str">
        <f>IF(Table1[[#This Row],[Area]]="","",IF(Table1[[#This Row],[VZ2_SEGMT_DESC]]="Small &amp; Medium Unassigned", "Small &amp; Medium",Table1[[#This Row],[VZ2_SEGMT_DESC]]))</f>
        <v>Small &amp; Medium</v>
      </c>
      <c r="H1242" s="10" t="str">
        <f>IF(Table1[[#This Row],[VZ2_AREA_DESC]]="undefined","",IF(Table1[[#This Row],[VZ2_AREA_DESC]]="Headquarte","HQ",Table1[[#This Row],[VZ2_AREA_DESC]]))</f>
        <v>South</v>
      </c>
      <c r="I1242" s="2">
        <v>43556</v>
      </c>
      <c r="J1242" s="3" t="s">
        <v>9</v>
      </c>
      <c r="K1242" s="3" t="s">
        <v>7</v>
      </c>
      <c r="L1242" s="3" t="s">
        <v>8</v>
      </c>
      <c r="M1242" s="3">
        <v>16</v>
      </c>
      <c r="N1242" s="3">
        <v>4</v>
      </c>
      <c r="O1242" s="3">
        <v>685</v>
      </c>
    </row>
    <row r="1243" spans="1:15" x14ac:dyDescent="0.25">
      <c r="A1243" s="6" t="str">
        <f>IF(Table1[[#This Row],[Area]]="","",CONCATENATE(YEAR(I1243)," ","Q",ROUNDUP(MONTH(I1243)/3,0)))</f>
        <v>2019 Q1</v>
      </c>
      <c r="B1243" s="6" t="str">
        <f>IF(Table1[[#This Row],[Area]]="","",CONCATENATE(TEXT(Table1[[#This Row],[rpt_mth]],"yyyy"), " ",TEXT(Table1[[#This Row],[rpt_mth]],"mmmm")))</f>
        <v>2019 January</v>
      </c>
      <c r="C1243" s="9">
        <f>IF(Table1[[#This Row],[Area]]="","",Table1[[#This Row],[cleu_gross_adds]]/1000)</f>
        <v>0</v>
      </c>
      <c r="D1243" s="9">
        <f>IF(Table1[[#This Row],[Area]]="","",Table1[[#This Row],[cleu_deacts]]/1000)</f>
        <v>0</v>
      </c>
      <c r="E1243" s="10">
        <f>IF(Table1[[#This Row],[Area]]="","",Table1[[#This Row],[cleu_subs]]/1000)</f>
        <v>0</v>
      </c>
      <c r="F1243" s="10">
        <f>IF(Table1[[#This Row],[Area]]="","",Table1[[#This Row],[Adds]]-Table1[[#This Row],[Deacts]])</f>
        <v>0</v>
      </c>
      <c r="G1243" s="10" t="str">
        <f>IF(Table1[[#This Row],[Area]]="","",IF(Table1[[#This Row],[VZ2_SEGMT_DESC]]="Small &amp; Medium Unassigned", "Small &amp; Medium",Table1[[#This Row],[VZ2_SEGMT_DESC]]))</f>
        <v>Small &amp; Medium</v>
      </c>
      <c r="H1243" s="10" t="str">
        <f>IF(Table1[[#This Row],[VZ2_AREA_DESC]]="undefined","",IF(Table1[[#This Row],[VZ2_AREA_DESC]]="Headquarte","HQ",Table1[[#This Row],[VZ2_AREA_DESC]]))</f>
        <v>West</v>
      </c>
      <c r="I1243" s="2">
        <v>43466</v>
      </c>
      <c r="J1243" s="3" t="s">
        <v>9</v>
      </c>
      <c r="K1243" s="3" t="s">
        <v>7</v>
      </c>
      <c r="L1243" s="3" t="s">
        <v>15</v>
      </c>
      <c r="M1243" s="3">
        <v>0</v>
      </c>
      <c r="N1243" s="3">
        <v>0</v>
      </c>
      <c r="O1243" s="3">
        <v>0</v>
      </c>
    </row>
    <row r="1244" spans="1:15" x14ac:dyDescent="0.25">
      <c r="A1244" s="6" t="str">
        <f>IF(Table1[[#This Row],[Area]]="","",CONCATENATE(YEAR(I1244)," ","Q",ROUNDUP(MONTH(I1244)/3,0)))</f>
        <v>2019 Q1</v>
      </c>
      <c r="B1244" s="6" t="str">
        <f>IF(Table1[[#This Row],[Area]]="","",CONCATENATE(TEXT(Table1[[#This Row],[rpt_mth]],"yyyy"), " ",TEXT(Table1[[#This Row],[rpt_mth]],"mmmm")))</f>
        <v>2019 January</v>
      </c>
      <c r="C1244" s="9">
        <f>IF(Table1[[#This Row],[Area]]="","",Table1[[#This Row],[cleu_gross_adds]]/1000)</f>
        <v>4.5679999999999996</v>
      </c>
      <c r="D1244" s="9">
        <f>IF(Table1[[#This Row],[Area]]="","",Table1[[#This Row],[cleu_deacts]]/1000)</f>
        <v>2.9849999999999999</v>
      </c>
      <c r="E1244" s="10">
        <f>IF(Table1[[#This Row],[Area]]="","",Table1[[#This Row],[cleu_subs]]/1000)</f>
        <v>248.21</v>
      </c>
      <c r="F1244" s="10">
        <f>IF(Table1[[#This Row],[Area]]="","",Table1[[#This Row],[Adds]]-Table1[[#This Row],[Deacts]])</f>
        <v>1.5829999999999997</v>
      </c>
      <c r="G1244" s="10" t="str">
        <f>IF(Table1[[#This Row],[Area]]="","",IF(Table1[[#This Row],[VZ2_SEGMT_DESC]]="Small &amp; Medium Unassigned", "Small &amp; Medium",Table1[[#This Row],[VZ2_SEGMT_DESC]]))</f>
        <v>Small &amp; Medium</v>
      </c>
      <c r="H1244" s="10" t="str">
        <f>IF(Table1[[#This Row],[VZ2_AREA_DESC]]="undefined","",IF(Table1[[#This Row],[VZ2_AREA_DESC]]="Headquarte","HQ",Table1[[#This Row],[VZ2_AREA_DESC]]))</f>
        <v>South</v>
      </c>
      <c r="I1244" s="2">
        <v>43466</v>
      </c>
      <c r="J1244" s="3" t="s">
        <v>18</v>
      </c>
      <c r="K1244" s="3" t="s">
        <v>14</v>
      </c>
      <c r="L1244" s="3" t="s">
        <v>8</v>
      </c>
      <c r="M1244" s="3">
        <v>4568</v>
      </c>
      <c r="N1244" s="3">
        <v>2985</v>
      </c>
      <c r="O1244" s="3">
        <v>248210</v>
      </c>
    </row>
    <row r="1245" spans="1:15" x14ac:dyDescent="0.25">
      <c r="A1245" s="6" t="str">
        <f>IF(Table1[[#This Row],[Area]]="","",CONCATENATE(YEAR(I1245)," ","Q",ROUNDUP(MONTH(I1245)/3,0)))</f>
        <v>2020 Q2</v>
      </c>
      <c r="B1245" s="6" t="str">
        <f>IF(Table1[[#This Row],[Area]]="","",CONCATENATE(TEXT(Table1[[#This Row],[rpt_mth]],"yyyy"), " ",TEXT(Table1[[#This Row],[rpt_mth]],"mmmm")))</f>
        <v>2020 April</v>
      </c>
      <c r="C1245" s="9">
        <f>IF(Table1[[#This Row],[Area]]="","",Table1[[#This Row],[cleu_gross_adds]]/1000)</f>
        <v>0</v>
      </c>
      <c r="D1245" s="9">
        <f>IF(Table1[[#This Row],[Area]]="","",Table1[[#This Row],[cleu_deacts]]/1000)</f>
        <v>0</v>
      </c>
      <c r="E1245" s="10">
        <f>IF(Table1[[#This Row],[Area]]="","",Table1[[#This Row],[cleu_subs]]/1000)</f>
        <v>0</v>
      </c>
      <c r="F1245" s="10">
        <f>IF(Table1[[#This Row],[Area]]="","",Table1[[#This Row],[Adds]]-Table1[[#This Row],[Deacts]])</f>
        <v>0</v>
      </c>
      <c r="G1245" s="10" t="str">
        <f>IF(Table1[[#This Row],[Area]]="","",IF(Table1[[#This Row],[VZ2_SEGMT_DESC]]="Small &amp; Medium Unassigned", "Small &amp; Medium",Table1[[#This Row],[VZ2_SEGMT_DESC]]))</f>
        <v>Small &amp; Medium</v>
      </c>
      <c r="H1245" s="10" t="str">
        <f>IF(Table1[[#This Row],[VZ2_AREA_DESC]]="undefined","",IF(Table1[[#This Row],[VZ2_AREA_DESC]]="Headquarte","HQ",Table1[[#This Row],[VZ2_AREA_DESC]]))</f>
        <v>HQ</v>
      </c>
      <c r="I1245" s="2">
        <v>43922</v>
      </c>
      <c r="J1245" s="3" t="s">
        <v>18</v>
      </c>
      <c r="K1245" s="3" t="s">
        <v>14</v>
      </c>
      <c r="L1245" s="3" t="s">
        <v>17</v>
      </c>
      <c r="M1245" s="3">
        <v>0</v>
      </c>
      <c r="N1245" s="3">
        <v>0</v>
      </c>
      <c r="O1245" s="3">
        <v>0</v>
      </c>
    </row>
    <row r="1246" spans="1:15" x14ac:dyDescent="0.25">
      <c r="A1246" s="6" t="str">
        <f>IF(Table1[[#This Row],[Area]]="","",CONCATENATE(YEAR(I1246)," ","Q",ROUNDUP(MONTH(I1246)/3,0)))</f>
        <v>2019 Q1</v>
      </c>
      <c r="B1246" s="6" t="str">
        <f>IF(Table1[[#This Row],[Area]]="","",CONCATENATE(TEXT(Table1[[#This Row],[rpt_mth]],"yyyy"), " ",TEXT(Table1[[#This Row],[rpt_mth]],"mmmm")))</f>
        <v>2019 February</v>
      </c>
      <c r="C1246" s="9">
        <f>IF(Table1[[#This Row],[Area]]="","",Table1[[#This Row],[cleu_gross_adds]]/1000)</f>
        <v>4.7889999999999997</v>
      </c>
      <c r="D1246" s="9">
        <f>IF(Table1[[#This Row],[Area]]="","",Table1[[#This Row],[cleu_deacts]]/1000)</f>
        <v>2.5790000000000002</v>
      </c>
      <c r="E1246" s="10">
        <f>IF(Table1[[#This Row],[Area]]="","",Table1[[#This Row],[cleu_subs]]/1000)</f>
        <v>251.00399999999999</v>
      </c>
      <c r="F1246" s="10">
        <f>IF(Table1[[#This Row],[Area]]="","",Table1[[#This Row],[Adds]]-Table1[[#This Row],[Deacts]])</f>
        <v>2.2099999999999995</v>
      </c>
      <c r="G1246" s="10" t="str">
        <f>IF(Table1[[#This Row],[Area]]="","",IF(Table1[[#This Row],[VZ2_SEGMT_DESC]]="Small &amp; Medium Unassigned", "Small &amp; Medium",Table1[[#This Row],[VZ2_SEGMT_DESC]]))</f>
        <v>Small &amp; Medium</v>
      </c>
      <c r="H1246" s="10" t="str">
        <f>IF(Table1[[#This Row],[VZ2_AREA_DESC]]="undefined","",IF(Table1[[#This Row],[VZ2_AREA_DESC]]="Headquarte","HQ",Table1[[#This Row],[VZ2_AREA_DESC]]))</f>
        <v>South</v>
      </c>
      <c r="I1246" s="2">
        <v>43497</v>
      </c>
      <c r="J1246" s="3" t="s">
        <v>18</v>
      </c>
      <c r="K1246" s="3" t="s">
        <v>14</v>
      </c>
      <c r="L1246" s="3" t="s">
        <v>8</v>
      </c>
      <c r="M1246" s="3">
        <v>4789</v>
      </c>
      <c r="N1246" s="3">
        <v>2579</v>
      </c>
      <c r="O1246" s="3">
        <v>251004</v>
      </c>
    </row>
    <row r="1247" spans="1:15" x14ac:dyDescent="0.25">
      <c r="A1247" s="6" t="str">
        <f>IF(Table1[[#This Row],[Area]]="","",CONCATENATE(YEAR(I1247)," ","Q",ROUNDUP(MONTH(I1247)/3,0)))</f>
        <v>2019 Q1</v>
      </c>
      <c r="B1247" s="6" t="str">
        <f>IF(Table1[[#This Row],[Area]]="","",CONCATENATE(TEXT(Table1[[#This Row],[rpt_mth]],"yyyy"), " ",TEXT(Table1[[#This Row],[rpt_mth]],"mmmm")))</f>
        <v>2019 March</v>
      </c>
      <c r="C1247" s="9">
        <f>IF(Table1[[#This Row],[Area]]="","",Table1[[#This Row],[cleu_gross_adds]]/1000)</f>
        <v>1.0900000000000001</v>
      </c>
      <c r="D1247" s="9">
        <f>IF(Table1[[#This Row],[Area]]="","",Table1[[#This Row],[cleu_deacts]]/1000)</f>
        <v>0.04</v>
      </c>
      <c r="E1247" s="10">
        <f>IF(Table1[[#This Row],[Area]]="","",Table1[[#This Row],[cleu_subs]]/1000)</f>
        <v>1.903</v>
      </c>
      <c r="F1247" s="10">
        <f>IF(Table1[[#This Row],[Area]]="","",Table1[[#This Row],[Adds]]-Table1[[#This Row],[Deacts]])</f>
        <v>1.05</v>
      </c>
      <c r="G1247" s="10" t="str">
        <f>IF(Table1[[#This Row],[Area]]="","",IF(Table1[[#This Row],[VZ2_SEGMT_DESC]]="Small &amp; Medium Unassigned", "Small &amp; Medium",Table1[[#This Row],[VZ2_SEGMT_DESC]]))</f>
        <v>Small &amp; Medium</v>
      </c>
      <c r="H1247" s="10" t="str">
        <f>IF(Table1[[#This Row],[VZ2_AREA_DESC]]="undefined","",IF(Table1[[#This Row],[VZ2_AREA_DESC]]="Headquarte","HQ",Table1[[#This Row],[VZ2_AREA_DESC]]))</f>
        <v>South</v>
      </c>
      <c r="I1247" s="2">
        <v>43525</v>
      </c>
      <c r="J1247" s="3" t="s">
        <v>9</v>
      </c>
      <c r="K1247" s="3" t="s">
        <v>10</v>
      </c>
      <c r="L1247" s="3" t="s">
        <v>8</v>
      </c>
      <c r="M1247" s="3">
        <v>1090</v>
      </c>
      <c r="N1247" s="3">
        <v>40</v>
      </c>
      <c r="O1247" s="3">
        <v>1903</v>
      </c>
    </row>
    <row r="1248" spans="1:15" x14ac:dyDescent="0.25">
      <c r="A1248" s="6" t="str">
        <f>IF(Table1[[#This Row],[Area]]="","",CONCATENATE(YEAR(I1248)," ","Q",ROUNDUP(MONTH(I1248)/3,0)))</f>
        <v>2019 Q2</v>
      </c>
      <c r="B1248" s="6" t="str">
        <f>IF(Table1[[#This Row],[Area]]="","",CONCATENATE(TEXT(Table1[[#This Row],[rpt_mth]],"yyyy"), " ",TEXT(Table1[[#This Row],[rpt_mth]],"mmmm")))</f>
        <v>2019 May</v>
      </c>
      <c r="C1248" s="9">
        <f>IF(Table1[[#This Row],[Area]]="","",Table1[[#This Row],[cleu_gross_adds]]/1000)</f>
        <v>9.2390000000000008</v>
      </c>
      <c r="D1248" s="9">
        <f>IF(Table1[[#This Row],[Area]]="","",Table1[[#This Row],[cleu_deacts]]/1000)</f>
        <v>5.6879999999999997</v>
      </c>
      <c r="E1248" s="10">
        <f>IF(Table1[[#This Row],[Area]]="","",Table1[[#This Row],[cleu_subs]]/1000)</f>
        <v>642.44799999999998</v>
      </c>
      <c r="F1248" s="10">
        <f>IF(Table1[[#This Row],[Area]]="","",Table1[[#This Row],[Adds]]-Table1[[#This Row],[Deacts]])</f>
        <v>3.551000000000001</v>
      </c>
      <c r="G1248" s="10" t="str">
        <f>IF(Table1[[#This Row],[Area]]="","",IF(Table1[[#This Row],[VZ2_SEGMT_DESC]]="Small &amp; Medium Unassigned", "Small &amp; Medium",Table1[[#This Row],[VZ2_SEGMT_DESC]]))</f>
        <v>Small &amp; Medium</v>
      </c>
      <c r="H1248" s="10" t="str">
        <f>IF(Table1[[#This Row],[VZ2_AREA_DESC]]="undefined","",IF(Table1[[#This Row],[VZ2_AREA_DESC]]="Headquarte","HQ",Table1[[#This Row],[VZ2_AREA_DESC]]))</f>
        <v>East</v>
      </c>
      <c r="I1248" s="2">
        <v>43586</v>
      </c>
      <c r="J1248" s="3" t="s">
        <v>18</v>
      </c>
      <c r="K1248" s="3" t="s">
        <v>14</v>
      </c>
      <c r="L1248" s="3" t="s">
        <v>11</v>
      </c>
      <c r="M1248" s="3">
        <v>9239</v>
      </c>
      <c r="N1248" s="3">
        <v>5688</v>
      </c>
      <c r="O1248" s="3">
        <v>642448</v>
      </c>
    </row>
    <row r="1249" spans="1:15" x14ac:dyDescent="0.25">
      <c r="A1249" s="6" t="str">
        <f>IF(Table1[[#This Row],[Area]]="","",CONCATENATE(YEAR(I1249)," ","Q",ROUNDUP(MONTH(I1249)/3,0)))</f>
        <v>2019 Q1</v>
      </c>
      <c r="B1249" s="6" t="str">
        <f>IF(Table1[[#This Row],[Area]]="","",CONCATENATE(TEXT(Table1[[#This Row],[rpt_mth]],"yyyy"), " ",TEXT(Table1[[#This Row],[rpt_mth]],"mmmm")))</f>
        <v>2019 January</v>
      </c>
      <c r="C1249" s="9">
        <f>IF(Table1[[#This Row],[Area]]="","",Table1[[#This Row],[cleu_gross_adds]]/1000)</f>
        <v>3.0000000000000001E-3</v>
      </c>
      <c r="D1249" s="9">
        <f>IF(Table1[[#This Row],[Area]]="","",Table1[[#This Row],[cleu_deacts]]/1000)</f>
        <v>0.114</v>
      </c>
      <c r="E1249" s="10">
        <f>IF(Table1[[#This Row],[Area]]="","",Table1[[#This Row],[cleu_subs]]/1000)</f>
        <v>13.397</v>
      </c>
      <c r="F1249" s="10">
        <f>IF(Table1[[#This Row],[Area]]="","",Table1[[#This Row],[Adds]]-Table1[[#This Row],[Deacts]])</f>
        <v>-0.111</v>
      </c>
      <c r="G1249" s="10" t="str">
        <f>IF(Table1[[#This Row],[Area]]="","",IF(Table1[[#This Row],[VZ2_SEGMT_DESC]]="Small &amp; Medium Unassigned", "Small &amp; Medium",Table1[[#This Row],[VZ2_SEGMT_DESC]]))</f>
        <v>Public Sector SLED</v>
      </c>
      <c r="H1249" s="10" t="str">
        <f>IF(Table1[[#This Row],[VZ2_AREA_DESC]]="undefined","",IF(Table1[[#This Row],[VZ2_AREA_DESC]]="Headquarte","HQ",Table1[[#This Row],[VZ2_AREA_DESC]]))</f>
        <v>West</v>
      </c>
      <c r="I1249" s="2">
        <v>43466</v>
      </c>
      <c r="J1249" s="3" t="s">
        <v>19</v>
      </c>
      <c r="K1249" s="3" t="s">
        <v>7</v>
      </c>
      <c r="L1249" s="3" t="s">
        <v>15</v>
      </c>
      <c r="M1249" s="3">
        <v>3</v>
      </c>
      <c r="N1249" s="3">
        <v>114</v>
      </c>
      <c r="O1249" s="3">
        <v>13397</v>
      </c>
    </row>
    <row r="1250" spans="1:15" x14ac:dyDescent="0.25">
      <c r="A1250" s="6" t="str">
        <f>IF(Table1[[#This Row],[Area]]="","",CONCATENATE(YEAR(I1250)," ","Q",ROUNDUP(MONTH(I1250)/3,0)))</f>
        <v>2019 Q3</v>
      </c>
      <c r="B1250" s="6" t="str">
        <f>IF(Table1[[#This Row],[Area]]="","",CONCATENATE(TEXT(Table1[[#This Row],[rpt_mth]],"yyyy"), " ",TEXT(Table1[[#This Row],[rpt_mth]],"mmmm")))</f>
        <v>2019 August</v>
      </c>
      <c r="C1250" s="9">
        <f>IF(Table1[[#This Row],[Area]]="","",Table1[[#This Row],[cleu_gross_adds]]/1000)</f>
        <v>5.6000000000000001E-2</v>
      </c>
      <c r="D1250" s="9">
        <f>IF(Table1[[#This Row],[Area]]="","",Table1[[#This Row],[cleu_deacts]]/1000)</f>
        <v>1E-3</v>
      </c>
      <c r="E1250" s="10">
        <f>IF(Table1[[#This Row],[Area]]="","",Table1[[#This Row],[cleu_subs]]/1000)</f>
        <v>0.307</v>
      </c>
      <c r="F1250" s="10">
        <f>IF(Table1[[#This Row],[Area]]="","",Table1[[#This Row],[Adds]]-Table1[[#This Row],[Deacts]])</f>
        <v>5.5E-2</v>
      </c>
      <c r="G1250" s="10" t="str">
        <f>IF(Table1[[#This Row],[Area]]="","",IF(Table1[[#This Row],[VZ2_SEGMT_DESC]]="Small &amp; Medium Unassigned", "Small &amp; Medium",Table1[[#This Row],[VZ2_SEGMT_DESC]]))</f>
        <v>Small &amp; Medium</v>
      </c>
      <c r="H1250" s="10" t="str">
        <f>IF(Table1[[#This Row],[VZ2_AREA_DESC]]="undefined","",IF(Table1[[#This Row],[VZ2_AREA_DESC]]="Headquarte","HQ",Table1[[#This Row],[VZ2_AREA_DESC]]))</f>
        <v>East</v>
      </c>
      <c r="I1250" s="2">
        <v>43678</v>
      </c>
      <c r="J1250" s="3" t="s">
        <v>9</v>
      </c>
      <c r="K1250" s="3" t="s">
        <v>12</v>
      </c>
      <c r="L1250" s="3" t="s">
        <v>11</v>
      </c>
      <c r="M1250" s="3">
        <v>56</v>
      </c>
      <c r="N1250" s="3">
        <v>1</v>
      </c>
      <c r="O1250" s="3">
        <v>307</v>
      </c>
    </row>
    <row r="1251" spans="1:15" x14ac:dyDescent="0.25">
      <c r="A1251" s="6" t="str">
        <f>IF(Table1[[#This Row],[Area]]="","",CONCATENATE(YEAR(I1251)," ","Q",ROUNDUP(MONTH(I1251)/3,0)))</f>
        <v/>
      </c>
      <c r="B1251" s="6" t="str">
        <f>IF(Table1[[#This Row],[Area]]="","",CONCATENATE(TEXT(Table1[[#This Row],[rpt_mth]],"yyyy"), " ",TEXT(Table1[[#This Row],[rpt_mth]],"mmmm")))</f>
        <v/>
      </c>
      <c r="C1251" s="9" t="str">
        <f>IF(Table1[[#This Row],[Area]]="","",Table1[[#This Row],[cleu_gross_adds]]/1000)</f>
        <v/>
      </c>
      <c r="D1251" s="9" t="str">
        <f>IF(Table1[[#This Row],[Area]]="","",Table1[[#This Row],[cleu_deacts]]/1000)</f>
        <v/>
      </c>
      <c r="E1251" s="10" t="str">
        <f>IF(Table1[[#This Row],[Area]]="","",Table1[[#This Row],[cleu_subs]]/1000)</f>
        <v/>
      </c>
      <c r="F1251" s="10" t="str">
        <f>IF(Table1[[#This Row],[Area]]="","",Table1[[#This Row],[Adds]]-Table1[[#This Row],[Deacts]])</f>
        <v/>
      </c>
      <c r="G1251" s="10" t="str">
        <f>IF(Table1[[#This Row],[Area]]="","",IF(Table1[[#This Row],[VZ2_SEGMT_DESC]]="Small &amp; Medium Unassigned", "Small &amp; Medium",Table1[[#This Row],[VZ2_SEGMT_DESC]]))</f>
        <v/>
      </c>
      <c r="H1251" s="10" t="str">
        <f>IF(Table1[[#This Row],[VZ2_AREA_DESC]]="undefined","",IF(Table1[[#This Row],[VZ2_AREA_DESC]]="Headquarte","HQ",Table1[[#This Row],[VZ2_AREA_DESC]]))</f>
        <v/>
      </c>
      <c r="I1251" s="2">
        <v>43770</v>
      </c>
      <c r="J1251" s="3" t="s">
        <v>9</v>
      </c>
      <c r="K1251" s="3" t="s">
        <v>7</v>
      </c>
      <c r="L1251" s="3" t="s">
        <v>13</v>
      </c>
      <c r="M1251" s="3">
        <v>0</v>
      </c>
      <c r="N1251" s="3">
        <v>0</v>
      </c>
      <c r="O1251" s="3">
        <v>0</v>
      </c>
    </row>
    <row r="1252" spans="1:15" x14ac:dyDescent="0.25">
      <c r="A1252" s="6" t="str">
        <f>IF(Table1[[#This Row],[Area]]="","",CONCATENATE(YEAR(I1252)," ","Q",ROUNDUP(MONTH(I1252)/3,0)))</f>
        <v>2020 Q1</v>
      </c>
      <c r="B1252" s="6" t="str">
        <f>IF(Table1[[#This Row],[Area]]="","",CONCATENATE(TEXT(Table1[[#This Row],[rpt_mth]],"yyyy"), " ",TEXT(Table1[[#This Row],[rpt_mth]],"mmmm")))</f>
        <v>2020 March</v>
      </c>
      <c r="C1252" s="9">
        <f>IF(Table1[[#This Row],[Area]]="","",Table1[[#This Row],[cleu_gross_adds]]/1000)</f>
        <v>5.0000000000000001E-3</v>
      </c>
      <c r="D1252" s="9">
        <f>IF(Table1[[#This Row],[Area]]="","",Table1[[#This Row],[cleu_deacts]]/1000)</f>
        <v>5.0000000000000001E-3</v>
      </c>
      <c r="E1252" s="10">
        <f>IF(Table1[[#This Row],[Area]]="","",Table1[[#This Row],[cleu_subs]]/1000)</f>
        <v>0.67800000000000005</v>
      </c>
      <c r="F1252" s="10">
        <f>IF(Table1[[#This Row],[Area]]="","",Table1[[#This Row],[Adds]]-Table1[[#This Row],[Deacts]])</f>
        <v>0</v>
      </c>
      <c r="G1252" s="10" t="str">
        <f>IF(Table1[[#This Row],[Area]]="","",IF(Table1[[#This Row],[VZ2_SEGMT_DESC]]="Small &amp; Medium Unassigned", "Small &amp; Medium",Table1[[#This Row],[VZ2_SEGMT_DESC]]))</f>
        <v>Public Sector Fed</v>
      </c>
      <c r="H1252" s="10" t="str">
        <f>IF(Table1[[#This Row],[VZ2_AREA_DESC]]="undefined","",IF(Table1[[#This Row],[VZ2_AREA_DESC]]="Headquarte","HQ",Table1[[#This Row],[VZ2_AREA_DESC]]))</f>
        <v>East</v>
      </c>
      <c r="I1252" s="2">
        <v>43891</v>
      </c>
      <c r="J1252" s="3" t="s">
        <v>16</v>
      </c>
      <c r="K1252" s="3" t="s">
        <v>14</v>
      </c>
      <c r="L1252" s="3" t="s">
        <v>11</v>
      </c>
      <c r="M1252" s="3">
        <v>5</v>
      </c>
      <c r="N1252" s="3">
        <v>5</v>
      </c>
      <c r="O1252" s="3">
        <v>678</v>
      </c>
    </row>
    <row r="1253" spans="1:15" x14ac:dyDescent="0.25">
      <c r="A1253" s="6" t="str">
        <f>IF(Table1[[#This Row],[Area]]="","",CONCATENATE(YEAR(I1253)," ","Q",ROUNDUP(MONTH(I1253)/3,0)))</f>
        <v>2019 Q3</v>
      </c>
      <c r="B1253" s="6" t="str">
        <f>IF(Table1[[#This Row],[Area]]="","",CONCATENATE(TEXT(Table1[[#This Row],[rpt_mth]],"yyyy"), " ",TEXT(Table1[[#This Row],[rpt_mth]],"mmmm")))</f>
        <v>2019 September</v>
      </c>
      <c r="C1253" s="9">
        <f>IF(Table1[[#This Row],[Area]]="","",Table1[[#This Row],[cleu_gross_adds]]/1000)</f>
        <v>0</v>
      </c>
      <c r="D1253" s="9">
        <f>IF(Table1[[#This Row],[Area]]="","",Table1[[#This Row],[cleu_deacts]]/1000)</f>
        <v>0</v>
      </c>
      <c r="E1253" s="10">
        <f>IF(Table1[[#This Row],[Area]]="","",Table1[[#This Row],[cleu_subs]]/1000)</f>
        <v>1E-3</v>
      </c>
      <c r="F1253" s="10">
        <f>IF(Table1[[#This Row],[Area]]="","",Table1[[#This Row],[Adds]]-Table1[[#This Row],[Deacts]])</f>
        <v>0</v>
      </c>
      <c r="G1253" s="10" t="str">
        <f>IF(Table1[[#This Row],[Area]]="","",IF(Table1[[#This Row],[VZ2_SEGMT_DESC]]="Small &amp; Medium Unassigned", "Small &amp; Medium",Table1[[#This Row],[VZ2_SEGMT_DESC]]))</f>
        <v>Large Enterprise Segment</v>
      </c>
      <c r="H1253" s="10" t="str">
        <f>IF(Table1[[#This Row],[VZ2_AREA_DESC]]="undefined","",IF(Table1[[#This Row],[VZ2_AREA_DESC]]="Headquarte","HQ",Table1[[#This Row],[VZ2_AREA_DESC]]))</f>
        <v>HQ</v>
      </c>
      <c r="I1253" s="2">
        <v>43709</v>
      </c>
      <c r="J1253" s="3" t="s">
        <v>6</v>
      </c>
      <c r="K1253" s="3" t="s">
        <v>12</v>
      </c>
      <c r="L1253" s="3" t="s">
        <v>17</v>
      </c>
      <c r="M1253" s="3">
        <v>0</v>
      </c>
      <c r="N1253" s="3">
        <v>0</v>
      </c>
      <c r="O1253" s="3">
        <v>1</v>
      </c>
    </row>
    <row r="1254" spans="1:15" x14ac:dyDescent="0.25">
      <c r="A1254" s="6" t="str">
        <f>IF(Table1[[#This Row],[Area]]="","",CONCATENATE(YEAR(I1254)," ","Q",ROUNDUP(MONTH(I1254)/3,0)))</f>
        <v>2019 Q1</v>
      </c>
      <c r="B1254" s="6" t="str">
        <f>IF(Table1[[#This Row],[Area]]="","",CONCATENATE(TEXT(Table1[[#This Row],[rpt_mth]],"yyyy"), " ",TEXT(Table1[[#This Row],[rpt_mth]],"mmmm")))</f>
        <v>2019 March</v>
      </c>
      <c r="C1254" s="9">
        <f>IF(Table1[[#This Row],[Area]]="","",Table1[[#This Row],[cleu_gross_adds]]/1000)</f>
        <v>0</v>
      </c>
      <c r="D1254" s="9">
        <f>IF(Table1[[#This Row],[Area]]="","",Table1[[#This Row],[cleu_deacts]]/1000)</f>
        <v>0</v>
      </c>
      <c r="E1254" s="10">
        <f>IF(Table1[[#This Row],[Area]]="","",Table1[[#This Row],[cleu_subs]]/1000)</f>
        <v>0</v>
      </c>
      <c r="F1254" s="10">
        <f>IF(Table1[[#This Row],[Area]]="","",Table1[[#This Row],[Adds]]-Table1[[#This Row],[Deacts]])</f>
        <v>0</v>
      </c>
      <c r="G1254" s="10" t="str">
        <f>IF(Table1[[#This Row],[Area]]="","",IF(Table1[[#This Row],[VZ2_SEGMT_DESC]]="Small &amp; Medium Unassigned", "Small &amp; Medium",Table1[[#This Row],[VZ2_SEGMT_DESC]]))</f>
        <v>Large Enterprise Segment</v>
      </c>
      <c r="H1254" s="10" t="str">
        <f>IF(Table1[[#This Row],[VZ2_AREA_DESC]]="undefined","",IF(Table1[[#This Row],[VZ2_AREA_DESC]]="Headquarte","HQ",Table1[[#This Row],[VZ2_AREA_DESC]]))</f>
        <v>HQ</v>
      </c>
      <c r="I1254" s="2">
        <v>43525</v>
      </c>
      <c r="J1254" s="3" t="s">
        <v>6</v>
      </c>
      <c r="K1254" s="3" t="s">
        <v>12</v>
      </c>
      <c r="L1254" s="3" t="s">
        <v>17</v>
      </c>
      <c r="M1254" s="3">
        <v>0</v>
      </c>
      <c r="N1254" s="3">
        <v>0</v>
      </c>
      <c r="O1254" s="3">
        <v>0</v>
      </c>
    </row>
    <row r="1255" spans="1:15" x14ac:dyDescent="0.25">
      <c r="A1255" s="6" t="str">
        <f>IF(Table1[[#This Row],[Area]]="","",CONCATENATE(YEAR(I1255)," ","Q",ROUNDUP(MONTH(I1255)/3,0)))</f>
        <v>2019 Q1</v>
      </c>
      <c r="B1255" s="6" t="str">
        <f>IF(Table1[[#This Row],[Area]]="","",CONCATENATE(TEXT(Table1[[#This Row],[rpt_mth]],"yyyy"), " ",TEXT(Table1[[#This Row],[rpt_mth]],"mmmm")))</f>
        <v>2019 February</v>
      </c>
      <c r="C1255" s="9">
        <f>IF(Table1[[#This Row],[Area]]="","",Table1[[#This Row],[cleu_gross_adds]]/1000)</f>
        <v>2.0009999999999999</v>
      </c>
      <c r="D1255" s="9">
        <f>IF(Table1[[#This Row],[Area]]="","",Table1[[#This Row],[cleu_deacts]]/1000)</f>
        <v>2.758</v>
      </c>
      <c r="E1255" s="10">
        <f>IF(Table1[[#This Row],[Area]]="","",Table1[[#This Row],[cleu_subs]]/1000)</f>
        <v>262.173</v>
      </c>
      <c r="F1255" s="10">
        <f>IF(Table1[[#This Row],[Area]]="","",Table1[[#This Row],[Adds]]-Table1[[#This Row],[Deacts]])</f>
        <v>-0.75700000000000012</v>
      </c>
      <c r="G1255" s="10" t="str">
        <f>IF(Table1[[#This Row],[Area]]="","",IF(Table1[[#This Row],[VZ2_SEGMT_DESC]]="Small &amp; Medium Unassigned", "Small &amp; Medium",Table1[[#This Row],[VZ2_SEGMT_DESC]]))</f>
        <v>Small &amp; Medium</v>
      </c>
      <c r="H1255" s="10" t="str">
        <f>IF(Table1[[#This Row],[VZ2_AREA_DESC]]="undefined","",IF(Table1[[#This Row],[VZ2_AREA_DESC]]="Headquarte","HQ",Table1[[#This Row],[VZ2_AREA_DESC]]))</f>
        <v>West</v>
      </c>
      <c r="I1255" s="2">
        <v>43497</v>
      </c>
      <c r="J1255" s="3" t="s">
        <v>18</v>
      </c>
      <c r="K1255" s="3" t="s">
        <v>7</v>
      </c>
      <c r="L1255" s="3" t="s">
        <v>15</v>
      </c>
      <c r="M1255" s="3">
        <v>2001</v>
      </c>
      <c r="N1255" s="3">
        <v>2758</v>
      </c>
      <c r="O1255" s="3">
        <v>262173</v>
      </c>
    </row>
    <row r="1256" spans="1:15" x14ac:dyDescent="0.25">
      <c r="A1256" s="6" t="str">
        <f>IF(Table1[[#This Row],[Area]]="","",CONCATENATE(YEAR(I1256)," ","Q",ROUNDUP(MONTH(I1256)/3,0)))</f>
        <v>2019 Q4</v>
      </c>
      <c r="B1256" s="6" t="str">
        <f>IF(Table1[[#This Row],[Area]]="","",CONCATENATE(TEXT(Table1[[#This Row],[rpt_mth]],"yyyy"), " ",TEXT(Table1[[#This Row],[rpt_mth]],"mmmm")))</f>
        <v>2019 December</v>
      </c>
      <c r="C1256" s="9">
        <f>IF(Table1[[#This Row],[Area]]="","",Table1[[#This Row],[cleu_gross_adds]]/1000)</f>
        <v>0</v>
      </c>
      <c r="D1256" s="9">
        <f>IF(Table1[[#This Row],[Area]]="","",Table1[[#This Row],[cleu_deacts]]/1000)</f>
        <v>5.0000000000000001E-3</v>
      </c>
      <c r="E1256" s="10">
        <f>IF(Table1[[#This Row],[Area]]="","",Table1[[#This Row],[cleu_subs]]/1000)</f>
        <v>0.63700000000000001</v>
      </c>
      <c r="F1256" s="10">
        <f>IF(Table1[[#This Row],[Area]]="","",Table1[[#This Row],[Adds]]-Table1[[#This Row],[Deacts]])</f>
        <v>-5.0000000000000001E-3</v>
      </c>
      <c r="G1256" s="10" t="str">
        <f>IF(Table1[[#This Row],[Area]]="","",IF(Table1[[#This Row],[VZ2_SEGMT_DESC]]="Small &amp; Medium Unassigned", "Small &amp; Medium",Table1[[#This Row],[VZ2_SEGMT_DESC]]))</f>
        <v>Public Sector Fed</v>
      </c>
      <c r="H1256" s="10" t="str">
        <f>IF(Table1[[#This Row],[VZ2_AREA_DESC]]="undefined","",IF(Table1[[#This Row],[VZ2_AREA_DESC]]="Headquarte","HQ",Table1[[#This Row],[VZ2_AREA_DESC]]))</f>
        <v>South</v>
      </c>
      <c r="I1256" s="2">
        <v>43800</v>
      </c>
      <c r="J1256" s="3" t="s">
        <v>16</v>
      </c>
      <c r="K1256" s="3" t="s">
        <v>7</v>
      </c>
      <c r="L1256" s="3" t="s">
        <v>8</v>
      </c>
      <c r="M1256" s="3">
        <v>0</v>
      </c>
      <c r="N1256" s="3">
        <v>5</v>
      </c>
      <c r="O1256" s="3">
        <v>637</v>
      </c>
    </row>
    <row r="1257" spans="1:15" x14ac:dyDescent="0.25">
      <c r="A1257" s="6" t="str">
        <f>IF(Table1[[#This Row],[Area]]="","",CONCATENATE(YEAR(I1257)," ","Q",ROUNDUP(MONTH(I1257)/3,0)))</f>
        <v>2019 Q2</v>
      </c>
      <c r="B1257" s="6" t="str">
        <f>IF(Table1[[#This Row],[Area]]="","",CONCATENATE(TEXT(Table1[[#This Row],[rpt_mth]],"yyyy"), " ",TEXT(Table1[[#This Row],[rpt_mth]],"mmmm")))</f>
        <v>2019 June</v>
      </c>
      <c r="C1257" s="9">
        <f>IF(Table1[[#This Row],[Area]]="","",Table1[[#This Row],[cleu_gross_adds]]/1000)</f>
        <v>0</v>
      </c>
      <c r="D1257" s="9">
        <f>IF(Table1[[#This Row],[Area]]="","",Table1[[#This Row],[cleu_deacts]]/1000)</f>
        <v>1.4E-2</v>
      </c>
      <c r="E1257" s="10">
        <f>IF(Table1[[#This Row],[Area]]="","",Table1[[#This Row],[cleu_subs]]/1000)</f>
        <v>0.86499999999999999</v>
      </c>
      <c r="F1257" s="10">
        <f>IF(Table1[[#This Row],[Area]]="","",Table1[[#This Row],[Adds]]-Table1[[#This Row],[Deacts]])</f>
        <v>-1.4E-2</v>
      </c>
      <c r="G1257" s="10" t="str">
        <f>IF(Table1[[#This Row],[Area]]="","",IF(Table1[[#This Row],[VZ2_SEGMT_DESC]]="Small &amp; Medium Unassigned", "Small &amp; Medium",Table1[[#This Row],[VZ2_SEGMT_DESC]]))</f>
        <v>Public Sector Fed</v>
      </c>
      <c r="H1257" s="10" t="str">
        <f>IF(Table1[[#This Row],[VZ2_AREA_DESC]]="undefined","",IF(Table1[[#This Row],[VZ2_AREA_DESC]]="Headquarte","HQ",Table1[[#This Row],[VZ2_AREA_DESC]]))</f>
        <v>South</v>
      </c>
      <c r="I1257" s="2">
        <v>43617</v>
      </c>
      <c r="J1257" s="3" t="s">
        <v>16</v>
      </c>
      <c r="K1257" s="3" t="s">
        <v>7</v>
      </c>
      <c r="L1257" s="3" t="s">
        <v>8</v>
      </c>
      <c r="M1257" s="3">
        <v>0</v>
      </c>
      <c r="N1257" s="3">
        <v>14</v>
      </c>
      <c r="O1257" s="3">
        <v>865</v>
      </c>
    </row>
    <row r="1258" spans="1:15" x14ac:dyDescent="0.25">
      <c r="A1258" s="6" t="str">
        <f>IF(Table1[[#This Row],[Area]]="","",CONCATENATE(YEAR(I1258)," ","Q",ROUNDUP(MONTH(I1258)/3,0)))</f>
        <v>2019 Q4</v>
      </c>
      <c r="B1258" s="6" t="str">
        <f>IF(Table1[[#This Row],[Area]]="","",CONCATENATE(TEXT(Table1[[#This Row],[rpt_mth]],"yyyy"), " ",TEXT(Table1[[#This Row],[rpt_mth]],"mmmm")))</f>
        <v>2019 November</v>
      </c>
      <c r="C1258" s="9">
        <f>IF(Table1[[#This Row],[Area]]="","",Table1[[#This Row],[cleu_gross_adds]]/1000)</f>
        <v>0</v>
      </c>
      <c r="D1258" s="9">
        <f>IF(Table1[[#This Row],[Area]]="","",Table1[[#This Row],[cleu_deacts]]/1000)</f>
        <v>0</v>
      </c>
      <c r="E1258" s="10">
        <f>IF(Table1[[#This Row],[Area]]="","",Table1[[#This Row],[cleu_subs]]/1000)</f>
        <v>0</v>
      </c>
      <c r="F1258" s="10">
        <f>IF(Table1[[#This Row],[Area]]="","",Table1[[#This Row],[Adds]]-Table1[[#This Row],[Deacts]])</f>
        <v>0</v>
      </c>
      <c r="G1258" s="10" t="str">
        <f>IF(Table1[[#This Row],[Area]]="","",IF(Table1[[#This Row],[VZ2_SEGMT_DESC]]="Small &amp; Medium Unassigned", "Small &amp; Medium",Table1[[#This Row],[VZ2_SEGMT_DESC]]))</f>
        <v>Small &amp; Medium</v>
      </c>
      <c r="H1258" s="10" t="str">
        <f>IF(Table1[[#This Row],[VZ2_AREA_DESC]]="undefined","",IF(Table1[[#This Row],[VZ2_AREA_DESC]]="Headquarte","HQ",Table1[[#This Row],[VZ2_AREA_DESC]]))</f>
        <v>West</v>
      </c>
      <c r="I1258" s="2">
        <v>43770</v>
      </c>
      <c r="J1258" s="3" t="s">
        <v>9</v>
      </c>
      <c r="K1258" s="3" t="s">
        <v>14</v>
      </c>
      <c r="L1258" s="3" t="s">
        <v>15</v>
      </c>
      <c r="M1258" s="3">
        <v>0</v>
      </c>
      <c r="N1258" s="3">
        <v>0</v>
      </c>
      <c r="O1258" s="3">
        <v>0</v>
      </c>
    </row>
    <row r="1259" spans="1:15" x14ac:dyDescent="0.25">
      <c r="A1259" s="6" t="str">
        <f>IF(Table1[[#This Row],[Area]]="","",CONCATENATE(YEAR(I1259)," ","Q",ROUNDUP(MONTH(I1259)/3,0)))</f>
        <v>2020 Q1</v>
      </c>
      <c r="B1259" s="6" t="str">
        <f>IF(Table1[[#This Row],[Area]]="","",CONCATENATE(TEXT(Table1[[#This Row],[rpt_mth]],"yyyy"), " ",TEXT(Table1[[#This Row],[rpt_mth]],"mmmm")))</f>
        <v>2020 January</v>
      </c>
      <c r="C1259" s="9">
        <f>IF(Table1[[#This Row],[Area]]="","",Table1[[#This Row],[cleu_gross_adds]]/1000)</f>
        <v>0</v>
      </c>
      <c r="D1259" s="9">
        <f>IF(Table1[[#This Row],[Area]]="","",Table1[[#This Row],[cleu_deacts]]/1000)</f>
        <v>0</v>
      </c>
      <c r="E1259" s="10">
        <f>IF(Table1[[#This Row],[Area]]="","",Table1[[#This Row],[cleu_subs]]/1000)</f>
        <v>2E-3</v>
      </c>
      <c r="F1259" s="10">
        <f>IF(Table1[[#This Row],[Area]]="","",Table1[[#This Row],[Adds]]-Table1[[#This Row],[Deacts]])</f>
        <v>0</v>
      </c>
      <c r="G1259" s="10" t="str">
        <f>IF(Table1[[#This Row],[Area]]="","",IF(Table1[[#This Row],[VZ2_SEGMT_DESC]]="Small &amp; Medium Unassigned", "Small &amp; Medium",Table1[[#This Row],[VZ2_SEGMT_DESC]]))</f>
        <v>Small &amp; Medium</v>
      </c>
      <c r="H1259" s="10" t="str">
        <f>IF(Table1[[#This Row],[VZ2_AREA_DESC]]="undefined","",IF(Table1[[#This Row],[VZ2_AREA_DESC]]="Headquarte","HQ",Table1[[#This Row],[VZ2_AREA_DESC]]))</f>
        <v>HQ</v>
      </c>
      <c r="I1259" s="2">
        <v>43831</v>
      </c>
      <c r="J1259" s="3" t="s">
        <v>18</v>
      </c>
      <c r="K1259" s="3" t="s">
        <v>12</v>
      </c>
      <c r="L1259" s="3" t="s">
        <v>17</v>
      </c>
      <c r="M1259" s="3">
        <v>0</v>
      </c>
      <c r="N1259" s="3">
        <v>0</v>
      </c>
      <c r="O1259" s="3">
        <v>2</v>
      </c>
    </row>
    <row r="1260" spans="1:15" x14ac:dyDescent="0.25">
      <c r="A1260" s="6" t="str">
        <f>IF(Table1[[#This Row],[Area]]="","",CONCATENATE(YEAR(I1260)," ","Q",ROUNDUP(MONTH(I1260)/3,0)))</f>
        <v>2019 Q4</v>
      </c>
      <c r="B1260" s="6" t="str">
        <f>IF(Table1[[#This Row],[Area]]="","",CONCATENATE(TEXT(Table1[[#This Row],[rpt_mth]],"yyyy"), " ",TEXT(Table1[[#This Row],[rpt_mth]],"mmmm")))</f>
        <v>2019 October</v>
      </c>
      <c r="C1260" s="9">
        <f>IF(Table1[[#This Row],[Area]]="","",Table1[[#This Row],[cleu_gross_adds]]/1000)</f>
        <v>9.8000000000000004E-2</v>
      </c>
      <c r="D1260" s="9">
        <f>IF(Table1[[#This Row],[Area]]="","",Table1[[#This Row],[cleu_deacts]]/1000)</f>
        <v>0.27</v>
      </c>
      <c r="E1260" s="10">
        <f>IF(Table1[[#This Row],[Area]]="","",Table1[[#This Row],[cleu_subs]]/1000)</f>
        <v>21.003</v>
      </c>
      <c r="F1260" s="10">
        <f>IF(Table1[[#This Row],[Area]]="","",Table1[[#This Row],[Adds]]-Table1[[#This Row],[Deacts]])</f>
        <v>-0.17200000000000001</v>
      </c>
      <c r="G1260" s="10" t="str">
        <f>IF(Table1[[#This Row],[Area]]="","",IF(Table1[[#This Row],[VZ2_SEGMT_DESC]]="Small &amp; Medium Unassigned", "Small &amp; Medium",Table1[[#This Row],[VZ2_SEGMT_DESC]]))</f>
        <v>Large Enterprise Segment</v>
      </c>
      <c r="H1260" s="10" t="str">
        <f>IF(Table1[[#This Row],[VZ2_AREA_DESC]]="undefined","",IF(Table1[[#This Row],[VZ2_AREA_DESC]]="Headquarte","HQ",Table1[[#This Row],[VZ2_AREA_DESC]]))</f>
        <v>West</v>
      </c>
      <c r="I1260" s="2">
        <v>43739</v>
      </c>
      <c r="J1260" s="3" t="s">
        <v>6</v>
      </c>
      <c r="K1260" s="3" t="s">
        <v>7</v>
      </c>
      <c r="L1260" s="3" t="s">
        <v>15</v>
      </c>
      <c r="M1260" s="3">
        <v>98</v>
      </c>
      <c r="N1260" s="3">
        <v>270</v>
      </c>
      <c r="O1260" s="3">
        <v>21003</v>
      </c>
    </row>
    <row r="1261" spans="1:15" x14ac:dyDescent="0.25">
      <c r="A1261" s="6" t="str">
        <f>IF(Table1[[#This Row],[Area]]="","",CONCATENATE(YEAR(I1261)," ","Q",ROUNDUP(MONTH(I1261)/3,0)))</f>
        <v>2020 Q2</v>
      </c>
      <c r="B1261" s="6" t="str">
        <f>IF(Table1[[#This Row],[Area]]="","",CONCATENATE(TEXT(Table1[[#This Row],[rpt_mth]],"yyyy"), " ",TEXT(Table1[[#This Row],[rpt_mth]],"mmmm")))</f>
        <v>2020 April</v>
      </c>
      <c r="C1261" s="9">
        <f>IF(Table1[[#This Row],[Area]]="","",Table1[[#This Row],[cleu_gross_adds]]/1000)</f>
        <v>3.081</v>
      </c>
      <c r="D1261" s="9">
        <f>IF(Table1[[#This Row],[Area]]="","",Table1[[#This Row],[cleu_deacts]]/1000)</f>
        <v>0.35399999999999998</v>
      </c>
      <c r="E1261" s="10">
        <f>IF(Table1[[#This Row],[Area]]="","",Table1[[#This Row],[cleu_subs]]/1000)</f>
        <v>38.246000000000002</v>
      </c>
      <c r="F1261" s="10">
        <f>IF(Table1[[#This Row],[Area]]="","",Table1[[#This Row],[Adds]]-Table1[[#This Row],[Deacts]])</f>
        <v>2.7269999999999999</v>
      </c>
      <c r="G1261" s="10" t="str">
        <f>IF(Table1[[#This Row],[Area]]="","",IF(Table1[[#This Row],[VZ2_SEGMT_DESC]]="Small &amp; Medium Unassigned", "Small &amp; Medium",Table1[[#This Row],[VZ2_SEGMT_DESC]]))</f>
        <v>Large Enterprise Segment</v>
      </c>
      <c r="H1261" s="10" t="str">
        <f>IF(Table1[[#This Row],[VZ2_AREA_DESC]]="undefined","",IF(Table1[[#This Row],[VZ2_AREA_DESC]]="Headquarte","HQ",Table1[[#This Row],[VZ2_AREA_DESC]]))</f>
        <v>South</v>
      </c>
      <c r="I1261" s="2">
        <v>43922</v>
      </c>
      <c r="J1261" s="3" t="s">
        <v>6</v>
      </c>
      <c r="K1261" s="3" t="s">
        <v>14</v>
      </c>
      <c r="L1261" s="3" t="s">
        <v>8</v>
      </c>
      <c r="M1261" s="3">
        <v>3081</v>
      </c>
      <c r="N1261" s="3">
        <v>354</v>
      </c>
      <c r="O1261" s="3">
        <v>38246</v>
      </c>
    </row>
    <row r="1262" spans="1:15" x14ac:dyDescent="0.25">
      <c r="A1262" s="6" t="str">
        <f>IF(Table1[[#This Row],[Area]]="","",CONCATENATE(YEAR(I1262)," ","Q",ROUNDUP(MONTH(I1262)/3,0)))</f>
        <v>2019 Q4</v>
      </c>
      <c r="B1262" s="6" t="str">
        <f>IF(Table1[[#This Row],[Area]]="","",CONCATENATE(TEXT(Table1[[#This Row],[rpt_mth]],"yyyy"), " ",TEXT(Table1[[#This Row],[rpt_mth]],"mmmm")))</f>
        <v>2019 December</v>
      </c>
      <c r="C1262" s="9">
        <f>IF(Table1[[#This Row],[Area]]="","",Table1[[#This Row],[cleu_gross_adds]]/1000)</f>
        <v>0</v>
      </c>
      <c r="D1262" s="9">
        <f>IF(Table1[[#This Row],[Area]]="","",Table1[[#This Row],[cleu_deacts]]/1000)</f>
        <v>0</v>
      </c>
      <c r="E1262" s="10">
        <f>IF(Table1[[#This Row],[Area]]="","",Table1[[#This Row],[cleu_subs]]/1000)</f>
        <v>2E-3</v>
      </c>
      <c r="F1262" s="10">
        <f>IF(Table1[[#This Row],[Area]]="","",Table1[[#This Row],[Adds]]-Table1[[#This Row],[Deacts]])</f>
        <v>0</v>
      </c>
      <c r="G1262" s="10" t="str">
        <f>IF(Table1[[#This Row],[Area]]="","",IF(Table1[[#This Row],[VZ2_SEGMT_DESC]]="Small &amp; Medium Unassigned", "Small &amp; Medium",Table1[[#This Row],[VZ2_SEGMT_DESC]]))</f>
        <v>Small &amp; Medium</v>
      </c>
      <c r="H1262" s="10" t="str">
        <f>IF(Table1[[#This Row],[VZ2_AREA_DESC]]="undefined","",IF(Table1[[#This Row],[VZ2_AREA_DESC]]="Headquarte","HQ",Table1[[#This Row],[VZ2_AREA_DESC]]))</f>
        <v>HQ</v>
      </c>
      <c r="I1262" s="2">
        <v>43800</v>
      </c>
      <c r="J1262" s="3" t="s">
        <v>18</v>
      </c>
      <c r="K1262" s="3" t="s">
        <v>12</v>
      </c>
      <c r="L1262" s="3" t="s">
        <v>17</v>
      </c>
      <c r="M1262" s="3">
        <v>0</v>
      </c>
      <c r="N1262" s="3">
        <v>0</v>
      </c>
      <c r="O1262" s="3">
        <v>2</v>
      </c>
    </row>
    <row r="1263" spans="1:15" x14ac:dyDescent="0.25">
      <c r="A1263" s="6" t="str">
        <f>IF(Table1[[#This Row],[Area]]="","",CONCATENATE(YEAR(I1263)," ","Q",ROUNDUP(MONTH(I1263)/3,0)))</f>
        <v/>
      </c>
      <c r="B1263" s="6" t="str">
        <f>IF(Table1[[#This Row],[Area]]="","",CONCATENATE(TEXT(Table1[[#This Row],[rpt_mth]],"yyyy"), " ",TEXT(Table1[[#This Row],[rpt_mth]],"mmmm")))</f>
        <v/>
      </c>
      <c r="C1263" s="9" t="str">
        <f>IF(Table1[[#This Row],[Area]]="","",Table1[[#This Row],[cleu_gross_adds]]/1000)</f>
        <v/>
      </c>
      <c r="D1263" s="9" t="str">
        <f>IF(Table1[[#This Row],[Area]]="","",Table1[[#This Row],[cleu_deacts]]/1000)</f>
        <v/>
      </c>
      <c r="E1263" s="10" t="str">
        <f>IF(Table1[[#This Row],[Area]]="","",Table1[[#This Row],[cleu_subs]]/1000)</f>
        <v/>
      </c>
      <c r="F1263" s="10" t="str">
        <f>IF(Table1[[#This Row],[Area]]="","",Table1[[#This Row],[Adds]]-Table1[[#This Row],[Deacts]])</f>
        <v/>
      </c>
      <c r="G1263" s="10" t="str">
        <f>IF(Table1[[#This Row],[Area]]="","",IF(Table1[[#This Row],[VZ2_SEGMT_DESC]]="Small &amp; Medium Unassigned", "Small &amp; Medium",Table1[[#This Row],[VZ2_SEGMT_DESC]]))</f>
        <v/>
      </c>
      <c r="H1263" s="10" t="str">
        <f>IF(Table1[[#This Row],[VZ2_AREA_DESC]]="undefined","",IF(Table1[[#This Row],[VZ2_AREA_DESC]]="Headquarte","HQ",Table1[[#This Row],[VZ2_AREA_DESC]]))</f>
        <v/>
      </c>
      <c r="I1263" s="2">
        <v>43739</v>
      </c>
      <c r="J1263" s="3" t="s">
        <v>18</v>
      </c>
      <c r="K1263" s="3" t="s">
        <v>7</v>
      </c>
      <c r="L1263" s="3" t="s">
        <v>13</v>
      </c>
      <c r="M1263" s="3">
        <v>0</v>
      </c>
      <c r="N1263" s="3">
        <v>0</v>
      </c>
      <c r="O1263" s="3">
        <v>0</v>
      </c>
    </row>
    <row r="1264" spans="1:15" x14ac:dyDescent="0.25">
      <c r="A1264" s="6" t="str">
        <f>IF(Table1[[#This Row],[Area]]="","",CONCATENATE(YEAR(I1264)," ","Q",ROUNDUP(MONTH(I1264)/3,0)))</f>
        <v>2019 Q4</v>
      </c>
      <c r="B1264" s="6" t="str">
        <f>IF(Table1[[#This Row],[Area]]="","",CONCATENATE(TEXT(Table1[[#This Row],[rpt_mth]],"yyyy"), " ",TEXT(Table1[[#This Row],[rpt_mth]],"mmmm")))</f>
        <v>2019 November</v>
      </c>
      <c r="C1264" s="9">
        <f>IF(Table1[[#This Row],[Area]]="","",Table1[[#This Row],[cleu_gross_adds]]/1000)</f>
        <v>2.9000000000000001E-2</v>
      </c>
      <c r="D1264" s="9">
        <f>IF(Table1[[#This Row],[Area]]="","",Table1[[#This Row],[cleu_deacts]]/1000)</f>
        <v>0</v>
      </c>
      <c r="E1264" s="10">
        <f>IF(Table1[[#This Row],[Area]]="","",Table1[[#This Row],[cleu_subs]]/1000)</f>
        <v>2.9000000000000001E-2</v>
      </c>
      <c r="F1264" s="10">
        <f>IF(Table1[[#This Row],[Area]]="","",Table1[[#This Row],[Adds]]-Table1[[#This Row],[Deacts]])</f>
        <v>2.9000000000000001E-2</v>
      </c>
      <c r="G1264" s="10" t="str">
        <f>IF(Table1[[#This Row],[Area]]="","",IF(Table1[[#This Row],[VZ2_SEGMT_DESC]]="Small &amp; Medium Unassigned", "Small &amp; Medium",Table1[[#This Row],[VZ2_SEGMT_DESC]]))</f>
        <v>Small &amp; Medium</v>
      </c>
      <c r="H1264" s="10" t="str">
        <f>IF(Table1[[#This Row],[VZ2_AREA_DESC]]="undefined","",IF(Table1[[#This Row],[VZ2_AREA_DESC]]="Headquarte","HQ",Table1[[#This Row],[VZ2_AREA_DESC]]))</f>
        <v>East</v>
      </c>
      <c r="I1264" s="2">
        <v>43770</v>
      </c>
      <c r="J1264" s="3" t="s">
        <v>9</v>
      </c>
      <c r="K1264" s="3" t="s">
        <v>12</v>
      </c>
      <c r="L1264" s="3" t="s">
        <v>11</v>
      </c>
      <c r="M1264" s="3">
        <v>29</v>
      </c>
      <c r="N1264" s="3">
        <v>0</v>
      </c>
      <c r="O1264" s="3">
        <v>29</v>
      </c>
    </row>
    <row r="1265" spans="1:15" x14ac:dyDescent="0.25">
      <c r="A1265" s="6" t="str">
        <f>IF(Table1[[#This Row],[Area]]="","",CONCATENATE(YEAR(I1265)," ","Q",ROUNDUP(MONTH(I1265)/3,0)))</f>
        <v>2019 Q3</v>
      </c>
      <c r="B1265" s="6" t="str">
        <f>IF(Table1[[#This Row],[Area]]="","",CONCATENATE(TEXT(Table1[[#This Row],[rpt_mth]],"yyyy"), " ",TEXT(Table1[[#This Row],[rpt_mth]],"mmmm")))</f>
        <v>2019 July</v>
      </c>
      <c r="C1265" s="9">
        <f>IF(Table1[[#This Row],[Area]]="","",Table1[[#This Row],[cleu_gross_adds]]/1000)</f>
        <v>0</v>
      </c>
      <c r="D1265" s="9">
        <f>IF(Table1[[#This Row],[Area]]="","",Table1[[#This Row],[cleu_deacts]]/1000)</f>
        <v>3.0000000000000001E-3</v>
      </c>
      <c r="E1265" s="10">
        <f>IF(Table1[[#This Row],[Area]]="","",Table1[[#This Row],[cleu_subs]]/1000)</f>
        <v>0.67600000000000005</v>
      </c>
      <c r="F1265" s="10">
        <f>IF(Table1[[#This Row],[Area]]="","",Table1[[#This Row],[Adds]]-Table1[[#This Row],[Deacts]])</f>
        <v>-3.0000000000000001E-3</v>
      </c>
      <c r="G1265" s="10" t="str">
        <f>IF(Table1[[#This Row],[Area]]="","",IF(Table1[[#This Row],[VZ2_SEGMT_DESC]]="Small &amp; Medium Unassigned", "Small &amp; Medium",Table1[[#This Row],[VZ2_SEGMT_DESC]]))</f>
        <v>Public Sector Fed</v>
      </c>
      <c r="H1265" s="10" t="str">
        <f>IF(Table1[[#This Row],[VZ2_AREA_DESC]]="undefined","",IF(Table1[[#This Row],[VZ2_AREA_DESC]]="Headquarte","HQ",Table1[[#This Row],[VZ2_AREA_DESC]]))</f>
        <v>South</v>
      </c>
      <c r="I1265" s="2">
        <v>43647</v>
      </c>
      <c r="J1265" s="3" t="s">
        <v>16</v>
      </c>
      <c r="K1265" s="3" t="s">
        <v>10</v>
      </c>
      <c r="L1265" s="3" t="s">
        <v>8</v>
      </c>
      <c r="M1265" s="3">
        <v>0</v>
      </c>
      <c r="N1265" s="3">
        <v>3</v>
      </c>
      <c r="O1265" s="3">
        <v>676</v>
      </c>
    </row>
    <row r="1266" spans="1:15" x14ac:dyDescent="0.25">
      <c r="A1266" s="6" t="str">
        <f>IF(Table1[[#This Row],[Area]]="","",CONCATENATE(YEAR(I1266)," ","Q",ROUNDUP(MONTH(I1266)/3,0)))</f>
        <v>2019 Q2</v>
      </c>
      <c r="B1266" s="6" t="str">
        <f>IF(Table1[[#This Row],[Area]]="","",CONCATENATE(TEXT(Table1[[#This Row],[rpt_mth]],"yyyy"), " ",TEXT(Table1[[#This Row],[rpt_mth]],"mmmm")))</f>
        <v>2019 April</v>
      </c>
      <c r="C1266" s="9">
        <f>IF(Table1[[#This Row],[Area]]="","",Table1[[#This Row],[cleu_gross_adds]]/1000)</f>
        <v>0.65400000000000003</v>
      </c>
      <c r="D1266" s="9">
        <f>IF(Table1[[#This Row],[Area]]="","",Table1[[#This Row],[cleu_deacts]]/1000)</f>
        <v>6.8000000000000005E-2</v>
      </c>
      <c r="E1266" s="10">
        <f>IF(Table1[[#This Row],[Area]]="","",Table1[[#This Row],[cleu_subs]]/1000)</f>
        <v>6.09</v>
      </c>
      <c r="F1266" s="10">
        <f>IF(Table1[[#This Row],[Area]]="","",Table1[[#This Row],[Adds]]-Table1[[#This Row],[Deacts]])</f>
        <v>0.58600000000000008</v>
      </c>
      <c r="G1266" s="10" t="str">
        <f>IF(Table1[[#This Row],[Area]]="","",IF(Table1[[#This Row],[VZ2_SEGMT_DESC]]="Small &amp; Medium Unassigned", "Small &amp; Medium",Table1[[#This Row],[VZ2_SEGMT_DESC]]))</f>
        <v>Small &amp; Medium</v>
      </c>
      <c r="H1266" s="10" t="str">
        <f>IF(Table1[[#This Row],[VZ2_AREA_DESC]]="undefined","",IF(Table1[[#This Row],[VZ2_AREA_DESC]]="Headquarte","HQ",Table1[[#This Row],[VZ2_AREA_DESC]]))</f>
        <v>West</v>
      </c>
      <c r="I1266" s="2">
        <v>43556</v>
      </c>
      <c r="J1266" s="3" t="s">
        <v>9</v>
      </c>
      <c r="K1266" s="3" t="s">
        <v>12</v>
      </c>
      <c r="L1266" s="3" t="s">
        <v>15</v>
      </c>
      <c r="M1266" s="3">
        <v>654</v>
      </c>
      <c r="N1266" s="3">
        <v>68</v>
      </c>
      <c r="O1266" s="3">
        <v>6090</v>
      </c>
    </row>
    <row r="1267" spans="1:15" x14ac:dyDescent="0.25">
      <c r="A1267" s="6" t="str">
        <f>IF(Table1[[#This Row],[Area]]="","",CONCATENATE(YEAR(I1267)," ","Q",ROUNDUP(MONTH(I1267)/3,0)))</f>
        <v>2019 Q3</v>
      </c>
      <c r="B1267" s="6" t="str">
        <f>IF(Table1[[#This Row],[Area]]="","",CONCATENATE(TEXT(Table1[[#This Row],[rpt_mth]],"yyyy"), " ",TEXT(Table1[[#This Row],[rpt_mth]],"mmmm")))</f>
        <v>2019 July</v>
      </c>
      <c r="C1267" s="9">
        <f>IF(Table1[[#This Row],[Area]]="","",Table1[[#This Row],[cleu_gross_adds]]/1000)</f>
        <v>0.05</v>
      </c>
      <c r="D1267" s="9">
        <f>IF(Table1[[#This Row],[Area]]="","",Table1[[#This Row],[cleu_deacts]]/1000)</f>
        <v>1E-3</v>
      </c>
      <c r="E1267" s="10">
        <f>IF(Table1[[#This Row],[Area]]="","",Table1[[#This Row],[cleu_subs]]/1000)</f>
        <v>6.3E-2</v>
      </c>
      <c r="F1267" s="10">
        <f>IF(Table1[[#This Row],[Area]]="","",Table1[[#This Row],[Adds]]-Table1[[#This Row],[Deacts]])</f>
        <v>4.9000000000000002E-2</v>
      </c>
      <c r="G1267" s="10" t="str">
        <f>IF(Table1[[#This Row],[Area]]="","",IF(Table1[[#This Row],[VZ2_SEGMT_DESC]]="Small &amp; Medium Unassigned", "Small &amp; Medium",Table1[[#This Row],[VZ2_SEGMT_DESC]]))</f>
        <v>Small &amp; Medium</v>
      </c>
      <c r="H1267" s="10" t="str">
        <f>IF(Table1[[#This Row],[VZ2_AREA_DESC]]="undefined","",IF(Table1[[#This Row],[VZ2_AREA_DESC]]="Headquarte","HQ",Table1[[#This Row],[VZ2_AREA_DESC]]))</f>
        <v>West</v>
      </c>
      <c r="I1267" s="2">
        <v>43647</v>
      </c>
      <c r="J1267" s="3" t="s">
        <v>9</v>
      </c>
      <c r="K1267" s="3" t="s">
        <v>14</v>
      </c>
      <c r="L1267" s="3" t="s">
        <v>15</v>
      </c>
      <c r="M1267" s="3">
        <v>50</v>
      </c>
      <c r="N1267" s="3">
        <v>1</v>
      </c>
      <c r="O1267" s="3">
        <v>63</v>
      </c>
    </row>
    <row r="1268" spans="1:15" x14ac:dyDescent="0.25">
      <c r="A1268" s="6" t="str">
        <f>IF(Table1[[#This Row],[Area]]="","",CONCATENATE(YEAR(I1268)," ","Q",ROUNDUP(MONTH(I1268)/3,0)))</f>
        <v>2019 Q4</v>
      </c>
      <c r="B1268" s="6" t="str">
        <f>IF(Table1[[#This Row],[Area]]="","",CONCATENATE(TEXT(Table1[[#This Row],[rpt_mth]],"yyyy"), " ",TEXT(Table1[[#This Row],[rpt_mth]],"mmmm")))</f>
        <v>2019 October</v>
      </c>
      <c r="C1268" s="9">
        <f>IF(Table1[[#This Row],[Area]]="","",Table1[[#This Row],[cleu_gross_adds]]/1000)</f>
        <v>0.15</v>
      </c>
      <c r="D1268" s="9">
        <f>IF(Table1[[#This Row],[Area]]="","",Table1[[#This Row],[cleu_deacts]]/1000)</f>
        <v>0.53100000000000003</v>
      </c>
      <c r="E1268" s="10">
        <f>IF(Table1[[#This Row],[Area]]="","",Table1[[#This Row],[cleu_subs]]/1000)</f>
        <v>48.469000000000001</v>
      </c>
      <c r="F1268" s="10">
        <f>IF(Table1[[#This Row],[Area]]="","",Table1[[#This Row],[Adds]]-Table1[[#This Row],[Deacts]])</f>
        <v>-0.38100000000000001</v>
      </c>
      <c r="G1268" s="10" t="str">
        <f>IF(Table1[[#This Row],[Area]]="","",IF(Table1[[#This Row],[VZ2_SEGMT_DESC]]="Small &amp; Medium Unassigned", "Small &amp; Medium",Table1[[#This Row],[VZ2_SEGMT_DESC]]))</f>
        <v>Large Enterprise Segment</v>
      </c>
      <c r="H1268" s="10" t="str">
        <f>IF(Table1[[#This Row],[VZ2_AREA_DESC]]="undefined","",IF(Table1[[#This Row],[VZ2_AREA_DESC]]="Headquarte","HQ",Table1[[#This Row],[VZ2_AREA_DESC]]))</f>
        <v>East</v>
      </c>
      <c r="I1268" s="2">
        <v>43739</v>
      </c>
      <c r="J1268" s="3" t="s">
        <v>6</v>
      </c>
      <c r="K1268" s="3" t="s">
        <v>7</v>
      </c>
      <c r="L1268" s="3" t="s">
        <v>11</v>
      </c>
      <c r="M1268" s="3">
        <v>150</v>
      </c>
      <c r="N1268" s="3">
        <v>531</v>
      </c>
      <c r="O1268" s="3">
        <v>48469</v>
      </c>
    </row>
    <row r="1269" spans="1:15" x14ac:dyDescent="0.25">
      <c r="A1269" s="6" t="str">
        <f>IF(Table1[[#This Row],[Area]]="","",CONCATENATE(YEAR(I1269)," ","Q",ROUNDUP(MONTH(I1269)/3,0)))</f>
        <v>2019 Q1</v>
      </c>
      <c r="B1269" s="6" t="str">
        <f>IF(Table1[[#This Row],[Area]]="","",CONCATENATE(TEXT(Table1[[#This Row],[rpt_mth]],"yyyy"), " ",TEXT(Table1[[#This Row],[rpt_mth]],"mmmm")))</f>
        <v>2019 March</v>
      </c>
      <c r="C1269" s="9">
        <f>IF(Table1[[#This Row],[Area]]="","",Table1[[#This Row],[cleu_gross_adds]]/1000)</f>
        <v>7.4720000000000004</v>
      </c>
      <c r="D1269" s="9">
        <f>IF(Table1[[#This Row],[Area]]="","",Table1[[#This Row],[cleu_deacts]]/1000)</f>
        <v>5.5540000000000003</v>
      </c>
      <c r="E1269" s="10">
        <f>IF(Table1[[#This Row],[Area]]="","",Table1[[#This Row],[cleu_subs]]/1000)</f>
        <v>499.30900000000003</v>
      </c>
      <c r="F1269" s="10">
        <f>IF(Table1[[#This Row],[Area]]="","",Table1[[#This Row],[Adds]]-Table1[[#This Row],[Deacts]])</f>
        <v>1.9180000000000001</v>
      </c>
      <c r="G1269" s="10" t="str">
        <f>IF(Table1[[#This Row],[Area]]="","",IF(Table1[[#This Row],[VZ2_SEGMT_DESC]]="Small &amp; Medium Unassigned", "Small &amp; Medium",Table1[[#This Row],[VZ2_SEGMT_DESC]]))</f>
        <v>Public Sector Fed</v>
      </c>
      <c r="H1269" s="10" t="str">
        <f>IF(Table1[[#This Row],[VZ2_AREA_DESC]]="undefined","",IF(Table1[[#This Row],[VZ2_AREA_DESC]]="Headquarte","HQ",Table1[[#This Row],[VZ2_AREA_DESC]]))</f>
        <v>East</v>
      </c>
      <c r="I1269" s="2">
        <v>43525</v>
      </c>
      <c r="J1269" s="3" t="s">
        <v>16</v>
      </c>
      <c r="K1269" s="3" t="s">
        <v>12</v>
      </c>
      <c r="L1269" s="3" t="s">
        <v>11</v>
      </c>
      <c r="M1269" s="3">
        <v>7472</v>
      </c>
      <c r="N1269" s="3">
        <v>5554</v>
      </c>
      <c r="O1269" s="3">
        <v>499309</v>
      </c>
    </row>
    <row r="1270" spans="1:15" x14ac:dyDescent="0.25">
      <c r="A1270" s="6" t="str">
        <f>IF(Table1[[#This Row],[Area]]="","",CONCATENATE(YEAR(I1270)," ","Q",ROUNDUP(MONTH(I1270)/3,0)))</f>
        <v>2020 Q2</v>
      </c>
      <c r="B1270" s="6" t="str">
        <f>IF(Table1[[#This Row],[Area]]="","",CONCATENATE(TEXT(Table1[[#This Row],[rpt_mth]],"yyyy"), " ",TEXT(Table1[[#This Row],[rpt_mth]],"mmmm")))</f>
        <v>2020 June</v>
      </c>
      <c r="C1270" s="9">
        <f>IF(Table1[[#This Row],[Area]]="","",Table1[[#This Row],[cleu_gross_adds]]/1000)</f>
        <v>9.4779999999999998</v>
      </c>
      <c r="D1270" s="9">
        <f>IF(Table1[[#This Row],[Area]]="","",Table1[[#This Row],[cleu_deacts]]/1000)</f>
        <v>4.2949999999999999</v>
      </c>
      <c r="E1270" s="10">
        <f>IF(Table1[[#This Row],[Area]]="","",Table1[[#This Row],[cleu_subs]]/1000)</f>
        <v>1993.924</v>
      </c>
      <c r="F1270" s="10">
        <f>IF(Table1[[#This Row],[Area]]="","",Table1[[#This Row],[Adds]]-Table1[[#This Row],[Deacts]])</f>
        <v>5.1829999999999998</v>
      </c>
      <c r="G1270" s="10" t="str">
        <f>IF(Table1[[#This Row],[Area]]="","",IF(Table1[[#This Row],[VZ2_SEGMT_DESC]]="Small &amp; Medium Unassigned", "Small &amp; Medium",Table1[[#This Row],[VZ2_SEGMT_DESC]]))</f>
        <v>Public Sector SLED</v>
      </c>
      <c r="H1270" s="10" t="str">
        <f>IF(Table1[[#This Row],[VZ2_AREA_DESC]]="undefined","",IF(Table1[[#This Row],[VZ2_AREA_DESC]]="Headquarte","HQ",Table1[[#This Row],[VZ2_AREA_DESC]]))</f>
        <v>East</v>
      </c>
      <c r="I1270" s="2">
        <v>43983</v>
      </c>
      <c r="J1270" s="3" t="s">
        <v>19</v>
      </c>
      <c r="K1270" s="3" t="s">
        <v>12</v>
      </c>
      <c r="L1270" s="3" t="s">
        <v>11</v>
      </c>
      <c r="M1270" s="3">
        <v>9478</v>
      </c>
      <c r="N1270" s="3">
        <v>4295</v>
      </c>
      <c r="O1270" s="3">
        <v>1993924</v>
      </c>
    </row>
    <row r="1271" spans="1:15" x14ac:dyDescent="0.25">
      <c r="A1271" s="6" t="str">
        <f>IF(Table1[[#This Row],[Area]]="","",CONCATENATE(YEAR(I1271)," ","Q",ROUNDUP(MONTH(I1271)/3,0)))</f>
        <v>2020 Q1</v>
      </c>
      <c r="B1271" s="6" t="str">
        <f>IF(Table1[[#This Row],[Area]]="","",CONCATENATE(TEXT(Table1[[#This Row],[rpt_mth]],"yyyy"), " ",TEXT(Table1[[#This Row],[rpt_mth]],"mmmm")))</f>
        <v>2020 March</v>
      </c>
      <c r="C1271" s="9">
        <f>IF(Table1[[#This Row],[Area]]="","",Table1[[#This Row],[cleu_gross_adds]]/1000)</f>
        <v>6.4969999999999999</v>
      </c>
      <c r="D1271" s="9">
        <f>IF(Table1[[#This Row],[Area]]="","",Table1[[#This Row],[cleu_deacts]]/1000)</f>
        <v>1.7310000000000001</v>
      </c>
      <c r="E1271" s="10">
        <f>IF(Table1[[#This Row],[Area]]="","",Table1[[#This Row],[cleu_subs]]/1000)</f>
        <v>230.39599999999999</v>
      </c>
      <c r="F1271" s="10">
        <f>IF(Table1[[#This Row],[Area]]="","",Table1[[#This Row],[Adds]]-Table1[[#This Row],[Deacts]])</f>
        <v>4.766</v>
      </c>
      <c r="G1271" s="10" t="str">
        <f>IF(Table1[[#This Row],[Area]]="","",IF(Table1[[#This Row],[VZ2_SEGMT_DESC]]="Small &amp; Medium Unassigned", "Small &amp; Medium",Table1[[#This Row],[VZ2_SEGMT_DESC]]))</f>
        <v>Public Sector Fed</v>
      </c>
      <c r="H1271" s="10" t="str">
        <f>IF(Table1[[#This Row],[VZ2_AREA_DESC]]="undefined","",IF(Table1[[#This Row],[VZ2_AREA_DESC]]="Headquarte","HQ",Table1[[#This Row],[VZ2_AREA_DESC]]))</f>
        <v>West</v>
      </c>
      <c r="I1271" s="2">
        <v>43891</v>
      </c>
      <c r="J1271" s="3" t="s">
        <v>16</v>
      </c>
      <c r="K1271" s="3" t="s">
        <v>12</v>
      </c>
      <c r="L1271" s="3" t="s">
        <v>15</v>
      </c>
      <c r="M1271" s="3">
        <v>6497</v>
      </c>
      <c r="N1271" s="3">
        <v>1731</v>
      </c>
      <c r="O1271" s="3">
        <v>230396</v>
      </c>
    </row>
    <row r="1272" spans="1:15" x14ac:dyDescent="0.25">
      <c r="A1272" s="6" t="str">
        <f>IF(Table1[[#This Row],[Area]]="","",CONCATENATE(YEAR(I1272)," ","Q",ROUNDUP(MONTH(I1272)/3,0)))</f>
        <v>2019 Q2</v>
      </c>
      <c r="B1272" s="6" t="str">
        <f>IF(Table1[[#This Row],[Area]]="","",CONCATENATE(TEXT(Table1[[#This Row],[rpt_mth]],"yyyy"), " ",TEXT(Table1[[#This Row],[rpt_mth]],"mmmm")))</f>
        <v>2019 June</v>
      </c>
      <c r="C1272" s="9">
        <f>IF(Table1[[#This Row],[Area]]="","",Table1[[#This Row],[cleu_gross_adds]]/1000)</f>
        <v>22.83</v>
      </c>
      <c r="D1272" s="9">
        <f>IF(Table1[[#This Row],[Area]]="","",Table1[[#This Row],[cleu_deacts]]/1000)</f>
        <v>11.502000000000001</v>
      </c>
      <c r="E1272" s="10">
        <f>IF(Table1[[#This Row],[Area]]="","",Table1[[#This Row],[cleu_subs]]/1000)</f>
        <v>1009.178</v>
      </c>
      <c r="F1272" s="10">
        <f>IF(Table1[[#This Row],[Area]]="","",Table1[[#This Row],[Adds]]-Table1[[#This Row],[Deacts]])</f>
        <v>11.327999999999998</v>
      </c>
      <c r="G1272" s="10" t="str">
        <f>IF(Table1[[#This Row],[Area]]="","",IF(Table1[[#This Row],[VZ2_SEGMT_DESC]]="Small &amp; Medium Unassigned", "Small &amp; Medium",Table1[[#This Row],[VZ2_SEGMT_DESC]]))</f>
        <v>Small &amp; Medium</v>
      </c>
      <c r="H1272" s="10" t="str">
        <f>IF(Table1[[#This Row],[VZ2_AREA_DESC]]="undefined","",IF(Table1[[#This Row],[VZ2_AREA_DESC]]="Headquarte","HQ",Table1[[#This Row],[VZ2_AREA_DESC]]))</f>
        <v>West</v>
      </c>
      <c r="I1272" s="2">
        <v>43617</v>
      </c>
      <c r="J1272" s="3" t="s">
        <v>18</v>
      </c>
      <c r="K1272" s="3" t="s">
        <v>10</v>
      </c>
      <c r="L1272" s="3" t="s">
        <v>15</v>
      </c>
      <c r="M1272" s="3">
        <v>22830</v>
      </c>
      <c r="N1272" s="3">
        <v>11502</v>
      </c>
      <c r="O1272" s="3">
        <v>1009178</v>
      </c>
    </row>
    <row r="1273" spans="1:15" x14ac:dyDescent="0.25">
      <c r="A1273" s="6" t="str">
        <f>IF(Table1[[#This Row],[Area]]="","",CONCATENATE(YEAR(I1273)," ","Q",ROUNDUP(MONTH(I1273)/3,0)))</f>
        <v>2020 Q2</v>
      </c>
      <c r="B1273" s="6" t="str">
        <f>IF(Table1[[#This Row],[Area]]="","",CONCATENATE(TEXT(Table1[[#This Row],[rpt_mth]],"yyyy"), " ",TEXT(Table1[[#This Row],[rpt_mth]],"mmmm")))</f>
        <v>2020 April</v>
      </c>
      <c r="C1273" s="9">
        <f>IF(Table1[[#This Row],[Area]]="","",Table1[[#This Row],[cleu_gross_adds]]/1000)</f>
        <v>0</v>
      </c>
      <c r="D1273" s="9">
        <f>IF(Table1[[#This Row],[Area]]="","",Table1[[#This Row],[cleu_deacts]]/1000)</f>
        <v>0</v>
      </c>
      <c r="E1273" s="10">
        <f>IF(Table1[[#This Row],[Area]]="","",Table1[[#This Row],[cleu_subs]]/1000)</f>
        <v>1E-3</v>
      </c>
      <c r="F1273" s="10">
        <f>IF(Table1[[#This Row],[Area]]="","",Table1[[#This Row],[Adds]]-Table1[[#This Row],[Deacts]])</f>
        <v>0</v>
      </c>
      <c r="G1273" s="10" t="str">
        <f>IF(Table1[[#This Row],[Area]]="","",IF(Table1[[#This Row],[VZ2_SEGMT_DESC]]="Small &amp; Medium Unassigned", "Small &amp; Medium",Table1[[#This Row],[VZ2_SEGMT_DESC]]))</f>
        <v>Small &amp; Medium</v>
      </c>
      <c r="H1273" s="10" t="str">
        <f>IF(Table1[[#This Row],[VZ2_AREA_DESC]]="undefined","",IF(Table1[[#This Row],[VZ2_AREA_DESC]]="Headquarte","HQ",Table1[[#This Row],[VZ2_AREA_DESC]]))</f>
        <v>South</v>
      </c>
      <c r="I1273" s="2">
        <v>43922</v>
      </c>
      <c r="J1273" s="3" t="s">
        <v>9</v>
      </c>
      <c r="K1273" s="3" t="s">
        <v>12</v>
      </c>
      <c r="L1273" s="3" t="s">
        <v>8</v>
      </c>
      <c r="M1273" s="3">
        <v>0</v>
      </c>
      <c r="N1273" s="3">
        <v>0</v>
      </c>
      <c r="O1273" s="3">
        <v>1</v>
      </c>
    </row>
    <row r="1274" spans="1:15" x14ac:dyDescent="0.25">
      <c r="A1274" s="6" t="str">
        <f>IF(Table1[[#This Row],[Area]]="","",CONCATENATE(YEAR(I1274)," ","Q",ROUNDUP(MONTH(I1274)/3,0)))</f>
        <v>2019 Q1</v>
      </c>
      <c r="B1274" s="6" t="str">
        <f>IF(Table1[[#This Row],[Area]]="","",CONCATENATE(TEXT(Table1[[#This Row],[rpt_mth]],"yyyy"), " ",TEXT(Table1[[#This Row],[rpt_mth]],"mmmm")))</f>
        <v>2019 January</v>
      </c>
      <c r="C1274" s="9">
        <f>IF(Table1[[#This Row],[Area]]="","",Table1[[#This Row],[cleu_gross_adds]]/1000)</f>
        <v>4.5999999999999999E-2</v>
      </c>
      <c r="D1274" s="9">
        <f>IF(Table1[[#This Row],[Area]]="","",Table1[[#This Row],[cleu_deacts]]/1000)</f>
        <v>0.59099999999999997</v>
      </c>
      <c r="E1274" s="10">
        <f>IF(Table1[[#This Row],[Area]]="","",Table1[[#This Row],[cleu_subs]]/1000)</f>
        <v>23.617000000000001</v>
      </c>
      <c r="F1274" s="10">
        <f>IF(Table1[[#This Row],[Area]]="","",Table1[[#This Row],[Adds]]-Table1[[#This Row],[Deacts]])</f>
        <v>-0.54499999999999993</v>
      </c>
      <c r="G1274" s="10" t="str">
        <f>IF(Table1[[#This Row],[Area]]="","",IF(Table1[[#This Row],[VZ2_SEGMT_DESC]]="Small &amp; Medium Unassigned", "Small &amp; Medium",Table1[[#This Row],[VZ2_SEGMT_DESC]]))</f>
        <v>Large Enterprise Segment</v>
      </c>
      <c r="H1274" s="10" t="str">
        <f>IF(Table1[[#This Row],[VZ2_AREA_DESC]]="undefined","",IF(Table1[[#This Row],[VZ2_AREA_DESC]]="Headquarte","HQ",Table1[[#This Row],[VZ2_AREA_DESC]]))</f>
        <v>West</v>
      </c>
      <c r="I1274" s="2">
        <v>43466</v>
      </c>
      <c r="J1274" s="3" t="s">
        <v>6</v>
      </c>
      <c r="K1274" s="3" t="s">
        <v>7</v>
      </c>
      <c r="L1274" s="3" t="s">
        <v>15</v>
      </c>
      <c r="M1274" s="3">
        <v>46</v>
      </c>
      <c r="N1274" s="3">
        <v>591</v>
      </c>
      <c r="O1274" s="3">
        <v>23617</v>
      </c>
    </row>
    <row r="1275" spans="1:15" x14ac:dyDescent="0.25">
      <c r="A1275" s="6" t="str">
        <f>IF(Table1[[#This Row],[Area]]="","",CONCATENATE(YEAR(I1275)," ","Q",ROUNDUP(MONTH(I1275)/3,0)))</f>
        <v>2019 Q3</v>
      </c>
      <c r="B1275" s="6" t="str">
        <f>IF(Table1[[#This Row],[Area]]="","",CONCATENATE(TEXT(Table1[[#This Row],[rpt_mth]],"yyyy"), " ",TEXT(Table1[[#This Row],[rpt_mth]],"mmmm")))</f>
        <v>2019 August</v>
      </c>
      <c r="C1275" s="9">
        <f>IF(Table1[[#This Row],[Area]]="","",Table1[[#This Row],[cleu_gross_adds]]/1000)</f>
        <v>3.8210000000000002</v>
      </c>
      <c r="D1275" s="9">
        <f>IF(Table1[[#This Row],[Area]]="","",Table1[[#This Row],[cleu_deacts]]/1000)</f>
        <v>2.5209999999999999</v>
      </c>
      <c r="E1275" s="10">
        <f>IF(Table1[[#This Row],[Area]]="","",Table1[[#This Row],[cleu_subs]]/1000)</f>
        <v>222.08799999999999</v>
      </c>
      <c r="F1275" s="10">
        <f>IF(Table1[[#This Row],[Area]]="","",Table1[[#This Row],[Adds]]-Table1[[#This Row],[Deacts]])</f>
        <v>1.3000000000000003</v>
      </c>
      <c r="G1275" s="10" t="str">
        <f>IF(Table1[[#This Row],[Area]]="","",IF(Table1[[#This Row],[VZ2_SEGMT_DESC]]="Small &amp; Medium Unassigned", "Small &amp; Medium",Table1[[#This Row],[VZ2_SEGMT_DESC]]))</f>
        <v>Public Sector Fed</v>
      </c>
      <c r="H1275" s="10" t="str">
        <f>IF(Table1[[#This Row],[VZ2_AREA_DESC]]="undefined","",IF(Table1[[#This Row],[VZ2_AREA_DESC]]="Headquarte","HQ",Table1[[#This Row],[VZ2_AREA_DESC]]))</f>
        <v>West</v>
      </c>
      <c r="I1275" s="2">
        <v>43678</v>
      </c>
      <c r="J1275" s="3" t="s">
        <v>16</v>
      </c>
      <c r="K1275" s="3" t="s">
        <v>12</v>
      </c>
      <c r="L1275" s="3" t="s">
        <v>15</v>
      </c>
      <c r="M1275" s="3">
        <v>3821</v>
      </c>
      <c r="N1275" s="3">
        <v>2521</v>
      </c>
      <c r="O1275" s="3">
        <v>222088</v>
      </c>
    </row>
    <row r="1276" spans="1:15" x14ac:dyDescent="0.25">
      <c r="A1276" s="6" t="str">
        <f>IF(Table1[[#This Row],[Area]]="","",CONCATENATE(YEAR(I1276)," ","Q",ROUNDUP(MONTH(I1276)/3,0)))</f>
        <v>2020 Q1</v>
      </c>
      <c r="B1276" s="6" t="str">
        <f>IF(Table1[[#This Row],[Area]]="","",CONCATENATE(TEXT(Table1[[#This Row],[rpt_mth]],"yyyy"), " ",TEXT(Table1[[#This Row],[rpt_mth]],"mmmm")))</f>
        <v>2020 March</v>
      </c>
      <c r="C1276" s="9">
        <f>IF(Table1[[#This Row],[Area]]="","",Table1[[#This Row],[cleu_gross_adds]]/1000)</f>
        <v>0</v>
      </c>
      <c r="D1276" s="9">
        <f>IF(Table1[[#This Row],[Area]]="","",Table1[[#This Row],[cleu_deacts]]/1000)</f>
        <v>0</v>
      </c>
      <c r="E1276" s="10">
        <f>IF(Table1[[#This Row],[Area]]="","",Table1[[#This Row],[cleu_subs]]/1000)</f>
        <v>1E-3</v>
      </c>
      <c r="F1276" s="10">
        <f>IF(Table1[[#This Row],[Area]]="","",Table1[[#This Row],[Adds]]-Table1[[#This Row],[Deacts]])</f>
        <v>0</v>
      </c>
      <c r="G1276" s="10" t="str">
        <f>IF(Table1[[#This Row],[Area]]="","",IF(Table1[[#This Row],[VZ2_SEGMT_DESC]]="Small &amp; Medium Unassigned", "Small &amp; Medium",Table1[[#This Row],[VZ2_SEGMT_DESC]]))</f>
        <v>Small &amp; Medium</v>
      </c>
      <c r="H1276" s="10" t="str">
        <f>IF(Table1[[#This Row],[VZ2_AREA_DESC]]="undefined","",IF(Table1[[#This Row],[VZ2_AREA_DESC]]="Headquarte","HQ",Table1[[#This Row],[VZ2_AREA_DESC]]))</f>
        <v>South</v>
      </c>
      <c r="I1276" s="2">
        <v>43891</v>
      </c>
      <c r="J1276" s="3" t="s">
        <v>9</v>
      </c>
      <c r="K1276" s="3" t="s">
        <v>14</v>
      </c>
      <c r="L1276" s="3" t="s">
        <v>8</v>
      </c>
      <c r="M1276" s="3">
        <v>0</v>
      </c>
      <c r="N1276" s="3">
        <v>0</v>
      </c>
      <c r="O1276" s="3">
        <v>1</v>
      </c>
    </row>
    <row r="1277" spans="1:15" x14ac:dyDescent="0.25">
      <c r="A1277" s="6" t="str">
        <f>IF(Table1[[#This Row],[Area]]="","",CONCATENATE(YEAR(I1277)," ","Q",ROUNDUP(MONTH(I1277)/3,0)))</f>
        <v>2020 Q1</v>
      </c>
      <c r="B1277" s="6" t="str">
        <f>IF(Table1[[#This Row],[Area]]="","",CONCATENATE(TEXT(Table1[[#This Row],[rpt_mth]],"yyyy"), " ",TEXT(Table1[[#This Row],[rpt_mth]],"mmmm")))</f>
        <v>2020 February</v>
      </c>
      <c r="C1277" s="9">
        <f>IF(Table1[[#This Row],[Area]]="","",Table1[[#This Row],[cleu_gross_adds]]/1000)</f>
        <v>9.6000000000000002E-2</v>
      </c>
      <c r="D1277" s="9">
        <f>IF(Table1[[#This Row],[Area]]="","",Table1[[#This Row],[cleu_deacts]]/1000)</f>
        <v>0.35499999999999998</v>
      </c>
      <c r="E1277" s="10">
        <f>IF(Table1[[#This Row],[Area]]="","",Table1[[#This Row],[cleu_subs]]/1000)</f>
        <v>24.513000000000002</v>
      </c>
      <c r="F1277" s="10">
        <f>IF(Table1[[#This Row],[Area]]="","",Table1[[#This Row],[Adds]]-Table1[[#This Row],[Deacts]])</f>
        <v>-0.25900000000000001</v>
      </c>
      <c r="G1277" s="10" t="str">
        <f>IF(Table1[[#This Row],[Area]]="","",IF(Table1[[#This Row],[VZ2_SEGMT_DESC]]="Small &amp; Medium Unassigned", "Small &amp; Medium",Table1[[#This Row],[VZ2_SEGMT_DESC]]))</f>
        <v>Large Enterprise Segment</v>
      </c>
      <c r="H1277" s="10" t="str">
        <f>IF(Table1[[#This Row],[VZ2_AREA_DESC]]="undefined","",IF(Table1[[#This Row],[VZ2_AREA_DESC]]="Headquarte","HQ",Table1[[#This Row],[VZ2_AREA_DESC]]))</f>
        <v>South</v>
      </c>
      <c r="I1277" s="2">
        <v>43862</v>
      </c>
      <c r="J1277" s="3" t="s">
        <v>6</v>
      </c>
      <c r="K1277" s="3" t="s">
        <v>7</v>
      </c>
      <c r="L1277" s="3" t="s">
        <v>8</v>
      </c>
      <c r="M1277" s="3">
        <v>96</v>
      </c>
      <c r="N1277" s="3">
        <v>355</v>
      </c>
      <c r="O1277" s="3">
        <v>24513</v>
      </c>
    </row>
    <row r="1278" spans="1:15" x14ac:dyDescent="0.25">
      <c r="A1278" s="6" t="str">
        <f>IF(Table1[[#This Row],[Area]]="","",CONCATENATE(YEAR(I1278)," ","Q",ROUNDUP(MONTH(I1278)/3,0)))</f>
        <v>2019 Q1</v>
      </c>
      <c r="B1278" s="6" t="str">
        <f>IF(Table1[[#This Row],[Area]]="","",CONCATENATE(TEXT(Table1[[#This Row],[rpt_mth]],"yyyy"), " ",TEXT(Table1[[#This Row],[rpt_mth]],"mmmm")))</f>
        <v>2019 February</v>
      </c>
      <c r="C1278" s="9">
        <f>IF(Table1[[#This Row],[Area]]="","",Table1[[#This Row],[cleu_gross_adds]]/1000)</f>
        <v>28.731999999999999</v>
      </c>
      <c r="D1278" s="9">
        <f>IF(Table1[[#This Row],[Area]]="","",Table1[[#This Row],[cleu_deacts]]/1000)</f>
        <v>22.038</v>
      </c>
      <c r="E1278" s="10">
        <f>IF(Table1[[#This Row],[Area]]="","",Table1[[#This Row],[cleu_subs]]/1000)</f>
        <v>1531.396</v>
      </c>
      <c r="F1278" s="10">
        <f>IF(Table1[[#This Row],[Area]]="","",Table1[[#This Row],[Adds]]-Table1[[#This Row],[Deacts]])</f>
        <v>6.6939999999999991</v>
      </c>
      <c r="G1278" s="10" t="str">
        <f>IF(Table1[[#This Row],[Area]]="","",IF(Table1[[#This Row],[VZ2_SEGMT_DESC]]="Small &amp; Medium Unassigned", "Small &amp; Medium",Table1[[#This Row],[VZ2_SEGMT_DESC]]))</f>
        <v>Large Enterprise Segment</v>
      </c>
      <c r="H1278" s="10" t="str">
        <f>IF(Table1[[#This Row],[VZ2_AREA_DESC]]="undefined","",IF(Table1[[#This Row],[VZ2_AREA_DESC]]="Headquarte","HQ",Table1[[#This Row],[VZ2_AREA_DESC]]))</f>
        <v>South</v>
      </c>
      <c r="I1278" s="2">
        <v>43497</v>
      </c>
      <c r="J1278" s="3" t="s">
        <v>6</v>
      </c>
      <c r="K1278" s="3" t="s">
        <v>12</v>
      </c>
      <c r="L1278" s="3" t="s">
        <v>8</v>
      </c>
      <c r="M1278" s="3">
        <v>28732</v>
      </c>
      <c r="N1278" s="3">
        <v>22038</v>
      </c>
      <c r="O1278" s="3">
        <v>1531396</v>
      </c>
    </row>
    <row r="1279" spans="1:15" x14ac:dyDescent="0.25">
      <c r="A1279" s="6" t="str">
        <f>IF(Table1[[#This Row],[Area]]="","",CONCATENATE(YEAR(I1279)," ","Q",ROUNDUP(MONTH(I1279)/3,0)))</f>
        <v>2019 Q3</v>
      </c>
      <c r="B1279" s="6" t="str">
        <f>IF(Table1[[#This Row],[Area]]="","",CONCATENATE(TEXT(Table1[[#This Row],[rpt_mth]],"yyyy"), " ",TEXT(Table1[[#This Row],[rpt_mth]],"mmmm")))</f>
        <v>2019 July</v>
      </c>
      <c r="C1279" s="9">
        <f>IF(Table1[[#This Row],[Area]]="","",Table1[[#This Row],[cleu_gross_adds]]/1000)</f>
        <v>0</v>
      </c>
      <c r="D1279" s="9">
        <f>IF(Table1[[#This Row],[Area]]="","",Table1[[#This Row],[cleu_deacts]]/1000)</f>
        <v>1.2E-2</v>
      </c>
      <c r="E1279" s="10">
        <f>IF(Table1[[#This Row],[Area]]="","",Table1[[#This Row],[cleu_subs]]/1000)</f>
        <v>1.885</v>
      </c>
      <c r="F1279" s="10">
        <f>IF(Table1[[#This Row],[Area]]="","",Table1[[#This Row],[Adds]]-Table1[[#This Row],[Deacts]])</f>
        <v>-1.2E-2</v>
      </c>
      <c r="G1279" s="10" t="str">
        <f>IF(Table1[[#This Row],[Area]]="","",IF(Table1[[#This Row],[VZ2_SEGMT_DESC]]="Small &amp; Medium Unassigned", "Small &amp; Medium",Table1[[#This Row],[VZ2_SEGMT_DESC]]))</f>
        <v>Public Sector Fed</v>
      </c>
      <c r="H1279" s="10" t="str">
        <f>IF(Table1[[#This Row],[VZ2_AREA_DESC]]="undefined","",IF(Table1[[#This Row],[VZ2_AREA_DESC]]="Headquarte","HQ",Table1[[#This Row],[VZ2_AREA_DESC]]))</f>
        <v>West</v>
      </c>
      <c r="I1279" s="2">
        <v>43647</v>
      </c>
      <c r="J1279" s="3" t="s">
        <v>16</v>
      </c>
      <c r="K1279" s="3" t="s">
        <v>7</v>
      </c>
      <c r="L1279" s="3" t="s">
        <v>15</v>
      </c>
      <c r="M1279" s="3">
        <v>0</v>
      </c>
      <c r="N1279" s="3">
        <v>12</v>
      </c>
      <c r="O1279" s="3">
        <v>1885</v>
      </c>
    </row>
    <row r="1280" spans="1:15" x14ac:dyDescent="0.25">
      <c r="A1280" s="6" t="str">
        <f>IF(Table1[[#This Row],[Area]]="","",CONCATENATE(YEAR(I1280)," ","Q",ROUNDUP(MONTH(I1280)/3,0)))</f>
        <v>2020 Q1</v>
      </c>
      <c r="B1280" s="6" t="str">
        <f>IF(Table1[[#This Row],[Area]]="","",CONCATENATE(TEXT(Table1[[#This Row],[rpt_mth]],"yyyy"), " ",TEXT(Table1[[#This Row],[rpt_mth]],"mmmm")))</f>
        <v>2020 January</v>
      </c>
      <c r="C1280" s="9">
        <f>IF(Table1[[#This Row],[Area]]="","",Table1[[#This Row],[cleu_gross_adds]]/1000)</f>
        <v>0</v>
      </c>
      <c r="D1280" s="9">
        <f>IF(Table1[[#This Row],[Area]]="","",Table1[[#This Row],[cleu_deacts]]/1000)</f>
        <v>0</v>
      </c>
      <c r="E1280" s="10">
        <f>IF(Table1[[#This Row],[Area]]="","",Table1[[#This Row],[cleu_subs]]/1000)</f>
        <v>1E-3</v>
      </c>
      <c r="F1280" s="10">
        <f>IF(Table1[[#This Row],[Area]]="","",Table1[[#This Row],[Adds]]-Table1[[#This Row],[Deacts]])</f>
        <v>0</v>
      </c>
      <c r="G1280" s="10" t="str">
        <f>IF(Table1[[#This Row],[Area]]="","",IF(Table1[[#This Row],[VZ2_SEGMT_DESC]]="Small &amp; Medium Unassigned", "Small &amp; Medium",Table1[[#This Row],[VZ2_SEGMT_DESC]]))</f>
        <v>Large Enterprise Segment</v>
      </c>
      <c r="H1280" s="10" t="str">
        <f>IF(Table1[[#This Row],[VZ2_AREA_DESC]]="undefined","",IF(Table1[[#This Row],[VZ2_AREA_DESC]]="Headquarte","HQ",Table1[[#This Row],[VZ2_AREA_DESC]]))</f>
        <v>HQ</v>
      </c>
      <c r="I1280" s="2">
        <v>43831</v>
      </c>
      <c r="J1280" s="3" t="s">
        <v>6</v>
      </c>
      <c r="K1280" s="3" t="s">
        <v>12</v>
      </c>
      <c r="L1280" s="3" t="s">
        <v>17</v>
      </c>
      <c r="M1280" s="3">
        <v>0</v>
      </c>
      <c r="N1280" s="3">
        <v>0</v>
      </c>
      <c r="O1280" s="3">
        <v>1</v>
      </c>
    </row>
    <row r="1281" spans="1:15" x14ac:dyDescent="0.25">
      <c r="A1281" s="6" t="str">
        <f>IF(Table1[[#This Row],[Area]]="","",CONCATENATE(YEAR(I1281)," ","Q",ROUNDUP(MONTH(I1281)/3,0)))</f>
        <v>2019 Q3</v>
      </c>
      <c r="B1281" s="6" t="str">
        <f>IF(Table1[[#This Row],[Area]]="","",CONCATENATE(TEXT(Table1[[#This Row],[rpt_mth]],"yyyy"), " ",TEXT(Table1[[#This Row],[rpt_mth]],"mmmm")))</f>
        <v>2019 August</v>
      </c>
      <c r="C1281" s="9">
        <f>IF(Table1[[#This Row],[Area]]="","",Table1[[#This Row],[cleu_gross_adds]]/1000)</f>
        <v>0</v>
      </c>
      <c r="D1281" s="9">
        <f>IF(Table1[[#This Row],[Area]]="","",Table1[[#This Row],[cleu_deacts]]/1000)</f>
        <v>3.5999999999999997E-2</v>
      </c>
      <c r="E1281" s="10">
        <f>IF(Table1[[#This Row],[Area]]="","",Table1[[#This Row],[cleu_subs]]/1000)</f>
        <v>1.85</v>
      </c>
      <c r="F1281" s="10">
        <f>IF(Table1[[#This Row],[Area]]="","",Table1[[#This Row],[Adds]]-Table1[[#This Row],[Deacts]])</f>
        <v>-3.5999999999999997E-2</v>
      </c>
      <c r="G1281" s="10" t="str">
        <f>IF(Table1[[#This Row],[Area]]="","",IF(Table1[[#This Row],[VZ2_SEGMT_DESC]]="Small &amp; Medium Unassigned", "Small &amp; Medium",Table1[[#This Row],[VZ2_SEGMT_DESC]]))</f>
        <v>Public Sector Fed</v>
      </c>
      <c r="H1281" s="10" t="str">
        <f>IF(Table1[[#This Row],[VZ2_AREA_DESC]]="undefined","",IF(Table1[[#This Row],[VZ2_AREA_DESC]]="Headquarte","HQ",Table1[[#This Row],[VZ2_AREA_DESC]]))</f>
        <v>West</v>
      </c>
      <c r="I1281" s="2">
        <v>43678</v>
      </c>
      <c r="J1281" s="3" t="s">
        <v>16</v>
      </c>
      <c r="K1281" s="3" t="s">
        <v>7</v>
      </c>
      <c r="L1281" s="3" t="s">
        <v>15</v>
      </c>
      <c r="M1281" s="3">
        <v>0</v>
      </c>
      <c r="N1281" s="3">
        <v>36</v>
      </c>
      <c r="O1281" s="3">
        <v>1850</v>
      </c>
    </row>
    <row r="1282" spans="1:15" x14ac:dyDescent="0.25">
      <c r="A1282" s="6" t="str">
        <f>IF(Table1[[#This Row],[Area]]="","",CONCATENATE(YEAR(I1282)," ","Q",ROUNDUP(MONTH(I1282)/3,0)))</f>
        <v>2019 Q3</v>
      </c>
      <c r="B1282" s="6" t="str">
        <f>IF(Table1[[#This Row],[Area]]="","",CONCATENATE(TEXT(Table1[[#This Row],[rpt_mth]],"yyyy"), " ",TEXT(Table1[[#This Row],[rpt_mth]],"mmmm")))</f>
        <v>2019 July</v>
      </c>
      <c r="C1282" s="9">
        <f>IF(Table1[[#This Row],[Area]]="","",Table1[[#This Row],[cleu_gross_adds]]/1000)</f>
        <v>0</v>
      </c>
      <c r="D1282" s="9">
        <f>IF(Table1[[#This Row],[Area]]="","",Table1[[#This Row],[cleu_deacts]]/1000)</f>
        <v>0</v>
      </c>
      <c r="E1282" s="10">
        <f>IF(Table1[[#This Row],[Area]]="","",Table1[[#This Row],[cleu_subs]]/1000)</f>
        <v>0</v>
      </c>
      <c r="F1282" s="10">
        <f>IF(Table1[[#This Row],[Area]]="","",Table1[[#This Row],[Adds]]-Table1[[#This Row],[Deacts]])</f>
        <v>0</v>
      </c>
      <c r="G1282" s="10" t="str">
        <f>IF(Table1[[#This Row],[Area]]="","",IF(Table1[[#This Row],[VZ2_SEGMT_DESC]]="Small &amp; Medium Unassigned", "Small &amp; Medium",Table1[[#This Row],[VZ2_SEGMT_DESC]]))</f>
        <v>Small &amp; Medium</v>
      </c>
      <c r="H1282" s="10" t="str">
        <f>IF(Table1[[#This Row],[VZ2_AREA_DESC]]="undefined","",IF(Table1[[#This Row],[VZ2_AREA_DESC]]="Headquarte","HQ",Table1[[#This Row],[VZ2_AREA_DESC]]))</f>
        <v>HQ</v>
      </c>
      <c r="I1282" s="2">
        <v>43647</v>
      </c>
      <c r="J1282" s="3" t="s">
        <v>18</v>
      </c>
      <c r="K1282" s="3" t="s">
        <v>7</v>
      </c>
      <c r="L1282" s="3" t="s">
        <v>17</v>
      </c>
      <c r="M1282" s="3">
        <v>0</v>
      </c>
      <c r="N1282" s="3">
        <v>0</v>
      </c>
      <c r="O1282" s="3">
        <v>0</v>
      </c>
    </row>
    <row r="1283" spans="1:15" x14ac:dyDescent="0.25">
      <c r="A1283" s="6" t="str">
        <f>IF(Table1[[#This Row],[Area]]="","",CONCATENATE(YEAR(I1283)," ","Q",ROUNDUP(MONTH(I1283)/3,0)))</f>
        <v>2019 Q2</v>
      </c>
      <c r="B1283" s="6" t="str">
        <f>IF(Table1[[#This Row],[Area]]="","",CONCATENATE(TEXT(Table1[[#This Row],[rpt_mth]],"yyyy"), " ",TEXT(Table1[[#This Row],[rpt_mth]],"mmmm")))</f>
        <v>2019 April</v>
      </c>
      <c r="C1283" s="9">
        <f>IF(Table1[[#This Row],[Area]]="","",Table1[[#This Row],[cleu_gross_adds]]/1000)</f>
        <v>0</v>
      </c>
      <c r="D1283" s="9">
        <f>IF(Table1[[#This Row],[Area]]="","",Table1[[#This Row],[cleu_deacts]]/1000)</f>
        <v>0</v>
      </c>
      <c r="E1283" s="10">
        <f>IF(Table1[[#This Row],[Area]]="","",Table1[[#This Row],[cleu_subs]]/1000)</f>
        <v>0</v>
      </c>
      <c r="F1283" s="10">
        <f>IF(Table1[[#This Row],[Area]]="","",Table1[[#This Row],[Adds]]-Table1[[#This Row],[Deacts]])</f>
        <v>0</v>
      </c>
      <c r="G1283" s="10" t="str">
        <f>IF(Table1[[#This Row],[Area]]="","",IF(Table1[[#This Row],[VZ2_SEGMT_DESC]]="Small &amp; Medium Unassigned", "Small &amp; Medium",Table1[[#This Row],[VZ2_SEGMT_DESC]]))</f>
        <v>Small &amp; Medium</v>
      </c>
      <c r="H1283" s="10" t="str">
        <f>IF(Table1[[#This Row],[VZ2_AREA_DESC]]="undefined","",IF(Table1[[#This Row],[VZ2_AREA_DESC]]="Headquarte","HQ",Table1[[#This Row],[VZ2_AREA_DESC]]))</f>
        <v>HQ</v>
      </c>
      <c r="I1283" s="2">
        <v>43556</v>
      </c>
      <c r="J1283" s="3" t="s">
        <v>18</v>
      </c>
      <c r="K1283" s="3" t="s">
        <v>14</v>
      </c>
      <c r="L1283" s="3" t="s">
        <v>17</v>
      </c>
      <c r="M1283" s="3">
        <v>0</v>
      </c>
      <c r="N1283" s="3">
        <v>0</v>
      </c>
      <c r="O1283" s="3">
        <v>0</v>
      </c>
    </row>
    <row r="1284" spans="1:15" x14ac:dyDescent="0.25">
      <c r="A1284" s="6" t="str">
        <f>IF(Table1[[#This Row],[Area]]="","",CONCATENATE(YEAR(I1284)," ","Q",ROUNDUP(MONTH(I1284)/3,0)))</f>
        <v>2019 Q3</v>
      </c>
      <c r="B1284" s="6" t="str">
        <f>IF(Table1[[#This Row],[Area]]="","",CONCATENATE(TEXT(Table1[[#This Row],[rpt_mth]],"yyyy"), " ",TEXT(Table1[[#This Row],[rpt_mth]],"mmmm")))</f>
        <v>2019 August</v>
      </c>
      <c r="C1284" s="9">
        <f>IF(Table1[[#This Row],[Area]]="","",Table1[[#This Row],[cleu_gross_adds]]/1000)</f>
        <v>0.06</v>
      </c>
      <c r="D1284" s="9">
        <f>IF(Table1[[#This Row],[Area]]="","",Table1[[#This Row],[cleu_deacts]]/1000)</f>
        <v>0.318</v>
      </c>
      <c r="E1284" s="10">
        <f>IF(Table1[[#This Row],[Area]]="","",Table1[[#This Row],[cleu_subs]]/1000)</f>
        <v>21.667999999999999</v>
      </c>
      <c r="F1284" s="10">
        <f>IF(Table1[[#This Row],[Area]]="","",Table1[[#This Row],[Adds]]-Table1[[#This Row],[Deacts]])</f>
        <v>-0.25800000000000001</v>
      </c>
      <c r="G1284" s="10" t="str">
        <f>IF(Table1[[#This Row],[Area]]="","",IF(Table1[[#This Row],[VZ2_SEGMT_DESC]]="Small &amp; Medium Unassigned", "Small &amp; Medium",Table1[[#This Row],[VZ2_SEGMT_DESC]]))</f>
        <v>Large Enterprise Segment</v>
      </c>
      <c r="H1284" s="10" t="str">
        <f>IF(Table1[[#This Row],[VZ2_AREA_DESC]]="undefined","",IF(Table1[[#This Row],[VZ2_AREA_DESC]]="Headquarte","HQ",Table1[[#This Row],[VZ2_AREA_DESC]]))</f>
        <v>West</v>
      </c>
      <c r="I1284" s="2">
        <v>43678</v>
      </c>
      <c r="J1284" s="3" t="s">
        <v>6</v>
      </c>
      <c r="K1284" s="3" t="s">
        <v>7</v>
      </c>
      <c r="L1284" s="3" t="s">
        <v>15</v>
      </c>
      <c r="M1284" s="3">
        <v>60</v>
      </c>
      <c r="N1284" s="3">
        <v>318</v>
      </c>
      <c r="O1284" s="3">
        <v>21668</v>
      </c>
    </row>
    <row r="1285" spans="1:15" x14ac:dyDescent="0.25">
      <c r="A1285" s="6" t="str">
        <f>IF(Table1[[#This Row],[Area]]="","",CONCATENATE(YEAR(I1285)," ","Q",ROUNDUP(MONTH(I1285)/3,0)))</f>
        <v/>
      </c>
      <c r="B1285" s="6" t="str">
        <f>IF(Table1[[#This Row],[Area]]="","",CONCATENATE(TEXT(Table1[[#This Row],[rpt_mth]],"yyyy"), " ",TEXT(Table1[[#This Row],[rpt_mth]],"mmmm")))</f>
        <v/>
      </c>
      <c r="C1285" s="9" t="str">
        <f>IF(Table1[[#This Row],[Area]]="","",Table1[[#This Row],[cleu_gross_adds]]/1000)</f>
        <v/>
      </c>
      <c r="D1285" s="9" t="str">
        <f>IF(Table1[[#This Row],[Area]]="","",Table1[[#This Row],[cleu_deacts]]/1000)</f>
        <v/>
      </c>
      <c r="E1285" s="10" t="str">
        <f>IF(Table1[[#This Row],[Area]]="","",Table1[[#This Row],[cleu_subs]]/1000)</f>
        <v/>
      </c>
      <c r="F1285" s="10" t="str">
        <f>IF(Table1[[#This Row],[Area]]="","",Table1[[#This Row],[Adds]]-Table1[[#This Row],[Deacts]])</f>
        <v/>
      </c>
      <c r="G1285" s="10" t="str">
        <f>IF(Table1[[#This Row],[Area]]="","",IF(Table1[[#This Row],[VZ2_SEGMT_DESC]]="Small &amp; Medium Unassigned", "Small &amp; Medium",Table1[[#This Row],[VZ2_SEGMT_DESC]]))</f>
        <v/>
      </c>
      <c r="H1285" s="10" t="str">
        <f>IF(Table1[[#This Row],[VZ2_AREA_DESC]]="undefined","",IF(Table1[[#This Row],[VZ2_AREA_DESC]]="Headquarte","HQ",Table1[[#This Row],[VZ2_AREA_DESC]]))</f>
        <v/>
      </c>
      <c r="I1285" s="2">
        <v>43891</v>
      </c>
      <c r="J1285" s="3" t="s">
        <v>19</v>
      </c>
      <c r="K1285" s="3" t="s">
        <v>12</v>
      </c>
      <c r="L1285" s="3" t="s">
        <v>13</v>
      </c>
      <c r="M1285" s="3">
        <v>0</v>
      </c>
      <c r="N1285" s="3">
        <v>0</v>
      </c>
      <c r="O1285" s="3">
        <v>0</v>
      </c>
    </row>
    <row r="1286" spans="1:15" x14ac:dyDescent="0.25">
      <c r="A1286" s="6" t="str">
        <f>IF(Table1[[#This Row],[Area]]="","",CONCATENATE(YEAR(I1286)," ","Q",ROUNDUP(MONTH(I1286)/3,0)))</f>
        <v>2020 Q1</v>
      </c>
      <c r="B1286" s="6" t="str">
        <f>IF(Table1[[#This Row],[Area]]="","",CONCATENATE(TEXT(Table1[[#This Row],[rpt_mth]],"yyyy"), " ",TEXT(Table1[[#This Row],[rpt_mth]],"mmmm")))</f>
        <v>2020 February</v>
      </c>
      <c r="C1286" s="9">
        <f>IF(Table1[[#This Row],[Area]]="","",Table1[[#This Row],[cleu_gross_adds]]/1000)</f>
        <v>6.6180000000000003</v>
      </c>
      <c r="D1286" s="9">
        <f>IF(Table1[[#This Row],[Area]]="","",Table1[[#This Row],[cleu_deacts]]/1000)</f>
        <v>3.8730000000000002</v>
      </c>
      <c r="E1286" s="10">
        <f>IF(Table1[[#This Row],[Area]]="","",Table1[[#This Row],[cleu_subs]]/1000)</f>
        <v>391.34399999999999</v>
      </c>
      <c r="F1286" s="10">
        <f>IF(Table1[[#This Row],[Area]]="","",Table1[[#This Row],[Adds]]-Table1[[#This Row],[Deacts]])</f>
        <v>2.7450000000000001</v>
      </c>
      <c r="G1286" s="10" t="str">
        <f>IF(Table1[[#This Row],[Area]]="","",IF(Table1[[#This Row],[VZ2_SEGMT_DESC]]="Small &amp; Medium Unassigned", "Small &amp; Medium",Table1[[#This Row],[VZ2_SEGMT_DESC]]))</f>
        <v>Small &amp; Medium</v>
      </c>
      <c r="H1286" s="10" t="str">
        <f>IF(Table1[[#This Row],[VZ2_AREA_DESC]]="undefined","",IF(Table1[[#This Row],[VZ2_AREA_DESC]]="Headquarte","HQ",Table1[[#This Row],[VZ2_AREA_DESC]]))</f>
        <v>West</v>
      </c>
      <c r="I1286" s="2">
        <v>43862</v>
      </c>
      <c r="J1286" s="3" t="s">
        <v>18</v>
      </c>
      <c r="K1286" s="3" t="s">
        <v>14</v>
      </c>
      <c r="L1286" s="3" t="s">
        <v>15</v>
      </c>
      <c r="M1286" s="3">
        <v>6618</v>
      </c>
      <c r="N1286" s="3">
        <v>3873</v>
      </c>
      <c r="O1286" s="3">
        <v>391344</v>
      </c>
    </row>
    <row r="1287" spans="1:15" x14ac:dyDescent="0.25">
      <c r="A1287" s="6" t="str">
        <f>IF(Table1[[#This Row],[Area]]="","",CONCATENATE(YEAR(I1287)," ","Q",ROUNDUP(MONTH(I1287)/3,0)))</f>
        <v>2019 Q2</v>
      </c>
      <c r="B1287" s="6" t="str">
        <f>IF(Table1[[#This Row],[Area]]="","",CONCATENATE(TEXT(Table1[[#This Row],[rpt_mth]],"yyyy"), " ",TEXT(Table1[[#This Row],[rpt_mth]],"mmmm")))</f>
        <v>2019 April</v>
      </c>
      <c r="C1287" s="9">
        <f>IF(Table1[[#This Row],[Area]]="","",Table1[[#This Row],[cleu_gross_adds]]/1000)</f>
        <v>0</v>
      </c>
      <c r="D1287" s="9">
        <f>IF(Table1[[#This Row],[Area]]="","",Table1[[#This Row],[cleu_deacts]]/1000)</f>
        <v>1.4E-2</v>
      </c>
      <c r="E1287" s="10">
        <f>IF(Table1[[#This Row],[Area]]="","",Table1[[#This Row],[cleu_subs]]/1000)</f>
        <v>1.1479999999999999</v>
      </c>
      <c r="F1287" s="10">
        <f>IF(Table1[[#This Row],[Area]]="","",Table1[[#This Row],[Adds]]-Table1[[#This Row],[Deacts]])</f>
        <v>-1.4E-2</v>
      </c>
      <c r="G1287" s="10" t="str">
        <f>IF(Table1[[#This Row],[Area]]="","",IF(Table1[[#This Row],[VZ2_SEGMT_DESC]]="Small &amp; Medium Unassigned", "Small &amp; Medium",Table1[[#This Row],[VZ2_SEGMT_DESC]]))</f>
        <v>Public Sector Fed</v>
      </c>
      <c r="H1287" s="10" t="str">
        <f>IF(Table1[[#This Row],[VZ2_AREA_DESC]]="undefined","",IF(Table1[[#This Row],[VZ2_AREA_DESC]]="Headquarte","HQ",Table1[[#This Row],[VZ2_AREA_DESC]]))</f>
        <v>East</v>
      </c>
      <c r="I1287" s="2">
        <v>43556</v>
      </c>
      <c r="J1287" s="3" t="s">
        <v>16</v>
      </c>
      <c r="K1287" s="3" t="s">
        <v>10</v>
      </c>
      <c r="L1287" s="3" t="s">
        <v>11</v>
      </c>
      <c r="M1287" s="3">
        <v>0</v>
      </c>
      <c r="N1287" s="3">
        <v>14</v>
      </c>
      <c r="O1287" s="3">
        <v>1148</v>
      </c>
    </row>
    <row r="1288" spans="1:15" x14ac:dyDescent="0.25">
      <c r="A1288" s="6" t="str">
        <f>IF(Table1[[#This Row],[Area]]="","",CONCATENATE(YEAR(I1288)," ","Q",ROUNDUP(MONTH(I1288)/3,0)))</f>
        <v>2020 Q2</v>
      </c>
      <c r="B1288" s="6" t="str">
        <f>IF(Table1[[#This Row],[Area]]="","",CONCATENATE(TEXT(Table1[[#This Row],[rpt_mth]],"yyyy"), " ",TEXT(Table1[[#This Row],[rpt_mth]],"mmmm")))</f>
        <v>2020 June</v>
      </c>
      <c r="C1288" s="9">
        <f>IF(Table1[[#This Row],[Area]]="","",Table1[[#This Row],[cleu_gross_adds]]/1000)</f>
        <v>1E-3</v>
      </c>
      <c r="D1288" s="9">
        <f>IF(Table1[[#This Row],[Area]]="","",Table1[[#This Row],[cleu_deacts]]/1000)</f>
        <v>0</v>
      </c>
      <c r="E1288" s="10">
        <f>IF(Table1[[#This Row],[Area]]="","",Table1[[#This Row],[cleu_subs]]/1000)</f>
        <v>5.0000000000000001E-3</v>
      </c>
      <c r="F1288" s="10">
        <f>IF(Table1[[#This Row],[Area]]="","",Table1[[#This Row],[Adds]]-Table1[[#This Row],[Deacts]])</f>
        <v>1E-3</v>
      </c>
      <c r="G1288" s="10" t="str">
        <f>IF(Table1[[#This Row],[Area]]="","",IF(Table1[[#This Row],[VZ2_SEGMT_DESC]]="Small &amp; Medium Unassigned", "Small &amp; Medium",Table1[[#This Row],[VZ2_SEGMT_DESC]]))</f>
        <v>Small &amp; Medium</v>
      </c>
      <c r="H1288" s="10" t="str">
        <f>IF(Table1[[#This Row],[VZ2_AREA_DESC]]="undefined","",IF(Table1[[#This Row],[VZ2_AREA_DESC]]="Headquarte","HQ",Table1[[#This Row],[VZ2_AREA_DESC]]))</f>
        <v>West</v>
      </c>
      <c r="I1288" s="2">
        <v>43983</v>
      </c>
      <c r="J1288" s="3" t="s">
        <v>9</v>
      </c>
      <c r="K1288" s="3" t="s">
        <v>10</v>
      </c>
      <c r="L1288" s="3" t="s">
        <v>15</v>
      </c>
      <c r="M1288" s="3">
        <v>1</v>
      </c>
      <c r="N1288" s="3">
        <v>0</v>
      </c>
      <c r="O1288" s="3">
        <v>5</v>
      </c>
    </row>
    <row r="1289" spans="1:15" x14ac:dyDescent="0.25">
      <c r="A1289" s="6" t="str">
        <f>IF(Table1[[#This Row],[Area]]="","",CONCATENATE(YEAR(I1289)," ","Q",ROUNDUP(MONTH(I1289)/3,0)))</f>
        <v>2019 Q3</v>
      </c>
      <c r="B1289" s="6" t="str">
        <f>IF(Table1[[#This Row],[Area]]="","",CONCATENATE(TEXT(Table1[[#This Row],[rpt_mth]],"yyyy"), " ",TEXT(Table1[[#This Row],[rpt_mth]],"mmmm")))</f>
        <v>2019 September</v>
      </c>
      <c r="C1289" s="9">
        <f>IF(Table1[[#This Row],[Area]]="","",Table1[[#This Row],[cleu_gross_adds]]/1000)</f>
        <v>25.468</v>
      </c>
      <c r="D1289" s="9">
        <f>IF(Table1[[#This Row],[Area]]="","",Table1[[#This Row],[cleu_deacts]]/1000)</f>
        <v>13.701000000000001</v>
      </c>
      <c r="E1289" s="10">
        <f>IF(Table1[[#This Row],[Area]]="","",Table1[[#This Row],[cleu_subs]]/1000)</f>
        <v>1052.2159999999999</v>
      </c>
      <c r="F1289" s="10">
        <f>IF(Table1[[#This Row],[Area]]="","",Table1[[#This Row],[Adds]]-Table1[[#This Row],[Deacts]])</f>
        <v>11.766999999999999</v>
      </c>
      <c r="G1289" s="10" t="str">
        <f>IF(Table1[[#This Row],[Area]]="","",IF(Table1[[#This Row],[VZ2_SEGMT_DESC]]="Small &amp; Medium Unassigned", "Small &amp; Medium",Table1[[#This Row],[VZ2_SEGMT_DESC]]))</f>
        <v>Small &amp; Medium</v>
      </c>
      <c r="H1289" s="10" t="str">
        <f>IF(Table1[[#This Row],[VZ2_AREA_DESC]]="undefined","",IF(Table1[[#This Row],[VZ2_AREA_DESC]]="Headquarte","HQ",Table1[[#This Row],[VZ2_AREA_DESC]]))</f>
        <v>West</v>
      </c>
      <c r="I1289" s="2">
        <v>43709</v>
      </c>
      <c r="J1289" s="3" t="s">
        <v>18</v>
      </c>
      <c r="K1289" s="3" t="s">
        <v>10</v>
      </c>
      <c r="L1289" s="3" t="s">
        <v>15</v>
      </c>
      <c r="M1289" s="3">
        <v>25468</v>
      </c>
      <c r="N1289" s="3">
        <v>13701</v>
      </c>
      <c r="O1289" s="3">
        <v>1052216</v>
      </c>
    </row>
    <row r="1290" spans="1:15" x14ac:dyDescent="0.25">
      <c r="A1290" s="6" t="str">
        <f>IF(Table1[[#This Row],[Area]]="","",CONCATENATE(YEAR(I1290)," ","Q",ROUNDUP(MONTH(I1290)/3,0)))</f>
        <v>2019 Q3</v>
      </c>
      <c r="B1290" s="6" t="str">
        <f>IF(Table1[[#This Row],[Area]]="","",CONCATENATE(TEXT(Table1[[#This Row],[rpt_mth]],"yyyy"), " ",TEXT(Table1[[#This Row],[rpt_mth]],"mmmm")))</f>
        <v>2019 July</v>
      </c>
      <c r="C1290" s="9">
        <f>IF(Table1[[#This Row],[Area]]="","",Table1[[#This Row],[cleu_gross_adds]]/1000)</f>
        <v>0</v>
      </c>
      <c r="D1290" s="9">
        <f>IF(Table1[[#This Row],[Area]]="","",Table1[[#This Row],[cleu_deacts]]/1000)</f>
        <v>2E-3</v>
      </c>
      <c r="E1290" s="10">
        <f>IF(Table1[[#This Row],[Area]]="","",Table1[[#This Row],[cleu_subs]]/1000)</f>
        <v>0.69899999999999995</v>
      </c>
      <c r="F1290" s="10">
        <f>IF(Table1[[#This Row],[Area]]="","",Table1[[#This Row],[Adds]]-Table1[[#This Row],[Deacts]])</f>
        <v>-2E-3</v>
      </c>
      <c r="G1290" s="10" t="str">
        <f>IF(Table1[[#This Row],[Area]]="","",IF(Table1[[#This Row],[VZ2_SEGMT_DESC]]="Small &amp; Medium Unassigned", "Small &amp; Medium",Table1[[#This Row],[VZ2_SEGMT_DESC]]))</f>
        <v>Public Sector Fed</v>
      </c>
      <c r="H1290" s="10" t="str">
        <f>IF(Table1[[#This Row],[VZ2_AREA_DESC]]="undefined","",IF(Table1[[#This Row],[VZ2_AREA_DESC]]="Headquarte","HQ",Table1[[#This Row],[VZ2_AREA_DESC]]))</f>
        <v>West</v>
      </c>
      <c r="I1290" s="2">
        <v>43647</v>
      </c>
      <c r="J1290" s="3" t="s">
        <v>16</v>
      </c>
      <c r="K1290" s="3" t="s">
        <v>10</v>
      </c>
      <c r="L1290" s="3" t="s">
        <v>15</v>
      </c>
      <c r="M1290" s="3">
        <v>0</v>
      </c>
      <c r="N1290" s="3">
        <v>2</v>
      </c>
      <c r="O1290" s="3">
        <v>699</v>
      </c>
    </row>
    <row r="1291" spans="1:15" x14ac:dyDescent="0.25">
      <c r="A1291" s="6" t="str">
        <f>IF(Table1[[#This Row],[Area]]="","",CONCATENATE(YEAR(I1291)," ","Q",ROUNDUP(MONTH(I1291)/3,0)))</f>
        <v>2019 Q1</v>
      </c>
      <c r="B1291" s="6" t="str">
        <f>IF(Table1[[#This Row],[Area]]="","",CONCATENATE(TEXT(Table1[[#This Row],[rpt_mth]],"yyyy"), " ",TEXT(Table1[[#This Row],[rpt_mth]],"mmmm")))</f>
        <v>2019 January</v>
      </c>
      <c r="C1291" s="9">
        <f>IF(Table1[[#This Row],[Area]]="","",Table1[[#This Row],[cleu_gross_adds]]/1000)</f>
        <v>0</v>
      </c>
      <c r="D1291" s="9">
        <f>IF(Table1[[#This Row],[Area]]="","",Table1[[#This Row],[cleu_deacts]]/1000)</f>
        <v>0</v>
      </c>
      <c r="E1291" s="10">
        <f>IF(Table1[[#This Row],[Area]]="","",Table1[[#This Row],[cleu_subs]]/1000)</f>
        <v>0</v>
      </c>
      <c r="F1291" s="10">
        <f>IF(Table1[[#This Row],[Area]]="","",Table1[[#This Row],[Adds]]-Table1[[#This Row],[Deacts]])</f>
        <v>0</v>
      </c>
      <c r="G1291" s="10" t="str">
        <f>IF(Table1[[#This Row],[Area]]="","",IF(Table1[[#This Row],[VZ2_SEGMT_DESC]]="Small &amp; Medium Unassigned", "Small &amp; Medium",Table1[[#This Row],[VZ2_SEGMT_DESC]]))</f>
        <v>Public Sector SLED</v>
      </c>
      <c r="H1291" s="10" t="str">
        <f>IF(Table1[[#This Row],[VZ2_AREA_DESC]]="undefined","",IF(Table1[[#This Row],[VZ2_AREA_DESC]]="Headquarte","HQ",Table1[[#This Row],[VZ2_AREA_DESC]]))</f>
        <v>HQ</v>
      </c>
      <c r="I1291" s="2">
        <v>43466</v>
      </c>
      <c r="J1291" s="3" t="s">
        <v>19</v>
      </c>
      <c r="K1291" s="3" t="s">
        <v>12</v>
      </c>
      <c r="L1291" s="3" t="s">
        <v>17</v>
      </c>
      <c r="M1291" s="3">
        <v>0</v>
      </c>
      <c r="N1291" s="3">
        <v>0</v>
      </c>
      <c r="O1291" s="3">
        <v>0</v>
      </c>
    </row>
    <row r="1292" spans="1:15" x14ac:dyDescent="0.25">
      <c r="A1292" s="6" t="str">
        <f>IF(Table1[[#This Row],[Area]]="","",CONCATENATE(YEAR(I1292)," ","Q",ROUNDUP(MONTH(I1292)/3,0)))</f>
        <v>2019 Q3</v>
      </c>
      <c r="B1292" s="6" t="str">
        <f>IF(Table1[[#This Row],[Area]]="","",CONCATENATE(TEXT(Table1[[#This Row],[rpt_mth]],"yyyy"), " ",TEXT(Table1[[#This Row],[rpt_mth]],"mmmm")))</f>
        <v>2019 August</v>
      </c>
      <c r="C1292" s="9">
        <f>IF(Table1[[#This Row],[Area]]="","",Table1[[#This Row],[cleu_gross_adds]]/1000)</f>
        <v>0</v>
      </c>
      <c r="D1292" s="9">
        <f>IF(Table1[[#This Row],[Area]]="","",Table1[[#This Row],[cleu_deacts]]/1000)</f>
        <v>4.0000000000000001E-3</v>
      </c>
      <c r="E1292" s="10">
        <f>IF(Table1[[#This Row],[Area]]="","",Table1[[#This Row],[cleu_subs]]/1000)</f>
        <v>0.67</v>
      </c>
      <c r="F1292" s="10">
        <f>IF(Table1[[#This Row],[Area]]="","",Table1[[#This Row],[Adds]]-Table1[[#This Row],[Deacts]])</f>
        <v>-4.0000000000000001E-3</v>
      </c>
      <c r="G1292" s="10" t="str">
        <f>IF(Table1[[#This Row],[Area]]="","",IF(Table1[[#This Row],[VZ2_SEGMT_DESC]]="Small &amp; Medium Unassigned", "Small &amp; Medium",Table1[[#This Row],[VZ2_SEGMT_DESC]]))</f>
        <v>Public Sector Fed</v>
      </c>
      <c r="H1292" s="10" t="str">
        <f>IF(Table1[[#This Row],[VZ2_AREA_DESC]]="undefined","",IF(Table1[[#This Row],[VZ2_AREA_DESC]]="Headquarte","HQ",Table1[[#This Row],[VZ2_AREA_DESC]]))</f>
        <v>South</v>
      </c>
      <c r="I1292" s="2">
        <v>43678</v>
      </c>
      <c r="J1292" s="3" t="s">
        <v>16</v>
      </c>
      <c r="K1292" s="3" t="s">
        <v>10</v>
      </c>
      <c r="L1292" s="3" t="s">
        <v>8</v>
      </c>
      <c r="M1292" s="3">
        <v>0</v>
      </c>
      <c r="N1292" s="3">
        <v>4</v>
      </c>
      <c r="O1292" s="3">
        <v>670</v>
      </c>
    </row>
    <row r="1293" spans="1:15" x14ac:dyDescent="0.25">
      <c r="A1293" s="6" t="str">
        <f>IF(Table1[[#This Row],[Area]]="","",CONCATENATE(YEAR(I1293)," ","Q",ROUNDUP(MONTH(I1293)/3,0)))</f>
        <v>2020 Q2</v>
      </c>
      <c r="B1293" s="6" t="str">
        <f>IF(Table1[[#This Row],[Area]]="","",CONCATENATE(TEXT(Table1[[#This Row],[rpt_mth]],"yyyy"), " ",TEXT(Table1[[#This Row],[rpt_mth]],"mmmm")))</f>
        <v>2020 June</v>
      </c>
      <c r="C1293" s="9">
        <f>IF(Table1[[#This Row],[Area]]="","",Table1[[#This Row],[cleu_gross_adds]]/1000)</f>
        <v>0.628</v>
      </c>
      <c r="D1293" s="9">
        <f>IF(Table1[[#This Row],[Area]]="","",Table1[[#This Row],[cleu_deacts]]/1000)</f>
        <v>0.51300000000000001</v>
      </c>
      <c r="E1293" s="10">
        <f>IF(Table1[[#This Row],[Area]]="","",Table1[[#This Row],[cleu_subs]]/1000)</f>
        <v>282.13600000000002</v>
      </c>
      <c r="F1293" s="10">
        <f>IF(Table1[[#This Row],[Area]]="","",Table1[[#This Row],[Adds]]-Table1[[#This Row],[Deacts]])</f>
        <v>0.11499999999999999</v>
      </c>
      <c r="G1293" s="10" t="str">
        <f>IF(Table1[[#This Row],[Area]]="","",IF(Table1[[#This Row],[VZ2_SEGMT_DESC]]="Small &amp; Medium Unassigned", "Small &amp; Medium",Table1[[#This Row],[VZ2_SEGMT_DESC]]))</f>
        <v>Small &amp; Medium</v>
      </c>
      <c r="H1293" s="10" t="str">
        <f>IF(Table1[[#This Row],[VZ2_AREA_DESC]]="undefined","",IF(Table1[[#This Row],[VZ2_AREA_DESC]]="Headquarte","HQ",Table1[[#This Row],[VZ2_AREA_DESC]]))</f>
        <v>West</v>
      </c>
      <c r="I1293" s="2">
        <v>43983</v>
      </c>
      <c r="J1293" s="3" t="s">
        <v>18</v>
      </c>
      <c r="K1293" s="3" t="s">
        <v>7</v>
      </c>
      <c r="L1293" s="3" t="s">
        <v>15</v>
      </c>
      <c r="M1293" s="3">
        <v>628</v>
      </c>
      <c r="N1293" s="3">
        <v>513</v>
      </c>
      <c r="O1293" s="3">
        <v>282136</v>
      </c>
    </row>
    <row r="1294" spans="1:15" x14ac:dyDescent="0.25">
      <c r="A1294" s="6" t="str">
        <f>IF(Table1[[#This Row],[Area]]="","",CONCATENATE(YEAR(I1294)," ","Q",ROUNDUP(MONTH(I1294)/3,0)))</f>
        <v>2019 Q2</v>
      </c>
      <c r="B1294" s="6" t="str">
        <f>IF(Table1[[#This Row],[Area]]="","",CONCATENATE(TEXT(Table1[[#This Row],[rpt_mth]],"yyyy"), " ",TEXT(Table1[[#This Row],[rpt_mth]],"mmmm")))</f>
        <v>2019 June</v>
      </c>
      <c r="C1294" s="9">
        <f>IF(Table1[[#This Row],[Area]]="","",Table1[[#This Row],[cleu_gross_adds]]/1000)</f>
        <v>0.313</v>
      </c>
      <c r="D1294" s="9">
        <f>IF(Table1[[#This Row],[Area]]="","",Table1[[#This Row],[cleu_deacts]]/1000)</f>
        <v>0.379</v>
      </c>
      <c r="E1294" s="10">
        <f>IF(Table1[[#This Row],[Area]]="","",Table1[[#This Row],[cleu_subs]]/1000)</f>
        <v>33.323</v>
      </c>
      <c r="F1294" s="10">
        <f>IF(Table1[[#This Row],[Area]]="","",Table1[[#This Row],[Adds]]-Table1[[#This Row],[Deacts]])</f>
        <v>-6.6000000000000003E-2</v>
      </c>
      <c r="G1294" s="10" t="str">
        <f>IF(Table1[[#This Row],[Area]]="","",IF(Table1[[#This Row],[VZ2_SEGMT_DESC]]="Small &amp; Medium Unassigned", "Small &amp; Medium",Table1[[#This Row],[VZ2_SEGMT_DESC]]))</f>
        <v>Large Enterprise Segment</v>
      </c>
      <c r="H1294" s="10" t="str">
        <f>IF(Table1[[#This Row],[VZ2_AREA_DESC]]="undefined","",IF(Table1[[#This Row],[VZ2_AREA_DESC]]="Headquarte","HQ",Table1[[#This Row],[VZ2_AREA_DESC]]))</f>
        <v>South</v>
      </c>
      <c r="I1294" s="2">
        <v>43617</v>
      </c>
      <c r="J1294" s="3" t="s">
        <v>6</v>
      </c>
      <c r="K1294" s="3" t="s">
        <v>10</v>
      </c>
      <c r="L1294" s="3" t="s">
        <v>8</v>
      </c>
      <c r="M1294" s="3">
        <v>313</v>
      </c>
      <c r="N1294" s="3">
        <v>379</v>
      </c>
      <c r="O1294" s="3">
        <v>33323</v>
      </c>
    </row>
    <row r="1295" spans="1:15" x14ac:dyDescent="0.25">
      <c r="A1295" s="6" t="str">
        <f>IF(Table1[[#This Row],[Area]]="","",CONCATENATE(YEAR(I1295)," ","Q",ROUNDUP(MONTH(I1295)/3,0)))</f>
        <v>2020 Q2</v>
      </c>
      <c r="B1295" s="6" t="str">
        <f>IF(Table1[[#This Row],[Area]]="","",CONCATENATE(TEXT(Table1[[#This Row],[rpt_mth]],"yyyy"), " ",TEXT(Table1[[#This Row],[rpt_mth]],"mmmm")))</f>
        <v>2020 May</v>
      </c>
      <c r="C1295" s="9">
        <f>IF(Table1[[#This Row],[Area]]="","",Table1[[#This Row],[cleu_gross_adds]]/1000)</f>
        <v>0.14399999999999999</v>
      </c>
      <c r="D1295" s="9">
        <f>IF(Table1[[#This Row],[Area]]="","",Table1[[#This Row],[cleu_deacts]]/1000)</f>
        <v>0.51900000000000002</v>
      </c>
      <c r="E1295" s="10">
        <f>IF(Table1[[#This Row],[Area]]="","",Table1[[#This Row],[cleu_subs]]/1000)</f>
        <v>44.73</v>
      </c>
      <c r="F1295" s="10">
        <f>IF(Table1[[#This Row],[Area]]="","",Table1[[#This Row],[Adds]]-Table1[[#This Row],[Deacts]])</f>
        <v>-0.375</v>
      </c>
      <c r="G1295" s="10" t="str">
        <f>IF(Table1[[#This Row],[Area]]="","",IF(Table1[[#This Row],[VZ2_SEGMT_DESC]]="Small &amp; Medium Unassigned", "Small &amp; Medium",Table1[[#This Row],[VZ2_SEGMT_DESC]]))</f>
        <v>Large Enterprise Segment</v>
      </c>
      <c r="H1295" s="10" t="str">
        <f>IF(Table1[[#This Row],[VZ2_AREA_DESC]]="undefined","",IF(Table1[[#This Row],[VZ2_AREA_DESC]]="Headquarte","HQ",Table1[[#This Row],[VZ2_AREA_DESC]]))</f>
        <v>East</v>
      </c>
      <c r="I1295" s="2">
        <v>43952</v>
      </c>
      <c r="J1295" s="3" t="s">
        <v>6</v>
      </c>
      <c r="K1295" s="3" t="s">
        <v>7</v>
      </c>
      <c r="L1295" s="3" t="s">
        <v>11</v>
      </c>
      <c r="M1295" s="3">
        <v>144</v>
      </c>
      <c r="N1295" s="3">
        <v>519</v>
      </c>
      <c r="O1295" s="3">
        <v>44730</v>
      </c>
    </row>
    <row r="1296" spans="1:15" x14ac:dyDescent="0.25">
      <c r="A1296" s="6" t="str">
        <f>IF(Table1[[#This Row],[Area]]="","",CONCATENATE(YEAR(I1296)," ","Q",ROUNDUP(MONTH(I1296)/3,0)))</f>
        <v>2019 Q4</v>
      </c>
      <c r="B1296" s="6" t="str">
        <f>IF(Table1[[#This Row],[Area]]="","",CONCATENATE(TEXT(Table1[[#This Row],[rpt_mth]],"yyyy"), " ",TEXT(Table1[[#This Row],[rpt_mth]],"mmmm")))</f>
        <v>2019 December</v>
      </c>
      <c r="C1296" s="9">
        <f>IF(Table1[[#This Row],[Area]]="","",Table1[[#This Row],[cleu_gross_adds]]/1000)</f>
        <v>0</v>
      </c>
      <c r="D1296" s="9">
        <f>IF(Table1[[#This Row],[Area]]="","",Table1[[#This Row],[cleu_deacts]]/1000)</f>
        <v>0</v>
      </c>
      <c r="E1296" s="10">
        <f>IF(Table1[[#This Row],[Area]]="","",Table1[[#This Row],[cleu_subs]]/1000)</f>
        <v>7.0000000000000001E-3</v>
      </c>
      <c r="F1296" s="10">
        <f>IF(Table1[[#This Row],[Area]]="","",Table1[[#This Row],[Adds]]-Table1[[#This Row],[Deacts]])</f>
        <v>0</v>
      </c>
      <c r="G1296" s="10" t="str">
        <f>IF(Table1[[#This Row],[Area]]="","",IF(Table1[[#This Row],[VZ2_SEGMT_DESC]]="Small &amp; Medium Unassigned", "Small &amp; Medium",Table1[[#This Row],[VZ2_SEGMT_DESC]]))</f>
        <v>Small &amp; Medium</v>
      </c>
      <c r="H1296" s="10" t="str">
        <f>IF(Table1[[#This Row],[VZ2_AREA_DESC]]="undefined","",IF(Table1[[#This Row],[VZ2_AREA_DESC]]="Headquarte","HQ",Table1[[#This Row],[VZ2_AREA_DESC]]))</f>
        <v>South</v>
      </c>
      <c r="I1296" s="2">
        <v>43800</v>
      </c>
      <c r="J1296" s="3" t="s">
        <v>9</v>
      </c>
      <c r="K1296" s="3" t="s">
        <v>7</v>
      </c>
      <c r="L1296" s="3" t="s">
        <v>8</v>
      </c>
      <c r="M1296" s="3">
        <v>0</v>
      </c>
      <c r="N1296" s="3">
        <v>0</v>
      </c>
      <c r="O1296" s="3">
        <v>7</v>
      </c>
    </row>
    <row r="1297" spans="1:15" x14ac:dyDescent="0.25">
      <c r="A1297" s="6" t="str">
        <f>IF(Table1[[#This Row],[Area]]="","",CONCATENATE(YEAR(I1297)," ","Q",ROUNDUP(MONTH(I1297)/3,0)))</f>
        <v>2019 Q4</v>
      </c>
      <c r="B1297" s="6" t="str">
        <f>IF(Table1[[#This Row],[Area]]="","",CONCATENATE(TEXT(Table1[[#This Row],[rpt_mth]],"yyyy"), " ",TEXT(Table1[[#This Row],[rpt_mth]],"mmmm")))</f>
        <v>2019 October</v>
      </c>
      <c r="C1297" s="9">
        <f>IF(Table1[[#This Row],[Area]]="","",Table1[[#This Row],[cleu_gross_adds]]/1000)</f>
        <v>6.2E-2</v>
      </c>
      <c r="D1297" s="9">
        <f>IF(Table1[[#This Row],[Area]]="","",Table1[[#This Row],[cleu_deacts]]/1000)</f>
        <v>0.127</v>
      </c>
      <c r="E1297" s="10">
        <f>IF(Table1[[#This Row],[Area]]="","",Table1[[#This Row],[cleu_subs]]/1000)</f>
        <v>13.208</v>
      </c>
      <c r="F1297" s="10">
        <f>IF(Table1[[#This Row],[Area]]="","",Table1[[#This Row],[Adds]]-Table1[[#This Row],[Deacts]])</f>
        <v>-6.5000000000000002E-2</v>
      </c>
      <c r="G1297" s="10" t="str">
        <f>IF(Table1[[#This Row],[Area]]="","",IF(Table1[[#This Row],[VZ2_SEGMT_DESC]]="Small &amp; Medium Unassigned", "Small &amp; Medium",Table1[[#This Row],[VZ2_SEGMT_DESC]]))</f>
        <v>Public Sector SLED</v>
      </c>
      <c r="H1297" s="10" t="str">
        <f>IF(Table1[[#This Row],[VZ2_AREA_DESC]]="undefined","",IF(Table1[[#This Row],[VZ2_AREA_DESC]]="Headquarte","HQ",Table1[[#This Row],[VZ2_AREA_DESC]]))</f>
        <v>South</v>
      </c>
      <c r="I1297" s="2">
        <v>43739</v>
      </c>
      <c r="J1297" s="3" t="s">
        <v>19</v>
      </c>
      <c r="K1297" s="3" t="s">
        <v>10</v>
      </c>
      <c r="L1297" s="3" t="s">
        <v>8</v>
      </c>
      <c r="M1297" s="3">
        <v>62</v>
      </c>
      <c r="N1297" s="3">
        <v>127</v>
      </c>
      <c r="O1297" s="3">
        <v>13208</v>
      </c>
    </row>
    <row r="1298" spans="1:15" x14ac:dyDescent="0.25">
      <c r="A1298" s="6" t="str">
        <f>IF(Table1[[#This Row],[Area]]="","",CONCATENATE(YEAR(I1298)," ","Q",ROUNDUP(MONTH(I1298)/3,0)))</f>
        <v>2019 Q4</v>
      </c>
      <c r="B1298" s="6" t="str">
        <f>IF(Table1[[#This Row],[Area]]="","",CONCATENATE(TEXT(Table1[[#This Row],[rpt_mth]],"yyyy"), " ",TEXT(Table1[[#This Row],[rpt_mth]],"mmmm")))</f>
        <v>2019 October</v>
      </c>
      <c r="C1298" s="9">
        <f>IF(Table1[[#This Row],[Area]]="","",Table1[[#This Row],[cleu_gross_adds]]/1000)</f>
        <v>56.896000000000001</v>
      </c>
      <c r="D1298" s="9">
        <f>IF(Table1[[#This Row],[Area]]="","",Table1[[#This Row],[cleu_deacts]]/1000)</f>
        <v>51.783000000000001</v>
      </c>
      <c r="E1298" s="10">
        <f>IF(Table1[[#This Row],[Area]]="","",Table1[[#This Row],[cleu_subs]]/1000)</f>
        <v>2857.848</v>
      </c>
      <c r="F1298" s="10">
        <f>IF(Table1[[#This Row],[Area]]="","",Table1[[#This Row],[Adds]]-Table1[[#This Row],[Deacts]])</f>
        <v>5.1129999999999995</v>
      </c>
      <c r="G1298" s="10" t="str">
        <f>IF(Table1[[#This Row],[Area]]="","",IF(Table1[[#This Row],[VZ2_SEGMT_DESC]]="Small &amp; Medium Unassigned", "Small &amp; Medium",Table1[[#This Row],[VZ2_SEGMT_DESC]]))</f>
        <v>Large Enterprise Segment</v>
      </c>
      <c r="H1298" s="10" t="str">
        <f>IF(Table1[[#This Row],[VZ2_AREA_DESC]]="undefined","",IF(Table1[[#This Row],[VZ2_AREA_DESC]]="Headquarte","HQ",Table1[[#This Row],[VZ2_AREA_DESC]]))</f>
        <v>East</v>
      </c>
      <c r="I1298" s="2">
        <v>43739</v>
      </c>
      <c r="J1298" s="3" t="s">
        <v>6</v>
      </c>
      <c r="K1298" s="3" t="s">
        <v>12</v>
      </c>
      <c r="L1298" s="3" t="s">
        <v>11</v>
      </c>
      <c r="M1298" s="3">
        <v>56896</v>
      </c>
      <c r="N1298" s="3">
        <v>51783</v>
      </c>
      <c r="O1298" s="3">
        <v>2857848</v>
      </c>
    </row>
    <row r="1299" spans="1:15" x14ac:dyDescent="0.25">
      <c r="A1299" s="6" t="str">
        <f>IF(Table1[[#This Row],[Area]]="","",CONCATENATE(YEAR(I1299)," ","Q",ROUNDUP(MONTH(I1299)/3,0)))</f>
        <v/>
      </c>
      <c r="B1299" s="6" t="str">
        <f>IF(Table1[[#This Row],[Area]]="","",CONCATENATE(TEXT(Table1[[#This Row],[rpt_mth]],"yyyy"), " ",TEXT(Table1[[#This Row],[rpt_mth]],"mmmm")))</f>
        <v/>
      </c>
      <c r="C1299" s="9" t="str">
        <f>IF(Table1[[#This Row],[Area]]="","",Table1[[#This Row],[cleu_gross_adds]]/1000)</f>
        <v/>
      </c>
      <c r="D1299" s="9" t="str">
        <f>IF(Table1[[#This Row],[Area]]="","",Table1[[#This Row],[cleu_deacts]]/1000)</f>
        <v/>
      </c>
      <c r="E1299" s="10" t="str">
        <f>IF(Table1[[#This Row],[Area]]="","",Table1[[#This Row],[cleu_subs]]/1000)</f>
        <v/>
      </c>
      <c r="F1299" s="10" t="str">
        <f>IF(Table1[[#This Row],[Area]]="","",Table1[[#This Row],[Adds]]-Table1[[#This Row],[Deacts]])</f>
        <v/>
      </c>
      <c r="G1299" s="10" t="str">
        <f>IF(Table1[[#This Row],[Area]]="","",IF(Table1[[#This Row],[VZ2_SEGMT_DESC]]="Small &amp; Medium Unassigned", "Small &amp; Medium",Table1[[#This Row],[VZ2_SEGMT_DESC]]))</f>
        <v/>
      </c>
      <c r="H1299" s="10" t="str">
        <f>IF(Table1[[#This Row],[VZ2_AREA_DESC]]="undefined","",IF(Table1[[#This Row],[VZ2_AREA_DESC]]="Headquarte","HQ",Table1[[#This Row],[VZ2_AREA_DESC]]))</f>
        <v/>
      </c>
      <c r="I1299" s="2">
        <v>43709</v>
      </c>
      <c r="J1299" s="3" t="s">
        <v>16</v>
      </c>
      <c r="K1299" s="3" t="s">
        <v>12</v>
      </c>
      <c r="L1299" s="3" t="s">
        <v>13</v>
      </c>
      <c r="M1299" s="3">
        <v>0</v>
      </c>
      <c r="N1299" s="3">
        <v>0</v>
      </c>
      <c r="O1299" s="3">
        <v>0</v>
      </c>
    </row>
    <row r="1300" spans="1:15" x14ac:dyDescent="0.25">
      <c r="A1300" s="6" t="str">
        <f>IF(Table1[[#This Row],[Area]]="","",CONCATENATE(YEAR(I1300)," ","Q",ROUNDUP(MONTH(I1300)/3,0)))</f>
        <v>2020 Q2</v>
      </c>
      <c r="B1300" s="6" t="str">
        <f>IF(Table1[[#This Row],[Area]]="","",CONCATENATE(TEXT(Table1[[#This Row],[rpt_mth]],"yyyy"), " ",TEXT(Table1[[#This Row],[rpt_mth]],"mmmm")))</f>
        <v>2020 May</v>
      </c>
      <c r="C1300" s="9">
        <f>IF(Table1[[#This Row],[Area]]="","",Table1[[#This Row],[cleu_gross_adds]]/1000)</f>
        <v>0</v>
      </c>
      <c r="D1300" s="9">
        <f>IF(Table1[[#This Row],[Area]]="","",Table1[[#This Row],[cleu_deacts]]/1000)</f>
        <v>0</v>
      </c>
      <c r="E1300" s="10">
        <f>IF(Table1[[#This Row],[Area]]="","",Table1[[#This Row],[cleu_subs]]/1000)</f>
        <v>0</v>
      </c>
      <c r="F1300" s="10">
        <f>IF(Table1[[#This Row],[Area]]="","",Table1[[#This Row],[Adds]]-Table1[[#This Row],[Deacts]])</f>
        <v>0</v>
      </c>
      <c r="G1300" s="10" t="str">
        <f>IF(Table1[[#This Row],[Area]]="","",IF(Table1[[#This Row],[VZ2_SEGMT_DESC]]="Small &amp; Medium Unassigned", "Small &amp; Medium",Table1[[#This Row],[VZ2_SEGMT_DESC]]))</f>
        <v>Public Sector SLED</v>
      </c>
      <c r="H1300" s="10" t="str">
        <f>IF(Table1[[#This Row],[VZ2_AREA_DESC]]="undefined","",IF(Table1[[#This Row],[VZ2_AREA_DESC]]="Headquarte","HQ",Table1[[#This Row],[VZ2_AREA_DESC]]))</f>
        <v>HQ</v>
      </c>
      <c r="I1300" s="2">
        <v>43952</v>
      </c>
      <c r="J1300" s="3" t="s">
        <v>19</v>
      </c>
      <c r="K1300" s="3" t="s">
        <v>12</v>
      </c>
      <c r="L1300" s="3" t="s">
        <v>17</v>
      </c>
      <c r="M1300" s="3">
        <v>0</v>
      </c>
      <c r="N1300" s="3">
        <v>0</v>
      </c>
      <c r="O1300" s="3">
        <v>0</v>
      </c>
    </row>
    <row r="1301" spans="1:15" x14ac:dyDescent="0.25">
      <c r="A1301" s="6" t="str">
        <f>IF(Table1[[#This Row],[Area]]="","",CONCATENATE(YEAR(I1301)," ","Q",ROUNDUP(MONTH(I1301)/3,0)))</f>
        <v>2019 Q4</v>
      </c>
      <c r="B1301" s="6" t="str">
        <f>IF(Table1[[#This Row],[Area]]="","",CONCATENATE(TEXT(Table1[[#This Row],[rpt_mth]],"yyyy"), " ",TEXT(Table1[[#This Row],[rpt_mth]],"mmmm")))</f>
        <v>2019 November</v>
      </c>
      <c r="C1301" s="9">
        <f>IF(Table1[[#This Row],[Area]]="","",Table1[[#This Row],[cleu_gross_adds]]/1000)</f>
        <v>0</v>
      </c>
      <c r="D1301" s="9">
        <f>IF(Table1[[#This Row],[Area]]="","",Table1[[#This Row],[cleu_deacts]]/1000)</f>
        <v>0</v>
      </c>
      <c r="E1301" s="10">
        <f>IF(Table1[[#This Row],[Area]]="","",Table1[[#This Row],[cleu_subs]]/1000)</f>
        <v>3.0000000000000001E-3</v>
      </c>
      <c r="F1301" s="10">
        <f>IF(Table1[[#This Row],[Area]]="","",Table1[[#This Row],[Adds]]-Table1[[#This Row],[Deacts]])</f>
        <v>0</v>
      </c>
      <c r="G1301" s="10" t="str">
        <f>IF(Table1[[#This Row],[Area]]="","",IF(Table1[[#This Row],[VZ2_SEGMT_DESC]]="Small &amp; Medium Unassigned", "Small &amp; Medium",Table1[[#This Row],[VZ2_SEGMT_DESC]]))</f>
        <v>Small &amp; Medium</v>
      </c>
      <c r="H1301" s="10" t="str">
        <f>IF(Table1[[#This Row],[VZ2_AREA_DESC]]="undefined","",IF(Table1[[#This Row],[VZ2_AREA_DESC]]="Headquarte","HQ",Table1[[#This Row],[VZ2_AREA_DESC]]))</f>
        <v>East</v>
      </c>
      <c r="I1301" s="2">
        <v>43770</v>
      </c>
      <c r="J1301" s="3" t="s">
        <v>9</v>
      </c>
      <c r="K1301" s="3" t="s">
        <v>14</v>
      </c>
      <c r="L1301" s="3" t="s">
        <v>11</v>
      </c>
      <c r="M1301" s="3">
        <v>0</v>
      </c>
      <c r="N1301" s="3">
        <v>0</v>
      </c>
      <c r="O1301" s="3">
        <v>3</v>
      </c>
    </row>
    <row r="1302" spans="1:15" x14ac:dyDescent="0.25">
      <c r="A1302" s="6" t="str">
        <f>IF(Table1[[#This Row],[Area]]="","",CONCATENATE(YEAR(I1302)," ","Q",ROUNDUP(MONTH(I1302)/3,0)))</f>
        <v/>
      </c>
      <c r="B1302" s="6" t="str">
        <f>IF(Table1[[#This Row],[Area]]="","",CONCATENATE(TEXT(Table1[[#This Row],[rpt_mth]],"yyyy"), " ",TEXT(Table1[[#This Row],[rpt_mth]],"mmmm")))</f>
        <v/>
      </c>
      <c r="C1302" s="9" t="str">
        <f>IF(Table1[[#This Row],[Area]]="","",Table1[[#This Row],[cleu_gross_adds]]/1000)</f>
        <v/>
      </c>
      <c r="D1302" s="9" t="str">
        <f>IF(Table1[[#This Row],[Area]]="","",Table1[[#This Row],[cleu_deacts]]/1000)</f>
        <v/>
      </c>
      <c r="E1302" s="10" t="str">
        <f>IF(Table1[[#This Row],[Area]]="","",Table1[[#This Row],[cleu_subs]]/1000)</f>
        <v/>
      </c>
      <c r="F1302" s="10" t="str">
        <f>IF(Table1[[#This Row],[Area]]="","",Table1[[#This Row],[Adds]]-Table1[[#This Row],[Deacts]])</f>
        <v/>
      </c>
      <c r="G1302" s="10" t="str">
        <f>IF(Table1[[#This Row],[Area]]="","",IF(Table1[[#This Row],[VZ2_SEGMT_DESC]]="Small &amp; Medium Unassigned", "Small &amp; Medium",Table1[[#This Row],[VZ2_SEGMT_DESC]]))</f>
        <v/>
      </c>
      <c r="H1302" s="10" t="str">
        <f>IF(Table1[[#This Row],[VZ2_AREA_DESC]]="undefined","",IF(Table1[[#This Row],[VZ2_AREA_DESC]]="Headquarte","HQ",Table1[[#This Row],[VZ2_AREA_DESC]]))</f>
        <v/>
      </c>
      <c r="I1302" s="2">
        <v>43709</v>
      </c>
      <c r="J1302" s="3" t="s">
        <v>19</v>
      </c>
      <c r="K1302" s="3" t="s">
        <v>7</v>
      </c>
      <c r="L1302" s="3" t="s">
        <v>13</v>
      </c>
      <c r="M1302" s="3">
        <v>0</v>
      </c>
      <c r="N1302" s="3">
        <v>0</v>
      </c>
      <c r="O1302" s="3">
        <v>0</v>
      </c>
    </row>
    <row r="1303" spans="1:15" x14ac:dyDescent="0.25">
      <c r="A1303" s="6" t="str">
        <f>IF(Table1[[#This Row],[Area]]="","",CONCATENATE(YEAR(I1303)," ","Q",ROUNDUP(MONTH(I1303)/3,0)))</f>
        <v>2020 Q1</v>
      </c>
      <c r="B1303" s="6" t="str">
        <f>IF(Table1[[#This Row],[Area]]="","",CONCATENATE(TEXT(Table1[[#This Row],[rpt_mth]],"yyyy"), " ",TEXT(Table1[[#This Row],[rpt_mth]],"mmmm")))</f>
        <v>2020 February</v>
      </c>
      <c r="C1303" s="9">
        <f>IF(Table1[[#This Row],[Area]]="","",Table1[[#This Row],[cleu_gross_adds]]/1000)</f>
        <v>49.573</v>
      </c>
      <c r="D1303" s="9">
        <f>IF(Table1[[#This Row],[Area]]="","",Table1[[#This Row],[cleu_deacts]]/1000)</f>
        <v>40.085000000000001</v>
      </c>
      <c r="E1303" s="10">
        <f>IF(Table1[[#This Row],[Area]]="","",Table1[[#This Row],[cleu_subs]]/1000)</f>
        <v>3337.61</v>
      </c>
      <c r="F1303" s="10">
        <f>IF(Table1[[#This Row],[Area]]="","",Table1[[#This Row],[Adds]]-Table1[[#This Row],[Deacts]])</f>
        <v>9.4879999999999995</v>
      </c>
      <c r="G1303" s="10" t="str">
        <f>IF(Table1[[#This Row],[Area]]="","",IF(Table1[[#This Row],[VZ2_SEGMT_DESC]]="Small &amp; Medium Unassigned", "Small &amp; Medium",Table1[[#This Row],[VZ2_SEGMT_DESC]]))</f>
        <v>Small &amp; Medium</v>
      </c>
      <c r="H1303" s="10" t="str">
        <f>IF(Table1[[#This Row],[VZ2_AREA_DESC]]="undefined","",IF(Table1[[#This Row],[VZ2_AREA_DESC]]="Headquarte","HQ",Table1[[#This Row],[VZ2_AREA_DESC]]))</f>
        <v>East</v>
      </c>
      <c r="I1303" s="2">
        <v>43862</v>
      </c>
      <c r="J1303" s="3" t="s">
        <v>18</v>
      </c>
      <c r="K1303" s="3" t="s">
        <v>12</v>
      </c>
      <c r="L1303" s="3" t="s">
        <v>11</v>
      </c>
      <c r="M1303" s="3">
        <v>49573</v>
      </c>
      <c r="N1303" s="3">
        <v>40085</v>
      </c>
      <c r="O1303" s="3">
        <v>3337610</v>
      </c>
    </row>
    <row r="1304" spans="1:15" x14ac:dyDescent="0.25">
      <c r="A1304" s="6" t="str">
        <f>IF(Table1[[#This Row],[Area]]="","",CONCATENATE(YEAR(I1304)," ","Q",ROUNDUP(MONTH(I1304)/3,0)))</f>
        <v>2020 Q1</v>
      </c>
      <c r="B1304" s="6" t="str">
        <f>IF(Table1[[#This Row],[Area]]="","",CONCATENATE(TEXT(Table1[[#This Row],[rpt_mth]],"yyyy"), " ",TEXT(Table1[[#This Row],[rpt_mth]],"mmmm")))</f>
        <v>2020 February</v>
      </c>
      <c r="C1304" s="9">
        <f>IF(Table1[[#This Row],[Area]]="","",Table1[[#This Row],[cleu_gross_adds]]/1000)</f>
        <v>20.152000000000001</v>
      </c>
      <c r="D1304" s="9">
        <f>IF(Table1[[#This Row],[Area]]="","",Table1[[#This Row],[cleu_deacts]]/1000)</f>
        <v>19.667999999999999</v>
      </c>
      <c r="E1304" s="10">
        <f>IF(Table1[[#This Row],[Area]]="","",Table1[[#This Row],[cleu_subs]]/1000)</f>
        <v>1370.172</v>
      </c>
      <c r="F1304" s="10">
        <f>IF(Table1[[#This Row],[Area]]="","",Table1[[#This Row],[Adds]]-Table1[[#This Row],[Deacts]])</f>
        <v>0.48400000000000176</v>
      </c>
      <c r="G1304" s="10" t="str">
        <f>IF(Table1[[#This Row],[Area]]="","",IF(Table1[[#This Row],[VZ2_SEGMT_DESC]]="Small &amp; Medium Unassigned", "Small &amp; Medium",Table1[[#This Row],[VZ2_SEGMT_DESC]]))</f>
        <v>Large Enterprise Segment</v>
      </c>
      <c r="H1304" s="10" t="str">
        <f>IF(Table1[[#This Row],[VZ2_AREA_DESC]]="undefined","",IF(Table1[[#This Row],[VZ2_AREA_DESC]]="Headquarte","HQ",Table1[[#This Row],[VZ2_AREA_DESC]]))</f>
        <v>West</v>
      </c>
      <c r="I1304" s="2">
        <v>43862</v>
      </c>
      <c r="J1304" s="3" t="s">
        <v>6</v>
      </c>
      <c r="K1304" s="3" t="s">
        <v>12</v>
      </c>
      <c r="L1304" s="3" t="s">
        <v>15</v>
      </c>
      <c r="M1304" s="3">
        <v>20152</v>
      </c>
      <c r="N1304" s="3">
        <v>19668</v>
      </c>
      <c r="O1304" s="3">
        <v>1370172</v>
      </c>
    </row>
    <row r="1305" spans="1:15" x14ac:dyDescent="0.25">
      <c r="A1305" s="6" t="str">
        <f>IF(Table1[[#This Row],[Area]]="","",CONCATENATE(YEAR(I1305)," ","Q",ROUNDUP(MONTH(I1305)/3,0)))</f>
        <v>2019 Q1</v>
      </c>
      <c r="B1305" s="6" t="str">
        <f>IF(Table1[[#This Row],[Area]]="","",CONCATENATE(TEXT(Table1[[#This Row],[rpt_mth]],"yyyy"), " ",TEXT(Table1[[#This Row],[rpt_mth]],"mmmm")))</f>
        <v>2019 March</v>
      </c>
      <c r="C1305" s="9">
        <f>IF(Table1[[#This Row],[Area]]="","",Table1[[#This Row],[cleu_gross_adds]]/1000)</f>
        <v>3.3000000000000002E-2</v>
      </c>
      <c r="D1305" s="9">
        <f>IF(Table1[[#This Row],[Area]]="","",Table1[[#This Row],[cleu_deacts]]/1000)</f>
        <v>0.105</v>
      </c>
      <c r="E1305" s="10">
        <f>IF(Table1[[#This Row],[Area]]="","",Table1[[#This Row],[cleu_subs]]/1000)</f>
        <v>13.542</v>
      </c>
      <c r="F1305" s="10">
        <f>IF(Table1[[#This Row],[Area]]="","",Table1[[#This Row],[Adds]]-Table1[[#This Row],[Deacts]])</f>
        <v>-7.1999999999999995E-2</v>
      </c>
      <c r="G1305" s="10" t="str">
        <f>IF(Table1[[#This Row],[Area]]="","",IF(Table1[[#This Row],[VZ2_SEGMT_DESC]]="Small &amp; Medium Unassigned", "Small &amp; Medium",Table1[[#This Row],[VZ2_SEGMT_DESC]]))</f>
        <v>Public Sector SLED</v>
      </c>
      <c r="H1305" s="10" t="str">
        <f>IF(Table1[[#This Row],[VZ2_AREA_DESC]]="undefined","",IF(Table1[[#This Row],[VZ2_AREA_DESC]]="Headquarte","HQ",Table1[[#This Row],[VZ2_AREA_DESC]]))</f>
        <v>South</v>
      </c>
      <c r="I1305" s="2">
        <v>43525</v>
      </c>
      <c r="J1305" s="3" t="s">
        <v>19</v>
      </c>
      <c r="K1305" s="3" t="s">
        <v>10</v>
      </c>
      <c r="L1305" s="3" t="s">
        <v>8</v>
      </c>
      <c r="M1305" s="3">
        <v>33</v>
      </c>
      <c r="N1305" s="3">
        <v>105</v>
      </c>
      <c r="O1305" s="3">
        <v>13542</v>
      </c>
    </row>
    <row r="1306" spans="1:15" x14ac:dyDescent="0.25">
      <c r="A1306" s="6" t="str">
        <f>IF(Table1[[#This Row],[Area]]="","",CONCATENATE(YEAR(I1306)," ","Q",ROUNDUP(MONTH(I1306)/3,0)))</f>
        <v>2019 Q1</v>
      </c>
      <c r="B1306" s="6" t="str">
        <f>IF(Table1[[#This Row],[Area]]="","",CONCATENATE(TEXT(Table1[[#This Row],[rpt_mth]],"yyyy"), " ",TEXT(Table1[[#This Row],[rpt_mth]],"mmmm")))</f>
        <v>2019 January</v>
      </c>
      <c r="C1306" s="9">
        <f>IF(Table1[[#This Row],[Area]]="","",Table1[[#This Row],[cleu_gross_adds]]/1000)</f>
        <v>8.0000000000000002E-3</v>
      </c>
      <c r="D1306" s="9">
        <f>IF(Table1[[#This Row],[Area]]="","",Table1[[#This Row],[cleu_deacts]]/1000)</f>
        <v>0</v>
      </c>
      <c r="E1306" s="10">
        <f>IF(Table1[[#This Row],[Area]]="","",Table1[[#This Row],[cleu_subs]]/1000)</f>
        <v>1.7999999999999999E-2</v>
      </c>
      <c r="F1306" s="10">
        <f>IF(Table1[[#This Row],[Area]]="","",Table1[[#This Row],[Adds]]-Table1[[#This Row],[Deacts]])</f>
        <v>8.0000000000000002E-3</v>
      </c>
      <c r="G1306" s="10" t="str">
        <f>IF(Table1[[#This Row],[Area]]="","",IF(Table1[[#This Row],[VZ2_SEGMT_DESC]]="Small &amp; Medium Unassigned", "Small &amp; Medium",Table1[[#This Row],[VZ2_SEGMT_DESC]]))</f>
        <v>Small &amp; Medium</v>
      </c>
      <c r="H1306" s="10" t="str">
        <f>IF(Table1[[#This Row],[VZ2_AREA_DESC]]="undefined","",IF(Table1[[#This Row],[VZ2_AREA_DESC]]="Headquarte","HQ",Table1[[#This Row],[VZ2_AREA_DESC]]))</f>
        <v>East</v>
      </c>
      <c r="I1306" s="2">
        <v>43466</v>
      </c>
      <c r="J1306" s="3" t="s">
        <v>9</v>
      </c>
      <c r="K1306" s="3" t="s">
        <v>12</v>
      </c>
      <c r="L1306" s="3" t="s">
        <v>11</v>
      </c>
      <c r="M1306" s="3">
        <v>8</v>
      </c>
      <c r="N1306" s="3">
        <v>0</v>
      </c>
      <c r="O1306" s="3">
        <v>18</v>
      </c>
    </row>
    <row r="1307" spans="1:15" x14ac:dyDescent="0.25">
      <c r="A1307" s="6" t="str">
        <f>IF(Table1[[#This Row],[Area]]="","",CONCATENATE(YEAR(I1307)," ","Q",ROUNDUP(MONTH(I1307)/3,0)))</f>
        <v>2020 Q2</v>
      </c>
      <c r="B1307" s="6" t="str">
        <f>IF(Table1[[#This Row],[Area]]="","",CONCATENATE(TEXT(Table1[[#This Row],[rpt_mth]],"yyyy"), " ",TEXT(Table1[[#This Row],[rpt_mth]],"mmmm")))</f>
        <v>2020 June</v>
      </c>
      <c r="C1307" s="9">
        <f>IF(Table1[[#This Row],[Area]]="","",Table1[[#This Row],[cleu_gross_adds]]/1000)</f>
        <v>2.1999999999999999E-2</v>
      </c>
      <c r="D1307" s="9">
        <f>IF(Table1[[#This Row],[Area]]="","",Table1[[#This Row],[cleu_deacts]]/1000)</f>
        <v>3.5999999999999997E-2</v>
      </c>
      <c r="E1307" s="10">
        <f>IF(Table1[[#This Row],[Area]]="","",Table1[[#This Row],[cleu_subs]]/1000)</f>
        <v>21.52</v>
      </c>
      <c r="F1307" s="10">
        <f>IF(Table1[[#This Row],[Area]]="","",Table1[[#This Row],[Adds]]-Table1[[#This Row],[Deacts]])</f>
        <v>-1.3999999999999999E-2</v>
      </c>
      <c r="G1307" s="10" t="str">
        <f>IF(Table1[[#This Row],[Area]]="","",IF(Table1[[#This Row],[VZ2_SEGMT_DESC]]="Small &amp; Medium Unassigned", "Small &amp; Medium",Table1[[#This Row],[VZ2_SEGMT_DESC]]))</f>
        <v>Public Sector SLED</v>
      </c>
      <c r="H1307" s="10" t="str">
        <f>IF(Table1[[#This Row],[VZ2_AREA_DESC]]="undefined","",IF(Table1[[#This Row],[VZ2_AREA_DESC]]="Headquarte","HQ",Table1[[#This Row],[VZ2_AREA_DESC]]))</f>
        <v>East</v>
      </c>
      <c r="I1307" s="2">
        <v>43983</v>
      </c>
      <c r="J1307" s="3" t="s">
        <v>19</v>
      </c>
      <c r="K1307" s="3" t="s">
        <v>14</v>
      </c>
      <c r="L1307" s="3" t="s">
        <v>11</v>
      </c>
      <c r="M1307" s="3">
        <v>22</v>
      </c>
      <c r="N1307" s="3">
        <v>36</v>
      </c>
      <c r="O1307" s="3">
        <v>21520</v>
      </c>
    </row>
    <row r="1308" spans="1:15" x14ac:dyDescent="0.25">
      <c r="A1308" s="6" t="str">
        <f>IF(Table1[[#This Row],[Area]]="","",CONCATENATE(YEAR(I1308)," ","Q",ROUNDUP(MONTH(I1308)/3,0)))</f>
        <v>2019 Q3</v>
      </c>
      <c r="B1308" s="6" t="str">
        <f>IF(Table1[[#This Row],[Area]]="","",CONCATENATE(TEXT(Table1[[#This Row],[rpt_mth]],"yyyy"), " ",TEXT(Table1[[#This Row],[rpt_mth]],"mmmm")))</f>
        <v>2019 July</v>
      </c>
      <c r="C1308" s="9">
        <f>IF(Table1[[#This Row],[Area]]="","",Table1[[#This Row],[cleu_gross_adds]]/1000)</f>
        <v>31.852</v>
      </c>
      <c r="D1308" s="9">
        <f>IF(Table1[[#This Row],[Area]]="","",Table1[[#This Row],[cleu_deacts]]/1000)</f>
        <v>21.614999999999998</v>
      </c>
      <c r="E1308" s="10">
        <f>IF(Table1[[#This Row],[Area]]="","",Table1[[#This Row],[cleu_subs]]/1000)</f>
        <v>1795.165</v>
      </c>
      <c r="F1308" s="10">
        <f>IF(Table1[[#This Row],[Area]]="","",Table1[[#This Row],[Adds]]-Table1[[#This Row],[Deacts]])</f>
        <v>10.237000000000002</v>
      </c>
      <c r="G1308" s="10" t="str">
        <f>IF(Table1[[#This Row],[Area]]="","",IF(Table1[[#This Row],[VZ2_SEGMT_DESC]]="Small &amp; Medium Unassigned", "Small &amp; Medium",Table1[[#This Row],[VZ2_SEGMT_DESC]]))</f>
        <v>Small &amp; Medium</v>
      </c>
      <c r="H1308" s="10" t="str">
        <f>IF(Table1[[#This Row],[VZ2_AREA_DESC]]="undefined","",IF(Table1[[#This Row],[VZ2_AREA_DESC]]="Headquarte","HQ",Table1[[#This Row],[VZ2_AREA_DESC]]))</f>
        <v>South</v>
      </c>
      <c r="I1308" s="2">
        <v>43647</v>
      </c>
      <c r="J1308" s="3" t="s">
        <v>18</v>
      </c>
      <c r="K1308" s="3" t="s">
        <v>12</v>
      </c>
      <c r="L1308" s="3" t="s">
        <v>8</v>
      </c>
      <c r="M1308" s="3">
        <v>31852</v>
      </c>
      <c r="N1308" s="3">
        <v>21615</v>
      </c>
      <c r="O1308" s="3">
        <v>1795165</v>
      </c>
    </row>
    <row r="1309" spans="1:15" x14ac:dyDescent="0.25">
      <c r="A1309" s="6" t="str">
        <f>IF(Table1[[#This Row],[Area]]="","",CONCATENATE(YEAR(I1309)," ","Q",ROUNDUP(MONTH(I1309)/3,0)))</f>
        <v>2020 Q2</v>
      </c>
      <c r="B1309" s="6" t="str">
        <f>IF(Table1[[#This Row],[Area]]="","",CONCATENATE(TEXT(Table1[[#This Row],[rpt_mth]],"yyyy"), " ",TEXT(Table1[[#This Row],[rpt_mth]],"mmmm")))</f>
        <v>2020 June</v>
      </c>
      <c r="C1309" s="9">
        <f>IF(Table1[[#This Row],[Area]]="","",Table1[[#This Row],[cleu_gross_adds]]/1000)</f>
        <v>1.3919999999999999</v>
      </c>
      <c r="D1309" s="9">
        <f>IF(Table1[[#This Row],[Area]]="","",Table1[[#This Row],[cleu_deacts]]/1000)</f>
        <v>0.92700000000000005</v>
      </c>
      <c r="E1309" s="10">
        <f>IF(Table1[[#This Row],[Area]]="","",Table1[[#This Row],[cleu_subs]]/1000)</f>
        <v>297.36500000000001</v>
      </c>
      <c r="F1309" s="10">
        <f>IF(Table1[[#This Row],[Area]]="","",Table1[[#This Row],[Adds]]-Table1[[#This Row],[Deacts]])</f>
        <v>0.46499999999999986</v>
      </c>
      <c r="G1309" s="10" t="str">
        <f>IF(Table1[[#This Row],[Area]]="","",IF(Table1[[#This Row],[VZ2_SEGMT_DESC]]="Small &amp; Medium Unassigned", "Small &amp; Medium",Table1[[#This Row],[VZ2_SEGMT_DESC]]))</f>
        <v>Small &amp; Medium</v>
      </c>
      <c r="H1309" s="10" t="str">
        <f>IF(Table1[[#This Row],[VZ2_AREA_DESC]]="undefined","",IF(Table1[[#This Row],[VZ2_AREA_DESC]]="Headquarte","HQ",Table1[[#This Row],[VZ2_AREA_DESC]]))</f>
        <v>South</v>
      </c>
      <c r="I1309" s="2">
        <v>43983</v>
      </c>
      <c r="J1309" s="3" t="s">
        <v>18</v>
      </c>
      <c r="K1309" s="3" t="s">
        <v>14</v>
      </c>
      <c r="L1309" s="3" t="s">
        <v>8</v>
      </c>
      <c r="M1309" s="3">
        <v>1392</v>
      </c>
      <c r="N1309" s="3">
        <v>927</v>
      </c>
      <c r="O1309" s="3">
        <v>297365</v>
      </c>
    </row>
    <row r="1310" spans="1:15" x14ac:dyDescent="0.25">
      <c r="A1310" s="6" t="str">
        <f>IF(Table1[[#This Row],[Area]]="","",CONCATENATE(YEAR(I1310)," ","Q",ROUNDUP(MONTH(I1310)/3,0)))</f>
        <v/>
      </c>
      <c r="B1310" s="6" t="str">
        <f>IF(Table1[[#This Row],[Area]]="","",CONCATENATE(TEXT(Table1[[#This Row],[rpt_mth]],"yyyy"), " ",TEXT(Table1[[#This Row],[rpt_mth]],"mmmm")))</f>
        <v/>
      </c>
      <c r="C1310" s="9" t="str">
        <f>IF(Table1[[#This Row],[Area]]="","",Table1[[#This Row],[cleu_gross_adds]]/1000)</f>
        <v/>
      </c>
      <c r="D1310" s="9" t="str">
        <f>IF(Table1[[#This Row],[Area]]="","",Table1[[#This Row],[cleu_deacts]]/1000)</f>
        <v/>
      </c>
      <c r="E1310" s="10" t="str">
        <f>IF(Table1[[#This Row],[Area]]="","",Table1[[#This Row],[cleu_subs]]/1000)</f>
        <v/>
      </c>
      <c r="F1310" s="10" t="str">
        <f>IF(Table1[[#This Row],[Area]]="","",Table1[[#This Row],[Adds]]-Table1[[#This Row],[Deacts]])</f>
        <v/>
      </c>
      <c r="G1310" s="10" t="str">
        <f>IF(Table1[[#This Row],[Area]]="","",IF(Table1[[#This Row],[VZ2_SEGMT_DESC]]="Small &amp; Medium Unassigned", "Small &amp; Medium",Table1[[#This Row],[VZ2_SEGMT_DESC]]))</f>
        <v/>
      </c>
      <c r="H1310" s="10" t="str">
        <f>IF(Table1[[#This Row],[VZ2_AREA_DESC]]="undefined","",IF(Table1[[#This Row],[VZ2_AREA_DESC]]="Headquarte","HQ",Table1[[#This Row],[VZ2_AREA_DESC]]))</f>
        <v/>
      </c>
      <c r="I1310" s="2">
        <v>43983</v>
      </c>
      <c r="J1310" s="3" t="s">
        <v>19</v>
      </c>
      <c r="K1310" s="3" t="s">
        <v>12</v>
      </c>
      <c r="L1310" s="3" t="s">
        <v>13</v>
      </c>
      <c r="M1310" s="3">
        <v>0</v>
      </c>
      <c r="N1310" s="3">
        <v>0</v>
      </c>
      <c r="O1310" s="3">
        <v>0</v>
      </c>
    </row>
    <row r="1311" spans="1:15" x14ac:dyDescent="0.25">
      <c r="A1311" s="6" t="str">
        <f>IF(Table1[[#This Row],[Area]]="","",CONCATENATE(YEAR(I1311)," ","Q",ROUNDUP(MONTH(I1311)/3,0)))</f>
        <v>2019 Q4</v>
      </c>
      <c r="B1311" s="6" t="str">
        <f>IF(Table1[[#This Row],[Area]]="","",CONCATENATE(TEXT(Table1[[#This Row],[rpt_mth]],"yyyy"), " ",TEXT(Table1[[#This Row],[rpt_mth]],"mmmm")))</f>
        <v>2019 November</v>
      </c>
      <c r="C1311" s="9">
        <f>IF(Table1[[#This Row],[Area]]="","",Table1[[#This Row],[cleu_gross_adds]]/1000)</f>
        <v>0</v>
      </c>
      <c r="D1311" s="9">
        <f>IF(Table1[[#This Row],[Area]]="","",Table1[[#This Row],[cleu_deacts]]/1000)</f>
        <v>0</v>
      </c>
      <c r="E1311" s="10">
        <f>IF(Table1[[#This Row],[Area]]="","",Table1[[#This Row],[cleu_subs]]/1000)</f>
        <v>0</v>
      </c>
      <c r="F1311" s="10">
        <f>IF(Table1[[#This Row],[Area]]="","",Table1[[#This Row],[Adds]]-Table1[[#This Row],[Deacts]])</f>
        <v>0</v>
      </c>
      <c r="G1311" s="10" t="str">
        <f>IF(Table1[[#This Row],[Area]]="","",IF(Table1[[#This Row],[VZ2_SEGMT_DESC]]="Small &amp; Medium Unassigned", "Small &amp; Medium",Table1[[#This Row],[VZ2_SEGMT_DESC]]))</f>
        <v>Small &amp; Medium</v>
      </c>
      <c r="H1311" s="10" t="str">
        <f>IF(Table1[[#This Row],[VZ2_AREA_DESC]]="undefined","",IF(Table1[[#This Row],[VZ2_AREA_DESC]]="Headquarte","HQ",Table1[[#This Row],[VZ2_AREA_DESC]]))</f>
        <v>South</v>
      </c>
      <c r="I1311" s="2">
        <v>43770</v>
      </c>
      <c r="J1311" s="3" t="s">
        <v>9</v>
      </c>
      <c r="K1311" s="3" t="s">
        <v>7</v>
      </c>
      <c r="L1311" s="3" t="s">
        <v>8</v>
      </c>
      <c r="M1311" s="3">
        <v>0</v>
      </c>
      <c r="N1311" s="3">
        <v>0</v>
      </c>
      <c r="O1311" s="3">
        <v>0</v>
      </c>
    </row>
    <row r="1312" spans="1:15" x14ac:dyDescent="0.25">
      <c r="A1312" s="6" t="str">
        <f>IF(Table1[[#This Row],[Area]]="","",CONCATENATE(YEAR(I1312)," ","Q",ROUNDUP(MONTH(I1312)/3,0)))</f>
        <v>2019 Q3</v>
      </c>
      <c r="B1312" s="6" t="str">
        <f>IF(Table1[[#This Row],[Area]]="","",CONCATENATE(TEXT(Table1[[#This Row],[rpt_mth]],"yyyy"), " ",TEXT(Table1[[#This Row],[rpt_mth]],"mmmm")))</f>
        <v>2019 September</v>
      </c>
      <c r="C1312" s="9">
        <f>IF(Table1[[#This Row],[Area]]="","",Table1[[#This Row],[cleu_gross_adds]]/1000)</f>
        <v>11.984</v>
      </c>
      <c r="D1312" s="9">
        <f>IF(Table1[[#This Row],[Area]]="","",Table1[[#This Row],[cleu_deacts]]/1000)</f>
        <v>6.2370000000000001</v>
      </c>
      <c r="E1312" s="10">
        <f>IF(Table1[[#This Row],[Area]]="","",Table1[[#This Row],[cleu_subs]]/1000)</f>
        <v>671.81600000000003</v>
      </c>
      <c r="F1312" s="10">
        <f>IF(Table1[[#This Row],[Area]]="","",Table1[[#This Row],[Adds]]-Table1[[#This Row],[Deacts]])</f>
        <v>5.7469999999999999</v>
      </c>
      <c r="G1312" s="10" t="str">
        <f>IF(Table1[[#This Row],[Area]]="","",IF(Table1[[#This Row],[VZ2_SEGMT_DESC]]="Small &amp; Medium Unassigned", "Small &amp; Medium",Table1[[#This Row],[VZ2_SEGMT_DESC]]))</f>
        <v>Small &amp; Medium</v>
      </c>
      <c r="H1312" s="10" t="str">
        <f>IF(Table1[[#This Row],[VZ2_AREA_DESC]]="undefined","",IF(Table1[[#This Row],[VZ2_AREA_DESC]]="Headquarte","HQ",Table1[[#This Row],[VZ2_AREA_DESC]]))</f>
        <v>East</v>
      </c>
      <c r="I1312" s="2">
        <v>43709</v>
      </c>
      <c r="J1312" s="3" t="s">
        <v>18</v>
      </c>
      <c r="K1312" s="3" t="s">
        <v>14</v>
      </c>
      <c r="L1312" s="3" t="s">
        <v>11</v>
      </c>
      <c r="M1312" s="3">
        <v>11984</v>
      </c>
      <c r="N1312" s="3">
        <v>6237</v>
      </c>
      <c r="O1312" s="3">
        <v>671816</v>
      </c>
    </row>
    <row r="1313" spans="1:15" x14ac:dyDescent="0.25">
      <c r="A1313" s="6" t="str">
        <f>IF(Table1[[#This Row],[Area]]="","",CONCATENATE(YEAR(I1313)," ","Q",ROUNDUP(MONTH(I1313)/3,0)))</f>
        <v>2020 Q2</v>
      </c>
      <c r="B1313" s="6" t="str">
        <f>IF(Table1[[#This Row],[Area]]="","",CONCATENATE(TEXT(Table1[[#This Row],[rpt_mth]],"yyyy"), " ",TEXT(Table1[[#This Row],[rpt_mth]],"mmmm")))</f>
        <v>2020 April</v>
      </c>
      <c r="C1313" s="9">
        <f>IF(Table1[[#This Row],[Area]]="","",Table1[[#This Row],[cleu_gross_adds]]/1000)</f>
        <v>7.6999999999999999E-2</v>
      </c>
      <c r="D1313" s="9">
        <f>IF(Table1[[#This Row],[Area]]="","",Table1[[#This Row],[cleu_deacts]]/1000)</f>
        <v>0.17399999999999999</v>
      </c>
      <c r="E1313" s="10">
        <f>IF(Table1[[#This Row],[Area]]="","",Table1[[#This Row],[cleu_subs]]/1000)</f>
        <v>19.614000000000001</v>
      </c>
      <c r="F1313" s="10">
        <f>IF(Table1[[#This Row],[Area]]="","",Table1[[#This Row],[Adds]]-Table1[[#This Row],[Deacts]])</f>
        <v>-9.6999999999999989E-2</v>
      </c>
      <c r="G1313" s="10" t="str">
        <f>IF(Table1[[#This Row],[Area]]="","",IF(Table1[[#This Row],[VZ2_SEGMT_DESC]]="Small &amp; Medium Unassigned", "Small &amp; Medium",Table1[[#This Row],[VZ2_SEGMT_DESC]]))</f>
        <v>Large Enterprise Segment</v>
      </c>
      <c r="H1313" s="10" t="str">
        <f>IF(Table1[[#This Row],[VZ2_AREA_DESC]]="undefined","",IF(Table1[[#This Row],[VZ2_AREA_DESC]]="Headquarte","HQ",Table1[[#This Row],[VZ2_AREA_DESC]]))</f>
        <v>West</v>
      </c>
      <c r="I1313" s="2">
        <v>43922</v>
      </c>
      <c r="J1313" s="3" t="s">
        <v>6</v>
      </c>
      <c r="K1313" s="3" t="s">
        <v>7</v>
      </c>
      <c r="L1313" s="3" t="s">
        <v>15</v>
      </c>
      <c r="M1313" s="3">
        <v>77</v>
      </c>
      <c r="N1313" s="3">
        <v>174</v>
      </c>
      <c r="O1313" s="3">
        <v>19614</v>
      </c>
    </row>
    <row r="1314" spans="1:15" x14ac:dyDescent="0.25">
      <c r="A1314" s="6" t="str">
        <f>IF(Table1[[#This Row],[Area]]="","",CONCATENATE(YEAR(I1314)," ","Q",ROUNDUP(MONTH(I1314)/3,0)))</f>
        <v>2019 Q3</v>
      </c>
      <c r="B1314" s="6" t="str">
        <f>IF(Table1[[#This Row],[Area]]="","",CONCATENATE(TEXT(Table1[[#This Row],[rpt_mth]],"yyyy"), " ",TEXT(Table1[[#This Row],[rpt_mth]],"mmmm")))</f>
        <v>2019 July</v>
      </c>
      <c r="C1314" s="9">
        <f>IF(Table1[[#This Row],[Area]]="","",Table1[[#This Row],[cleu_gross_adds]]/1000)</f>
        <v>18.805</v>
      </c>
      <c r="D1314" s="9">
        <f>IF(Table1[[#This Row],[Area]]="","",Table1[[#This Row],[cleu_deacts]]/1000)</f>
        <v>13.788</v>
      </c>
      <c r="E1314" s="10">
        <f>IF(Table1[[#This Row],[Area]]="","",Table1[[#This Row],[cleu_subs]]/1000)</f>
        <v>1156.327</v>
      </c>
      <c r="F1314" s="10">
        <f>IF(Table1[[#This Row],[Area]]="","",Table1[[#This Row],[Adds]]-Table1[[#This Row],[Deacts]])</f>
        <v>5.0169999999999995</v>
      </c>
      <c r="G1314" s="10" t="str">
        <f>IF(Table1[[#This Row],[Area]]="","",IF(Table1[[#This Row],[VZ2_SEGMT_DESC]]="Small &amp; Medium Unassigned", "Small &amp; Medium",Table1[[#This Row],[VZ2_SEGMT_DESC]]))</f>
        <v>Public Sector SLED</v>
      </c>
      <c r="H1314" s="10" t="str">
        <f>IF(Table1[[#This Row],[VZ2_AREA_DESC]]="undefined","",IF(Table1[[#This Row],[VZ2_AREA_DESC]]="Headquarte","HQ",Table1[[#This Row],[VZ2_AREA_DESC]]))</f>
        <v>South</v>
      </c>
      <c r="I1314" s="2">
        <v>43647</v>
      </c>
      <c r="J1314" s="3" t="s">
        <v>19</v>
      </c>
      <c r="K1314" s="3" t="s">
        <v>12</v>
      </c>
      <c r="L1314" s="3" t="s">
        <v>8</v>
      </c>
      <c r="M1314" s="3">
        <v>18805</v>
      </c>
      <c r="N1314" s="3">
        <v>13788</v>
      </c>
      <c r="O1314" s="3">
        <v>1156327</v>
      </c>
    </row>
    <row r="1315" spans="1:15" x14ac:dyDescent="0.25">
      <c r="A1315" s="6" t="str">
        <f>IF(Table1[[#This Row],[Area]]="","",CONCATENATE(YEAR(I1315)," ","Q",ROUNDUP(MONTH(I1315)/3,0)))</f>
        <v>2019 Q1</v>
      </c>
      <c r="B1315" s="6" t="str">
        <f>IF(Table1[[#This Row],[Area]]="","",CONCATENATE(TEXT(Table1[[#This Row],[rpt_mth]],"yyyy"), " ",TEXT(Table1[[#This Row],[rpt_mth]],"mmmm")))</f>
        <v>2019 February</v>
      </c>
      <c r="C1315" s="9">
        <f>IF(Table1[[#This Row],[Area]]="","",Table1[[#This Row],[cleu_gross_adds]]/1000)</f>
        <v>25.89</v>
      </c>
      <c r="D1315" s="9">
        <f>IF(Table1[[#This Row],[Area]]="","",Table1[[#This Row],[cleu_deacts]]/1000)</f>
        <v>18.135999999999999</v>
      </c>
      <c r="E1315" s="10">
        <f>IF(Table1[[#This Row],[Area]]="","",Table1[[#This Row],[cleu_subs]]/1000)</f>
        <v>1754.4960000000001</v>
      </c>
      <c r="F1315" s="10">
        <f>IF(Table1[[#This Row],[Area]]="","",Table1[[#This Row],[Adds]]-Table1[[#This Row],[Deacts]])</f>
        <v>7.7540000000000013</v>
      </c>
      <c r="G1315" s="10" t="str">
        <f>IF(Table1[[#This Row],[Area]]="","",IF(Table1[[#This Row],[VZ2_SEGMT_DESC]]="Small &amp; Medium Unassigned", "Small &amp; Medium",Table1[[#This Row],[VZ2_SEGMT_DESC]]))</f>
        <v>Small &amp; Medium</v>
      </c>
      <c r="H1315" s="10" t="str">
        <f>IF(Table1[[#This Row],[VZ2_AREA_DESC]]="undefined","",IF(Table1[[#This Row],[VZ2_AREA_DESC]]="Headquarte","HQ",Table1[[#This Row],[VZ2_AREA_DESC]]))</f>
        <v>West</v>
      </c>
      <c r="I1315" s="2">
        <v>43497</v>
      </c>
      <c r="J1315" s="3" t="s">
        <v>18</v>
      </c>
      <c r="K1315" s="3" t="s">
        <v>12</v>
      </c>
      <c r="L1315" s="3" t="s">
        <v>15</v>
      </c>
      <c r="M1315" s="3">
        <v>25890</v>
      </c>
      <c r="N1315" s="3">
        <v>18136</v>
      </c>
      <c r="O1315" s="3">
        <v>1754496</v>
      </c>
    </row>
    <row r="1316" spans="1:15" x14ac:dyDescent="0.25">
      <c r="A1316" s="6" t="str">
        <f>IF(Table1[[#This Row],[Area]]="","",CONCATENATE(YEAR(I1316)," ","Q",ROUNDUP(MONTH(I1316)/3,0)))</f>
        <v>2020 Q2</v>
      </c>
      <c r="B1316" s="6" t="str">
        <f>IF(Table1[[#This Row],[Area]]="","",CONCATENATE(TEXT(Table1[[#This Row],[rpt_mth]],"yyyy"), " ",TEXT(Table1[[#This Row],[rpt_mth]],"mmmm")))</f>
        <v>2020 June</v>
      </c>
      <c r="C1316" s="9">
        <f>IF(Table1[[#This Row],[Area]]="","",Table1[[#This Row],[cleu_gross_adds]]/1000)</f>
        <v>1.4999999999999999E-2</v>
      </c>
      <c r="D1316" s="9">
        <f>IF(Table1[[#This Row],[Area]]="","",Table1[[#This Row],[cleu_deacts]]/1000)</f>
        <v>8.3000000000000004E-2</v>
      </c>
      <c r="E1316" s="10">
        <f>IF(Table1[[#This Row],[Area]]="","",Table1[[#This Row],[cleu_subs]]/1000)</f>
        <v>29.917999999999999</v>
      </c>
      <c r="F1316" s="10">
        <f>IF(Table1[[#This Row],[Area]]="","",Table1[[#This Row],[Adds]]-Table1[[#This Row],[Deacts]])</f>
        <v>-6.8000000000000005E-2</v>
      </c>
      <c r="G1316" s="10" t="str">
        <f>IF(Table1[[#This Row],[Area]]="","",IF(Table1[[#This Row],[VZ2_SEGMT_DESC]]="Small &amp; Medium Unassigned", "Small &amp; Medium",Table1[[#This Row],[VZ2_SEGMT_DESC]]))</f>
        <v>Public Sector SLED</v>
      </c>
      <c r="H1316" s="10" t="str">
        <f>IF(Table1[[#This Row],[VZ2_AREA_DESC]]="undefined","",IF(Table1[[#This Row],[VZ2_AREA_DESC]]="Headquarte","HQ",Table1[[#This Row],[VZ2_AREA_DESC]]))</f>
        <v>East</v>
      </c>
      <c r="I1316" s="2">
        <v>43983</v>
      </c>
      <c r="J1316" s="3" t="s">
        <v>19</v>
      </c>
      <c r="K1316" s="3" t="s">
        <v>7</v>
      </c>
      <c r="L1316" s="3" t="s">
        <v>11</v>
      </c>
      <c r="M1316" s="3">
        <v>15</v>
      </c>
      <c r="N1316" s="3">
        <v>83</v>
      </c>
      <c r="O1316" s="3">
        <v>29918</v>
      </c>
    </row>
    <row r="1317" spans="1:15" x14ac:dyDescent="0.25">
      <c r="A1317" s="6" t="str">
        <f>IF(Table1[[#This Row],[Area]]="","",CONCATENATE(YEAR(I1317)," ","Q",ROUNDUP(MONTH(I1317)/3,0)))</f>
        <v>2020 Q2</v>
      </c>
      <c r="B1317" s="6" t="str">
        <f>IF(Table1[[#This Row],[Area]]="","",CONCATENATE(TEXT(Table1[[#This Row],[rpt_mth]],"yyyy"), " ",TEXT(Table1[[#This Row],[rpt_mth]],"mmmm")))</f>
        <v>2020 April</v>
      </c>
      <c r="C1317" s="9">
        <f>IF(Table1[[#This Row],[Area]]="","",Table1[[#This Row],[cleu_gross_adds]]/1000)</f>
        <v>0.95</v>
      </c>
      <c r="D1317" s="9">
        <f>IF(Table1[[#This Row],[Area]]="","",Table1[[#This Row],[cleu_deacts]]/1000)</f>
        <v>0.54400000000000004</v>
      </c>
      <c r="E1317" s="10">
        <f>IF(Table1[[#This Row],[Area]]="","",Table1[[#This Row],[cleu_subs]]/1000)</f>
        <v>43.182000000000002</v>
      </c>
      <c r="F1317" s="10">
        <f>IF(Table1[[#This Row],[Area]]="","",Table1[[#This Row],[Adds]]-Table1[[#This Row],[Deacts]])</f>
        <v>0.40599999999999992</v>
      </c>
      <c r="G1317" s="10" t="str">
        <f>IF(Table1[[#This Row],[Area]]="","",IF(Table1[[#This Row],[VZ2_SEGMT_DESC]]="Small &amp; Medium Unassigned", "Small &amp; Medium",Table1[[#This Row],[VZ2_SEGMT_DESC]]))</f>
        <v>Large Enterprise Segment</v>
      </c>
      <c r="H1317" s="10" t="str">
        <f>IF(Table1[[#This Row],[VZ2_AREA_DESC]]="undefined","",IF(Table1[[#This Row],[VZ2_AREA_DESC]]="Headquarte","HQ",Table1[[#This Row],[VZ2_AREA_DESC]]))</f>
        <v>West</v>
      </c>
      <c r="I1317" s="2">
        <v>43922</v>
      </c>
      <c r="J1317" s="3" t="s">
        <v>6</v>
      </c>
      <c r="K1317" s="3" t="s">
        <v>14</v>
      </c>
      <c r="L1317" s="3" t="s">
        <v>15</v>
      </c>
      <c r="M1317" s="3">
        <v>950</v>
      </c>
      <c r="N1317" s="3">
        <v>544</v>
      </c>
      <c r="O1317" s="3">
        <v>43182</v>
      </c>
    </row>
    <row r="1318" spans="1:15" x14ac:dyDescent="0.25">
      <c r="A1318" s="6" t="str">
        <f>IF(Table1[[#This Row],[Area]]="","",CONCATENATE(YEAR(I1318)," ","Q",ROUNDUP(MONTH(I1318)/3,0)))</f>
        <v>2020 Q2</v>
      </c>
      <c r="B1318" s="6" t="str">
        <f>IF(Table1[[#This Row],[Area]]="","",CONCATENATE(TEXT(Table1[[#This Row],[rpt_mth]],"yyyy"), " ",TEXT(Table1[[#This Row],[rpt_mth]],"mmmm")))</f>
        <v>2020 May</v>
      </c>
      <c r="C1318" s="9">
        <f>IF(Table1[[#This Row],[Area]]="","",Table1[[#This Row],[cleu_gross_adds]]/1000)</f>
        <v>5.1999999999999998E-2</v>
      </c>
      <c r="D1318" s="9">
        <f>IF(Table1[[#This Row],[Area]]="","",Table1[[#This Row],[cleu_deacts]]/1000)</f>
        <v>0.27100000000000002</v>
      </c>
      <c r="E1318" s="10">
        <f>IF(Table1[[#This Row],[Area]]="","",Table1[[#This Row],[cleu_subs]]/1000)</f>
        <v>19.36</v>
      </c>
      <c r="F1318" s="10">
        <f>IF(Table1[[#This Row],[Area]]="","",Table1[[#This Row],[Adds]]-Table1[[#This Row],[Deacts]])</f>
        <v>-0.21900000000000003</v>
      </c>
      <c r="G1318" s="10" t="str">
        <f>IF(Table1[[#This Row],[Area]]="","",IF(Table1[[#This Row],[VZ2_SEGMT_DESC]]="Small &amp; Medium Unassigned", "Small &amp; Medium",Table1[[#This Row],[VZ2_SEGMT_DESC]]))</f>
        <v>Large Enterprise Segment</v>
      </c>
      <c r="H1318" s="10" t="str">
        <f>IF(Table1[[#This Row],[VZ2_AREA_DESC]]="undefined","",IF(Table1[[#This Row],[VZ2_AREA_DESC]]="Headquarte","HQ",Table1[[#This Row],[VZ2_AREA_DESC]]))</f>
        <v>West</v>
      </c>
      <c r="I1318" s="2">
        <v>43952</v>
      </c>
      <c r="J1318" s="3" t="s">
        <v>6</v>
      </c>
      <c r="K1318" s="3" t="s">
        <v>7</v>
      </c>
      <c r="L1318" s="3" t="s">
        <v>15</v>
      </c>
      <c r="M1318" s="3">
        <v>52</v>
      </c>
      <c r="N1318" s="3">
        <v>271</v>
      </c>
      <c r="O1318" s="3">
        <v>19360</v>
      </c>
    </row>
    <row r="1319" spans="1:15" x14ac:dyDescent="0.25">
      <c r="A1319" s="6" t="str">
        <f>IF(Table1[[#This Row],[Area]]="","",CONCATENATE(YEAR(I1319)," ","Q",ROUNDUP(MONTH(I1319)/3,0)))</f>
        <v>2020 Q1</v>
      </c>
      <c r="B1319" s="6" t="str">
        <f>IF(Table1[[#This Row],[Area]]="","",CONCATENATE(TEXT(Table1[[#This Row],[rpt_mth]],"yyyy"), " ",TEXT(Table1[[#This Row],[rpt_mth]],"mmmm")))</f>
        <v>2020 March</v>
      </c>
      <c r="C1319" s="9">
        <f>IF(Table1[[#This Row],[Area]]="","",Table1[[#This Row],[cleu_gross_adds]]/1000)</f>
        <v>0</v>
      </c>
      <c r="D1319" s="9">
        <f>IF(Table1[[#This Row],[Area]]="","",Table1[[#This Row],[cleu_deacts]]/1000)</f>
        <v>0</v>
      </c>
      <c r="E1319" s="10">
        <f>IF(Table1[[#This Row],[Area]]="","",Table1[[#This Row],[cleu_subs]]/1000)</f>
        <v>0</v>
      </c>
      <c r="F1319" s="10">
        <f>IF(Table1[[#This Row],[Area]]="","",Table1[[#This Row],[Adds]]-Table1[[#This Row],[Deacts]])</f>
        <v>0</v>
      </c>
      <c r="G1319" s="10" t="str">
        <f>IF(Table1[[#This Row],[Area]]="","",IF(Table1[[#This Row],[VZ2_SEGMT_DESC]]="Small &amp; Medium Unassigned", "Small &amp; Medium",Table1[[#This Row],[VZ2_SEGMT_DESC]]))</f>
        <v>Small &amp; Medium</v>
      </c>
      <c r="H1319" s="10" t="str">
        <f>IF(Table1[[#This Row],[VZ2_AREA_DESC]]="undefined","",IF(Table1[[#This Row],[VZ2_AREA_DESC]]="Headquarte","HQ",Table1[[#This Row],[VZ2_AREA_DESC]]))</f>
        <v>HQ</v>
      </c>
      <c r="I1319" s="2">
        <v>43891</v>
      </c>
      <c r="J1319" s="3" t="s">
        <v>18</v>
      </c>
      <c r="K1319" s="3" t="s">
        <v>7</v>
      </c>
      <c r="L1319" s="3" t="s">
        <v>17</v>
      </c>
      <c r="M1319" s="3">
        <v>0</v>
      </c>
      <c r="N1319" s="3">
        <v>0</v>
      </c>
      <c r="O1319" s="3">
        <v>0</v>
      </c>
    </row>
    <row r="1320" spans="1:15" x14ac:dyDescent="0.25">
      <c r="A1320" s="6" t="str">
        <f>IF(Table1[[#This Row],[Area]]="","",CONCATENATE(YEAR(I1320)," ","Q",ROUNDUP(MONTH(I1320)/3,0)))</f>
        <v>2019 Q2</v>
      </c>
      <c r="B1320" s="6" t="str">
        <f>IF(Table1[[#This Row],[Area]]="","",CONCATENATE(TEXT(Table1[[#This Row],[rpt_mth]],"yyyy"), " ",TEXT(Table1[[#This Row],[rpt_mth]],"mmmm")))</f>
        <v>2019 June</v>
      </c>
      <c r="C1320" s="9">
        <f>IF(Table1[[#This Row],[Area]]="","",Table1[[#This Row],[cleu_gross_adds]]/1000)</f>
        <v>2.9780000000000002</v>
      </c>
      <c r="D1320" s="9">
        <f>IF(Table1[[#This Row],[Area]]="","",Table1[[#This Row],[cleu_deacts]]/1000)</f>
        <v>3.3380000000000001</v>
      </c>
      <c r="E1320" s="10">
        <f>IF(Table1[[#This Row],[Area]]="","",Table1[[#This Row],[cleu_subs]]/1000)</f>
        <v>453.39499999999998</v>
      </c>
      <c r="F1320" s="10">
        <f>IF(Table1[[#This Row],[Area]]="","",Table1[[#This Row],[Adds]]-Table1[[#This Row],[Deacts]])</f>
        <v>-0.35999999999999988</v>
      </c>
      <c r="G1320" s="10" t="str">
        <f>IF(Table1[[#This Row],[Area]]="","",IF(Table1[[#This Row],[VZ2_SEGMT_DESC]]="Small &amp; Medium Unassigned", "Small &amp; Medium",Table1[[#This Row],[VZ2_SEGMT_DESC]]))</f>
        <v>Small &amp; Medium</v>
      </c>
      <c r="H1320" s="10" t="str">
        <f>IF(Table1[[#This Row],[VZ2_AREA_DESC]]="undefined","",IF(Table1[[#This Row],[VZ2_AREA_DESC]]="Headquarte","HQ",Table1[[#This Row],[VZ2_AREA_DESC]]))</f>
        <v>East</v>
      </c>
      <c r="I1320" s="2">
        <v>43617</v>
      </c>
      <c r="J1320" s="3" t="s">
        <v>18</v>
      </c>
      <c r="K1320" s="3" t="s">
        <v>7</v>
      </c>
      <c r="L1320" s="3" t="s">
        <v>11</v>
      </c>
      <c r="M1320" s="3">
        <v>2978</v>
      </c>
      <c r="N1320" s="3">
        <v>3338</v>
      </c>
      <c r="O1320" s="3">
        <v>453395</v>
      </c>
    </row>
    <row r="1321" spans="1:15" x14ac:dyDescent="0.25">
      <c r="A1321" s="6" t="str">
        <f>IF(Table1[[#This Row],[Area]]="","",CONCATENATE(YEAR(I1321)," ","Q",ROUNDUP(MONTH(I1321)/3,0)))</f>
        <v>2019 Q3</v>
      </c>
      <c r="B1321" s="6" t="str">
        <f>IF(Table1[[#This Row],[Area]]="","",CONCATENATE(TEXT(Table1[[#This Row],[rpt_mth]],"yyyy"), " ",TEXT(Table1[[#This Row],[rpt_mth]],"mmmm")))</f>
        <v>2019 July</v>
      </c>
      <c r="C1321" s="9">
        <f>IF(Table1[[#This Row],[Area]]="","",Table1[[#This Row],[cleu_gross_adds]]/1000)</f>
        <v>1E-3</v>
      </c>
      <c r="D1321" s="9">
        <f>IF(Table1[[#This Row],[Area]]="","",Table1[[#This Row],[cleu_deacts]]/1000)</f>
        <v>0</v>
      </c>
      <c r="E1321" s="10">
        <f>IF(Table1[[#This Row],[Area]]="","",Table1[[#This Row],[cleu_subs]]/1000)</f>
        <v>2.8000000000000001E-2</v>
      </c>
      <c r="F1321" s="10">
        <f>IF(Table1[[#This Row],[Area]]="","",Table1[[#This Row],[Adds]]-Table1[[#This Row],[Deacts]])</f>
        <v>1E-3</v>
      </c>
      <c r="G1321" s="10" t="str">
        <f>IF(Table1[[#This Row],[Area]]="","",IF(Table1[[#This Row],[VZ2_SEGMT_DESC]]="Small &amp; Medium Unassigned", "Small &amp; Medium",Table1[[#This Row],[VZ2_SEGMT_DESC]]))</f>
        <v>Small &amp; Medium</v>
      </c>
      <c r="H1321" s="10" t="str">
        <f>IF(Table1[[#This Row],[VZ2_AREA_DESC]]="undefined","",IF(Table1[[#This Row],[VZ2_AREA_DESC]]="Headquarte","HQ",Table1[[#This Row],[VZ2_AREA_DESC]]))</f>
        <v>South</v>
      </c>
      <c r="I1321" s="2">
        <v>43647</v>
      </c>
      <c r="J1321" s="3" t="s">
        <v>9</v>
      </c>
      <c r="K1321" s="3" t="s">
        <v>7</v>
      </c>
      <c r="L1321" s="3" t="s">
        <v>8</v>
      </c>
      <c r="M1321" s="3">
        <v>1</v>
      </c>
      <c r="N1321" s="3">
        <v>0</v>
      </c>
      <c r="O1321" s="3">
        <v>28</v>
      </c>
    </row>
    <row r="1322" spans="1:15" x14ac:dyDescent="0.25">
      <c r="A1322" s="6" t="str">
        <f>IF(Table1[[#This Row],[Area]]="","",CONCATENATE(YEAR(I1322)," ","Q",ROUNDUP(MONTH(I1322)/3,0)))</f>
        <v>2019 Q3</v>
      </c>
      <c r="B1322" s="6" t="str">
        <f>IF(Table1[[#This Row],[Area]]="","",CONCATENATE(TEXT(Table1[[#This Row],[rpt_mth]],"yyyy"), " ",TEXT(Table1[[#This Row],[rpt_mth]],"mmmm")))</f>
        <v>2019 July</v>
      </c>
      <c r="C1322" s="9">
        <f>IF(Table1[[#This Row],[Area]]="","",Table1[[#This Row],[cleu_gross_adds]]/1000)</f>
        <v>2E-3</v>
      </c>
      <c r="D1322" s="9">
        <f>IF(Table1[[#This Row],[Area]]="","",Table1[[#This Row],[cleu_deacts]]/1000)</f>
        <v>0</v>
      </c>
      <c r="E1322" s="10">
        <f>IF(Table1[[#This Row],[Area]]="","",Table1[[#This Row],[cleu_subs]]/1000)</f>
        <v>2.3E-2</v>
      </c>
      <c r="F1322" s="10">
        <f>IF(Table1[[#This Row],[Area]]="","",Table1[[#This Row],[Adds]]-Table1[[#This Row],[Deacts]])</f>
        <v>2E-3</v>
      </c>
      <c r="G1322" s="10" t="str">
        <f>IF(Table1[[#This Row],[Area]]="","",IF(Table1[[#This Row],[VZ2_SEGMT_DESC]]="Small &amp; Medium Unassigned", "Small &amp; Medium",Table1[[#This Row],[VZ2_SEGMT_DESC]]))</f>
        <v>Small &amp; Medium</v>
      </c>
      <c r="H1322" s="10" t="str">
        <f>IF(Table1[[#This Row],[VZ2_AREA_DESC]]="undefined","",IF(Table1[[#This Row],[VZ2_AREA_DESC]]="Headquarte","HQ",Table1[[#This Row],[VZ2_AREA_DESC]]))</f>
        <v>West</v>
      </c>
      <c r="I1322" s="2">
        <v>43647</v>
      </c>
      <c r="J1322" s="3" t="s">
        <v>9</v>
      </c>
      <c r="K1322" s="3" t="s">
        <v>7</v>
      </c>
      <c r="L1322" s="3" t="s">
        <v>15</v>
      </c>
      <c r="M1322" s="3">
        <v>2</v>
      </c>
      <c r="N1322" s="3">
        <v>0</v>
      </c>
      <c r="O1322" s="3">
        <v>23</v>
      </c>
    </row>
    <row r="1323" spans="1:15" x14ac:dyDescent="0.25">
      <c r="A1323" s="6" t="str">
        <f>IF(Table1[[#This Row],[Area]]="","",CONCATENATE(YEAR(I1323)," ","Q",ROUNDUP(MONTH(I1323)/3,0)))</f>
        <v>2020 Q2</v>
      </c>
      <c r="B1323" s="6" t="str">
        <f>IF(Table1[[#This Row],[Area]]="","",CONCATENATE(TEXT(Table1[[#This Row],[rpt_mth]],"yyyy"), " ",TEXT(Table1[[#This Row],[rpt_mth]],"mmmm")))</f>
        <v>2020 April</v>
      </c>
      <c r="C1323" s="9">
        <f>IF(Table1[[#This Row],[Area]]="","",Table1[[#This Row],[cleu_gross_adds]]/1000)</f>
        <v>0</v>
      </c>
      <c r="D1323" s="9">
        <f>IF(Table1[[#This Row],[Area]]="","",Table1[[#This Row],[cleu_deacts]]/1000)</f>
        <v>0</v>
      </c>
      <c r="E1323" s="10">
        <f>IF(Table1[[#This Row],[Area]]="","",Table1[[#This Row],[cleu_subs]]/1000)</f>
        <v>0</v>
      </c>
      <c r="F1323" s="10">
        <f>IF(Table1[[#This Row],[Area]]="","",Table1[[#This Row],[Adds]]-Table1[[#This Row],[Deacts]])</f>
        <v>0</v>
      </c>
      <c r="G1323" s="10" t="str">
        <f>IF(Table1[[#This Row],[Area]]="","",IF(Table1[[#This Row],[VZ2_SEGMT_DESC]]="Small &amp; Medium Unassigned", "Small &amp; Medium",Table1[[#This Row],[VZ2_SEGMT_DESC]]))</f>
        <v>Small &amp; Medium</v>
      </c>
      <c r="H1323" s="10" t="str">
        <f>IF(Table1[[#This Row],[VZ2_AREA_DESC]]="undefined","",IF(Table1[[#This Row],[VZ2_AREA_DESC]]="Headquarte","HQ",Table1[[#This Row],[VZ2_AREA_DESC]]))</f>
        <v>HQ</v>
      </c>
      <c r="I1323" s="2">
        <v>43922</v>
      </c>
      <c r="J1323" s="3" t="s">
        <v>18</v>
      </c>
      <c r="K1323" s="3" t="s">
        <v>10</v>
      </c>
      <c r="L1323" s="3" t="s">
        <v>17</v>
      </c>
      <c r="M1323" s="3">
        <v>0</v>
      </c>
      <c r="N1323" s="3">
        <v>0</v>
      </c>
      <c r="O1323" s="3">
        <v>0</v>
      </c>
    </row>
    <row r="1324" spans="1:15" x14ac:dyDescent="0.25">
      <c r="A1324" s="6" t="str">
        <f>IF(Table1[[#This Row],[Area]]="","",CONCATENATE(YEAR(I1324)," ","Q",ROUNDUP(MONTH(I1324)/3,0)))</f>
        <v/>
      </c>
      <c r="B1324" s="6" t="str">
        <f>IF(Table1[[#This Row],[Area]]="","",CONCATENATE(TEXT(Table1[[#This Row],[rpt_mth]],"yyyy"), " ",TEXT(Table1[[#This Row],[rpt_mth]],"mmmm")))</f>
        <v/>
      </c>
      <c r="C1324" s="9" t="str">
        <f>IF(Table1[[#This Row],[Area]]="","",Table1[[#This Row],[cleu_gross_adds]]/1000)</f>
        <v/>
      </c>
      <c r="D1324" s="9" t="str">
        <f>IF(Table1[[#This Row],[Area]]="","",Table1[[#This Row],[cleu_deacts]]/1000)</f>
        <v/>
      </c>
      <c r="E1324" s="10" t="str">
        <f>IF(Table1[[#This Row],[Area]]="","",Table1[[#This Row],[cleu_subs]]/1000)</f>
        <v/>
      </c>
      <c r="F1324" s="10" t="str">
        <f>IF(Table1[[#This Row],[Area]]="","",Table1[[#This Row],[Adds]]-Table1[[#This Row],[Deacts]])</f>
        <v/>
      </c>
      <c r="G1324" s="10" t="str">
        <f>IF(Table1[[#This Row],[Area]]="","",IF(Table1[[#This Row],[VZ2_SEGMT_DESC]]="Small &amp; Medium Unassigned", "Small &amp; Medium",Table1[[#This Row],[VZ2_SEGMT_DESC]]))</f>
        <v/>
      </c>
      <c r="H1324" s="10" t="str">
        <f>IF(Table1[[#This Row],[VZ2_AREA_DESC]]="undefined","",IF(Table1[[#This Row],[VZ2_AREA_DESC]]="Headquarte","HQ",Table1[[#This Row],[VZ2_AREA_DESC]]))</f>
        <v/>
      </c>
      <c r="I1324" s="2">
        <v>43647</v>
      </c>
      <c r="J1324" s="3" t="s">
        <v>18</v>
      </c>
      <c r="K1324" s="3" t="s">
        <v>7</v>
      </c>
      <c r="L1324" s="3" t="s">
        <v>13</v>
      </c>
      <c r="M1324" s="3">
        <v>0</v>
      </c>
      <c r="N1324" s="3">
        <v>0</v>
      </c>
      <c r="O1324" s="3">
        <v>0</v>
      </c>
    </row>
    <row r="1325" spans="1:15" x14ac:dyDescent="0.25">
      <c r="A1325" s="6" t="str">
        <f>IF(Table1[[#This Row],[Area]]="","",CONCATENATE(YEAR(I1325)," ","Q",ROUNDUP(MONTH(I1325)/3,0)))</f>
        <v>2019 Q2</v>
      </c>
      <c r="B1325" s="6" t="str">
        <f>IF(Table1[[#This Row],[Area]]="","",CONCATENATE(TEXT(Table1[[#This Row],[rpt_mth]],"yyyy"), " ",TEXT(Table1[[#This Row],[rpt_mth]],"mmmm")))</f>
        <v>2019 April</v>
      </c>
      <c r="C1325" s="9">
        <f>IF(Table1[[#This Row],[Area]]="","",Table1[[#This Row],[cleu_gross_adds]]/1000)</f>
        <v>0.497</v>
      </c>
      <c r="D1325" s="9">
        <f>IF(Table1[[#This Row],[Area]]="","",Table1[[#This Row],[cleu_deacts]]/1000)</f>
        <v>7.4999999999999997E-2</v>
      </c>
      <c r="E1325" s="10">
        <f>IF(Table1[[#This Row],[Area]]="","",Table1[[#This Row],[cleu_subs]]/1000)</f>
        <v>3.9159999999999999</v>
      </c>
      <c r="F1325" s="10">
        <f>IF(Table1[[#This Row],[Area]]="","",Table1[[#This Row],[Adds]]-Table1[[#This Row],[Deacts]])</f>
        <v>0.42199999999999999</v>
      </c>
      <c r="G1325" s="10" t="str">
        <f>IF(Table1[[#This Row],[Area]]="","",IF(Table1[[#This Row],[VZ2_SEGMT_DESC]]="Small &amp; Medium Unassigned", "Small &amp; Medium",Table1[[#This Row],[VZ2_SEGMT_DESC]]))</f>
        <v>Small &amp; Medium</v>
      </c>
      <c r="H1325" s="10" t="str">
        <f>IF(Table1[[#This Row],[VZ2_AREA_DESC]]="undefined","",IF(Table1[[#This Row],[VZ2_AREA_DESC]]="Headquarte","HQ",Table1[[#This Row],[VZ2_AREA_DESC]]))</f>
        <v>East</v>
      </c>
      <c r="I1325" s="2">
        <v>43556</v>
      </c>
      <c r="J1325" s="3" t="s">
        <v>9</v>
      </c>
      <c r="K1325" s="3" t="s">
        <v>10</v>
      </c>
      <c r="L1325" s="3" t="s">
        <v>11</v>
      </c>
      <c r="M1325" s="3">
        <v>497</v>
      </c>
      <c r="N1325" s="3">
        <v>75</v>
      </c>
      <c r="O1325" s="3">
        <v>3916</v>
      </c>
    </row>
    <row r="1326" spans="1:15" x14ac:dyDescent="0.25">
      <c r="A1326" s="6" t="str">
        <f>IF(Table1[[#This Row],[Area]]="","",CONCATENATE(YEAR(I1326)," ","Q",ROUNDUP(MONTH(I1326)/3,0)))</f>
        <v>2019 Q2</v>
      </c>
      <c r="B1326" s="6" t="str">
        <f>IF(Table1[[#This Row],[Area]]="","",CONCATENATE(TEXT(Table1[[#This Row],[rpt_mth]],"yyyy"), " ",TEXT(Table1[[#This Row],[rpt_mth]],"mmmm")))</f>
        <v>2019 May</v>
      </c>
      <c r="C1326" s="9">
        <f>IF(Table1[[#This Row],[Area]]="","",Table1[[#This Row],[cleu_gross_adds]]/1000)</f>
        <v>0</v>
      </c>
      <c r="D1326" s="9">
        <f>IF(Table1[[#This Row],[Area]]="","",Table1[[#This Row],[cleu_deacts]]/1000)</f>
        <v>0</v>
      </c>
      <c r="E1326" s="10">
        <f>IF(Table1[[#This Row],[Area]]="","",Table1[[#This Row],[cleu_subs]]/1000)</f>
        <v>0</v>
      </c>
      <c r="F1326" s="10">
        <f>IF(Table1[[#This Row],[Area]]="","",Table1[[#This Row],[Adds]]-Table1[[#This Row],[Deacts]])</f>
        <v>0</v>
      </c>
      <c r="G1326" s="10" t="str">
        <f>IF(Table1[[#This Row],[Area]]="","",IF(Table1[[#This Row],[VZ2_SEGMT_DESC]]="Small &amp; Medium Unassigned", "Small &amp; Medium",Table1[[#This Row],[VZ2_SEGMT_DESC]]))</f>
        <v>Small &amp; Medium</v>
      </c>
      <c r="H1326" s="10" t="str">
        <f>IF(Table1[[#This Row],[VZ2_AREA_DESC]]="undefined","",IF(Table1[[#This Row],[VZ2_AREA_DESC]]="Headquarte","HQ",Table1[[#This Row],[VZ2_AREA_DESC]]))</f>
        <v>HQ</v>
      </c>
      <c r="I1326" s="2">
        <v>43586</v>
      </c>
      <c r="J1326" s="3" t="s">
        <v>18</v>
      </c>
      <c r="K1326" s="3" t="s">
        <v>7</v>
      </c>
      <c r="L1326" s="3" t="s">
        <v>17</v>
      </c>
      <c r="M1326" s="3">
        <v>0</v>
      </c>
      <c r="N1326" s="3">
        <v>0</v>
      </c>
      <c r="O1326" s="3">
        <v>0</v>
      </c>
    </row>
    <row r="1327" spans="1:15" x14ac:dyDescent="0.25">
      <c r="A1327" s="6" t="str">
        <f>IF(Table1[[#This Row],[Area]]="","",CONCATENATE(YEAR(I1327)," ","Q",ROUNDUP(MONTH(I1327)/3,0)))</f>
        <v>2019 Q4</v>
      </c>
      <c r="B1327" s="6" t="str">
        <f>IF(Table1[[#This Row],[Area]]="","",CONCATENATE(TEXT(Table1[[#This Row],[rpt_mth]],"yyyy"), " ",TEXT(Table1[[#This Row],[rpt_mth]],"mmmm")))</f>
        <v>2019 October</v>
      </c>
      <c r="C1327" s="9">
        <f>IF(Table1[[#This Row],[Area]]="","",Table1[[#This Row],[cleu_gross_adds]]/1000)</f>
        <v>25.279</v>
      </c>
      <c r="D1327" s="9">
        <f>IF(Table1[[#This Row],[Area]]="","",Table1[[#This Row],[cleu_deacts]]/1000)</f>
        <v>14.683999999999999</v>
      </c>
      <c r="E1327" s="10">
        <f>IF(Table1[[#This Row],[Area]]="","",Table1[[#This Row],[cleu_subs]]/1000)</f>
        <v>1064.854</v>
      </c>
      <c r="F1327" s="10">
        <f>IF(Table1[[#This Row],[Area]]="","",Table1[[#This Row],[Adds]]-Table1[[#This Row],[Deacts]])</f>
        <v>10.595000000000001</v>
      </c>
      <c r="G1327" s="10" t="str">
        <f>IF(Table1[[#This Row],[Area]]="","",IF(Table1[[#This Row],[VZ2_SEGMT_DESC]]="Small &amp; Medium Unassigned", "Small &amp; Medium",Table1[[#This Row],[VZ2_SEGMT_DESC]]))</f>
        <v>Small &amp; Medium</v>
      </c>
      <c r="H1327" s="10" t="str">
        <f>IF(Table1[[#This Row],[VZ2_AREA_DESC]]="undefined","",IF(Table1[[#This Row],[VZ2_AREA_DESC]]="Headquarte","HQ",Table1[[#This Row],[VZ2_AREA_DESC]]))</f>
        <v>West</v>
      </c>
      <c r="I1327" s="2">
        <v>43739</v>
      </c>
      <c r="J1327" s="3" t="s">
        <v>18</v>
      </c>
      <c r="K1327" s="3" t="s">
        <v>10</v>
      </c>
      <c r="L1327" s="3" t="s">
        <v>15</v>
      </c>
      <c r="M1327" s="3">
        <v>25279</v>
      </c>
      <c r="N1327" s="3">
        <v>14684</v>
      </c>
      <c r="O1327" s="3">
        <v>1064854</v>
      </c>
    </row>
    <row r="1328" spans="1:15" x14ac:dyDescent="0.25">
      <c r="A1328" s="6" t="str">
        <f>IF(Table1[[#This Row],[Area]]="","",CONCATENATE(YEAR(I1328)," ","Q",ROUNDUP(MONTH(I1328)/3,0)))</f>
        <v>2020 Q1</v>
      </c>
      <c r="B1328" s="6" t="str">
        <f>IF(Table1[[#This Row],[Area]]="","",CONCATENATE(TEXT(Table1[[#This Row],[rpt_mth]],"yyyy"), " ",TEXT(Table1[[#This Row],[rpt_mth]],"mmmm")))</f>
        <v>2020 March</v>
      </c>
      <c r="C1328" s="9">
        <f>IF(Table1[[#This Row],[Area]]="","",Table1[[#This Row],[cleu_gross_adds]]/1000)</f>
        <v>0.41399999999999998</v>
      </c>
      <c r="D1328" s="9">
        <f>IF(Table1[[#This Row],[Area]]="","",Table1[[#This Row],[cleu_deacts]]/1000)</f>
        <v>0.44700000000000001</v>
      </c>
      <c r="E1328" s="10">
        <f>IF(Table1[[#This Row],[Area]]="","",Table1[[#This Row],[cleu_subs]]/1000)</f>
        <v>45.697000000000003</v>
      </c>
      <c r="F1328" s="10">
        <f>IF(Table1[[#This Row],[Area]]="","",Table1[[#This Row],[Adds]]-Table1[[#This Row],[Deacts]])</f>
        <v>-3.3000000000000029E-2</v>
      </c>
      <c r="G1328" s="10" t="str">
        <f>IF(Table1[[#This Row],[Area]]="","",IF(Table1[[#This Row],[VZ2_SEGMT_DESC]]="Small &amp; Medium Unassigned", "Small &amp; Medium",Table1[[#This Row],[VZ2_SEGMT_DESC]]))</f>
        <v>Large Enterprise Segment</v>
      </c>
      <c r="H1328" s="10" t="str">
        <f>IF(Table1[[#This Row],[VZ2_AREA_DESC]]="undefined","",IF(Table1[[#This Row],[VZ2_AREA_DESC]]="Headquarte","HQ",Table1[[#This Row],[VZ2_AREA_DESC]]))</f>
        <v>East</v>
      </c>
      <c r="I1328" s="2">
        <v>43891</v>
      </c>
      <c r="J1328" s="3" t="s">
        <v>6</v>
      </c>
      <c r="K1328" s="3" t="s">
        <v>7</v>
      </c>
      <c r="L1328" s="3" t="s">
        <v>11</v>
      </c>
      <c r="M1328" s="3">
        <v>414</v>
      </c>
      <c r="N1328" s="3">
        <v>447</v>
      </c>
      <c r="O1328" s="3">
        <v>45697</v>
      </c>
    </row>
    <row r="1329" spans="1:15" x14ac:dyDescent="0.25">
      <c r="A1329" s="6" t="str">
        <f>IF(Table1[[#This Row],[Area]]="","",CONCATENATE(YEAR(I1329)," ","Q",ROUNDUP(MONTH(I1329)/3,0)))</f>
        <v>2019 Q4</v>
      </c>
      <c r="B1329" s="6" t="str">
        <f>IF(Table1[[#This Row],[Area]]="","",CONCATENATE(TEXT(Table1[[#This Row],[rpt_mth]],"yyyy"), " ",TEXT(Table1[[#This Row],[rpt_mth]],"mmmm")))</f>
        <v>2019 November</v>
      </c>
      <c r="C1329" s="9">
        <f>IF(Table1[[#This Row],[Area]]="","",Table1[[#This Row],[cleu_gross_adds]]/1000)</f>
        <v>0</v>
      </c>
      <c r="D1329" s="9">
        <f>IF(Table1[[#This Row],[Area]]="","",Table1[[#This Row],[cleu_deacts]]/1000)</f>
        <v>0</v>
      </c>
      <c r="E1329" s="10">
        <f>IF(Table1[[#This Row],[Area]]="","",Table1[[#This Row],[cleu_subs]]/1000)</f>
        <v>0</v>
      </c>
      <c r="F1329" s="10">
        <f>IF(Table1[[#This Row],[Area]]="","",Table1[[#This Row],[Adds]]-Table1[[#This Row],[Deacts]])</f>
        <v>0</v>
      </c>
      <c r="G1329" s="10" t="str">
        <f>IF(Table1[[#This Row],[Area]]="","",IF(Table1[[#This Row],[VZ2_SEGMT_DESC]]="Small &amp; Medium Unassigned", "Small &amp; Medium",Table1[[#This Row],[VZ2_SEGMT_DESC]]))</f>
        <v>Small &amp; Medium</v>
      </c>
      <c r="H1329" s="10" t="str">
        <f>IF(Table1[[#This Row],[VZ2_AREA_DESC]]="undefined","",IF(Table1[[#This Row],[VZ2_AREA_DESC]]="Headquarte","HQ",Table1[[#This Row],[VZ2_AREA_DESC]]))</f>
        <v>West</v>
      </c>
      <c r="I1329" s="2">
        <v>43770</v>
      </c>
      <c r="J1329" s="3" t="s">
        <v>9</v>
      </c>
      <c r="K1329" s="3" t="s">
        <v>12</v>
      </c>
      <c r="L1329" s="3" t="s">
        <v>15</v>
      </c>
      <c r="M1329" s="3">
        <v>0</v>
      </c>
      <c r="N1329" s="3">
        <v>0</v>
      </c>
      <c r="O1329" s="3">
        <v>0</v>
      </c>
    </row>
    <row r="1330" spans="1:15" x14ac:dyDescent="0.25">
      <c r="A1330" s="6" t="str">
        <f>IF(Table1[[#This Row],[Area]]="","",CONCATENATE(YEAR(I1330)," ","Q",ROUNDUP(MONTH(I1330)/3,0)))</f>
        <v>2019 Q3</v>
      </c>
      <c r="B1330" s="6" t="str">
        <f>IF(Table1[[#This Row],[Area]]="","",CONCATENATE(TEXT(Table1[[#This Row],[rpt_mth]],"yyyy"), " ",TEXT(Table1[[#This Row],[rpt_mth]],"mmmm")))</f>
        <v>2019 July</v>
      </c>
      <c r="C1330" s="9">
        <f>IF(Table1[[#This Row],[Area]]="","",Table1[[#This Row],[cleu_gross_adds]]/1000)</f>
        <v>52.616999999999997</v>
      </c>
      <c r="D1330" s="9">
        <f>IF(Table1[[#This Row],[Area]]="","",Table1[[#This Row],[cleu_deacts]]/1000)</f>
        <v>42.209000000000003</v>
      </c>
      <c r="E1330" s="10">
        <f>IF(Table1[[#This Row],[Area]]="","",Table1[[#This Row],[cleu_subs]]/1000)</f>
        <v>2822.3339999999998</v>
      </c>
      <c r="F1330" s="10">
        <f>IF(Table1[[#This Row],[Area]]="","",Table1[[#This Row],[Adds]]-Table1[[#This Row],[Deacts]])</f>
        <v>10.407999999999994</v>
      </c>
      <c r="G1330" s="10" t="str">
        <f>IF(Table1[[#This Row],[Area]]="","",IF(Table1[[#This Row],[VZ2_SEGMT_DESC]]="Small &amp; Medium Unassigned", "Small &amp; Medium",Table1[[#This Row],[VZ2_SEGMT_DESC]]))</f>
        <v>Large Enterprise Segment</v>
      </c>
      <c r="H1330" s="10" t="str">
        <f>IF(Table1[[#This Row],[VZ2_AREA_DESC]]="undefined","",IF(Table1[[#This Row],[VZ2_AREA_DESC]]="Headquarte","HQ",Table1[[#This Row],[VZ2_AREA_DESC]]))</f>
        <v>East</v>
      </c>
      <c r="I1330" s="2">
        <v>43647</v>
      </c>
      <c r="J1330" s="3" t="s">
        <v>6</v>
      </c>
      <c r="K1330" s="3" t="s">
        <v>12</v>
      </c>
      <c r="L1330" s="3" t="s">
        <v>11</v>
      </c>
      <c r="M1330" s="3">
        <v>52617</v>
      </c>
      <c r="N1330" s="3">
        <v>42209</v>
      </c>
      <c r="O1330" s="3">
        <v>2822334</v>
      </c>
    </row>
    <row r="1331" spans="1:15" x14ac:dyDescent="0.25">
      <c r="A1331" s="6" t="str">
        <f>IF(Table1[[#This Row],[Area]]="","",CONCATENATE(YEAR(I1331)," ","Q",ROUNDUP(MONTH(I1331)/3,0)))</f>
        <v>2020 Q2</v>
      </c>
      <c r="B1331" s="6" t="str">
        <f>IF(Table1[[#This Row],[Area]]="","",CONCATENATE(TEXT(Table1[[#This Row],[rpt_mth]],"yyyy"), " ",TEXT(Table1[[#This Row],[rpt_mth]],"mmmm")))</f>
        <v>2020 June</v>
      </c>
      <c r="C1331" s="9">
        <f>IF(Table1[[#This Row],[Area]]="","",Table1[[#This Row],[cleu_gross_adds]]/1000)</f>
        <v>10.183</v>
      </c>
      <c r="D1331" s="9">
        <f>IF(Table1[[#This Row],[Area]]="","",Table1[[#This Row],[cleu_deacts]]/1000)</f>
        <v>2.2069999999999999</v>
      </c>
      <c r="E1331" s="10">
        <f>IF(Table1[[#This Row],[Area]]="","",Table1[[#This Row],[cleu_subs]]/1000)</f>
        <v>1223.7760000000001</v>
      </c>
      <c r="F1331" s="10">
        <f>IF(Table1[[#This Row],[Area]]="","",Table1[[#This Row],[Adds]]-Table1[[#This Row],[Deacts]])</f>
        <v>7.976</v>
      </c>
      <c r="G1331" s="10" t="str">
        <f>IF(Table1[[#This Row],[Area]]="","",IF(Table1[[#This Row],[VZ2_SEGMT_DESC]]="Small &amp; Medium Unassigned", "Small &amp; Medium",Table1[[#This Row],[VZ2_SEGMT_DESC]]))</f>
        <v>Public Sector SLED</v>
      </c>
      <c r="H1331" s="10" t="str">
        <f>IF(Table1[[#This Row],[VZ2_AREA_DESC]]="undefined","",IF(Table1[[#This Row],[VZ2_AREA_DESC]]="Headquarte","HQ",Table1[[#This Row],[VZ2_AREA_DESC]]))</f>
        <v>West</v>
      </c>
      <c r="I1331" s="2">
        <v>43983</v>
      </c>
      <c r="J1331" s="3" t="s">
        <v>19</v>
      </c>
      <c r="K1331" s="3" t="s">
        <v>12</v>
      </c>
      <c r="L1331" s="3" t="s">
        <v>15</v>
      </c>
      <c r="M1331" s="3">
        <v>10183</v>
      </c>
      <c r="N1331" s="3">
        <v>2207</v>
      </c>
      <c r="O1331" s="3">
        <v>1223776</v>
      </c>
    </row>
    <row r="1332" spans="1:15" x14ac:dyDescent="0.25">
      <c r="A1332" s="6" t="str">
        <f>IF(Table1[[#This Row],[Area]]="","",CONCATENATE(YEAR(I1332)," ","Q",ROUNDUP(MONTH(I1332)/3,0)))</f>
        <v>2019 Q1</v>
      </c>
      <c r="B1332" s="6" t="str">
        <f>IF(Table1[[#This Row],[Area]]="","",CONCATENATE(TEXT(Table1[[#This Row],[rpt_mth]],"yyyy"), " ",TEXT(Table1[[#This Row],[rpt_mth]],"mmmm")))</f>
        <v>2019 January</v>
      </c>
      <c r="C1332" s="9">
        <f>IF(Table1[[#This Row],[Area]]="","",Table1[[#This Row],[cleu_gross_adds]]/1000)</f>
        <v>0</v>
      </c>
      <c r="D1332" s="9">
        <f>IF(Table1[[#This Row],[Area]]="","",Table1[[#This Row],[cleu_deacts]]/1000)</f>
        <v>0</v>
      </c>
      <c r="E1332" s="10">
        <f>IF(Table1[[#This Row],[Area]]="","",Table1[[#This Row],[cleu_subs]]/1000)</f>
        <v>0</v>
      </c>
      <c r="F1332" s="10">
        <f>IF(Table1[[#This Row],[Area]]="","",Table1[[#This Row],[Adds]]-Table1[[#This Row],[Deacts]])</f>
        <v>0</v>
      </c>
      <c r="G1332" s="10" t="str">
        <f>IF(Table1[[#This Row],[Area]]="","",IF(Table1[[#This Row],[VZ2_SEGMT_DESC]]="Small &amp; Medium Unassigned", "Small &amp; Medium",Table1[[#This Row],[VZ2_SEGMT_DESC]]))</f>
        <v>Small &amp; Medium</v>
      </c>
      <c r="H1332" s="10" t="str">
        <f>IF(Table1[[#This Row],[VZ2_AREA_DESC]]="undefined","",IF(Table1[[#This Row],[VZ2_AREA_DESC]]="Headquarte","HQ",Table1[[#This Row],[VZ2_AREA_DESC]]))</f>
        <v>HQ</v>
      </c>
      <c r="I1332" s="2">
        <v>43466</v>
      </c>
      <c r="J1332" s="3" t="s">
        <v>18</v>
      </c>
      <c r="K1332" s="3" t="s">
        <v>7</v>
      </c>
      <c r="L1332" s="3" t="s">
        <v>17</v>
      </c>
      <c r="M1332" s="3">
        <v>0</v>
      </c>
      <c r="N1332" s="3">
        <v>0</v>
      </c>
      <c r="O1332" s="3">
        <v>0</v>
      </c>
    </row>
    <row r="1333" spans="1:15" x14ac:dyDescent="0.25">
      <c r="A1333" s="6" t="str">
        <f>IF(Table1[[#This Row],[Area]]="","",CONCATENATE(YEAR(I1333)," ","Q",ROUNDUP(MONTH(I1333)/3,0)))</f>
        <v>2019 Q4</v>
      </c>
      <c r="B1333" s="6" t="str">
        <f>IF(Table1[[#This Row],[Area]]="","",CONCATENATE(TEXT(Table1[[#This Row],[rpt_mth]],"yyyy"), " ",TEXT(Table1[[#This Row],[rpt_mth]],"mmmm")))</f>
        <v>2019 October</v>
      </c>
      <c r="C1333" s="9">
        <f>IF(Table1[[#This Row],[Area]]="","",Table1[[#This Row],[cleu_gross_adds]]/1000)</f>
        <v>3.2000000000000001E-2</v>
      </c>
      <c r="D1333" s="9">
        <f>IF(Table1[[#This Row],[Area]]="","",Table1[[#This Row],[cleu_deacts]]/1000)</f>
        <v>0.112</v>
      </c>
      <c r="E1333" s="10">
        <f>IF(Table1[[#This Row],[Area]]="","",Table1[[#This Row],[cleu_subs]]/1000)</f>
        <v>12.407999999999999</v>
      </c>
      <c r="F1333" s="10">
        <f>IF(Table1[[#This Row],[Area]]="","",Table1[[#This Row],[Adds]]-Table1[[#This Row],[Deacts]])</f>
        <v>-0.08</v>
      </c>
      <c r="G1333" s="10" t="str">
        <f>IF(Table1[[#This Row],[Area]]="","",IF(Table1[[#This Row],[VZ2_SEGMT_DESC]]="Small &amp; Medium Unassigned", "Small &amp; Medium",Table1[[#This Row],[VZ2_SEGMT_DESC]]))</f>
        <v>Public Sector SLED</v>
      </c>
      <c r="H1333" s="10" t="str">
        <f>IF(Table1[[#This Row],[VZ2_AREA_DESC]]="undefined","",IF(Table1[[#This Row],[VZ2_AREA_DESC]]="Headquarte","HQ",Table1[[#This Row],[VZ2_AREA_DESC]]))</f>
        <v>West</v>
      </c>
      <c r="I1333" s="2">
        <v>43739</v>
      </c>
      <c r="J1333" s="3" t="s">
        <v>19</v>
      </c>
      <c r="K1333" s="3" t="s">
        <v>7</v>
      </c>
      <c r="L1333" s="3" t="s">
        <v>15</v>
      </c>
      <c r="M1333" s="3">
        <v>32</v>
      </c>
      <c r="N1333" s="3">
        <v>112</v>
      </c>
      <c r="O1333" s="3">
        <v>12408</v>
      </c>
    </row>
    <row r="1334" spans="1:15" x14ac:dyDescent="0.25">
      <c r="A1334" s="6" t="str">
        <f>IF(Table1[[#This Row],[Area]]="","",CONCATENATE(YEAR(I1334)," ","Q",ROUNDUP(MONTH(I1334)/3,0)))</f>
        <v>2019 Q4</v>
      </c>
      <c r="B1334" s="6" t="str">
        <f>IF(Table1[[#This Row],[Area]]="","",CONCATENATE(TEXT(Table1[[#This Row],[rpt_mth]],"yyyy"), " ",TEXT(Table1[[#This Row],[rpt_mth]],"mmmm")))</f>
        <v>2019 October</v>
      </c>
      <c r="C1334" s="9">
        <f>IF(Table1[[#This Row],[Area]]="","",Table1[[#This Row],[cleu_gross_adds]]/1000)</f>
        <v>2.2250000000000001</v>
      </c>
      <c r="D1334" s="9">
        <f>IF(Table1[[#This Row],[Area]]="","",Table1[[#This Row],[cleu_deacts]]/1000)</f>
        <v>2.5070000000000001</v>
      </c>
      <c r="E1334" s="10">
        <f>IF(Table1[[#This Row],[Area]]="","",Table1[[#This Row],[cleu_subs]]/1000)</f>
        <v>275.697</v>
      </c>
      <c r="F1334" s="10">
        <f>IF(Table1[[#This Row],[Area]]="","",Table1[[#This Row],[Adds]]-Table1[[#This Row],[Deacts]])</f>
        <v>-0.28200000000000003</v>
      </c>
      <c r="G1334" s="10" t="str">
        <f>IF(Table1[[#This Row],[Area]]="","",IF(Table1[[#This Row],[VZ2_SEGMT_DESC]]="Small &amp; Medium Unassigned", "Small &amp; Medium",Table1[[#This Row],[VZ2_SEGMT_DESC]]))</f>
        <v>Small &amp; Medium</v>
      </c>
      <c r="H1334" s="10" t="str">
        <f>IF(Table1[[#This Row],[VZ2_AREA_DESC]]="undefined","",IF(Table1[[#This Row],[VZ2_AREA_DESC]]="Headquarte","HQ",Table1[[#This Row],[VZ2_AREA_DESC]]))</f>
        <v>West</v>
      </c>
      <c r="I1334" s="2">
        <v>43739</v>
      </c>
      <c r="J1334" s="3" t="s">
        <v>18</v>
      </c>
      <c r="K1334" s="3" t="s">
        <v>7</v>
      </c>
      <c r="L1334" s="3" t="s">
        <v>15</v>
      </c>
      <c r="M1334" s="3">
        <v>2225</v>
      </c>
      <c r="N1334" s="3">
        <v>2507</v>
      </c>
      <c r="O1334" s="3">
        <v>275697</v>
      </c>
    </row>
    <row r="1335" spans="1:15" x14ac:dyDescent="0.25">
      <c r="A1335" s="6" t="str">
        <f>IF(Table1[[#This Row],[Area]]="","",CONCATENATE(YEAR(I1335)," ","Q",ROUNDUP(MONTH(I1335)/3,0)))</f>
        <v>2019 Q1</v>
      </c>
      <c r="B1335" s="6" t="str">
        <f>IF(Table1[[#This Row],[Area]]="","",CONCATENATE(TEXT(Table1[[#This Row],[rpt_mth]],"yyyy"), " ",TEXT(Table1[[#This Row],[rpt_mth]],"mmmm")))</f>
        <v>2019 February</v>
      </c>
      <c r="C1335" s="9">
        <f>IF(Table1[[#This Row],[Area]]="","",Table1[[#This Row],[cleu_gross_adds]]/1000)</f>
        <v>5.6550000000000002</v>
      </c>
      <c r="D1335" s="9">
        <f>IF(Table1[[#This Row],[Area]]="","",Table1[[#This Row],[cleu_deacts]]/1000)</f>
        <v>3.0089999999999999</v>
      </c>
      <c r="E1335" s="10">
        <f>IF(Table1[[#This Row],[Area]]="","",Table1[[#This Row],[cleu_subs]]/1000)</f>
        <v>335.31900000000002</v>
      </c>
      <c r="F1335" s="10">
        <f>IF(Table1[[#This Row],[Area]]="","",Table1[[#This Row],[Adds]]-Table1[[#This Row],[Deacts]])</f>
        <v>2.6460000000000004</v>
      </c>
      <c r="G1335" s="10" t="str">
        <f>IF(Table1[[#This Row],[Area]]="","",IF(Table1[[#This Row],[VZ2_SEGMT_DESC]]="Small &amp; Medium Unassigned", "Small &amp; Medium",Table1[[#This Row],[VZ2_SEGMT_DESC]]))</f>
        <v>Small &amp; Medium</v>
      </c>
      <c r="H1335" s="10" t="str">
        <f>IF(Table1[[#This Row],[VZ2_AREA_DESC]]="undefined","",IF(Table1[[#This Row],[VZ2_AREA_DESC]]="Headquarte","HQ",Table1[[#This Row],[VZ2_AREA_DESC]]))</f>
        <v>West</v>
      </c>
      <c r="I1335" s="2">
        <v>43497</v>
      </c>
      <c r="J1335" s="3" t="s">
        <v>18</v>
      </c>
      <c r="K1335" s="3" t="s">
        <v>14</v>
      </c>
      <c r="L1335" s="3" t="s">
        <v>15</v>
      </c>
      <c r="M1335" s="3">
        <v>5655</v>
      </c>
      <c r="N1335" s="3">
        <v>3009</v>
      </c>
      <c r="O1335" s="3">
        <v>335319</v>
      </c>
    </row>
    <row r="1336" spans="1:15" x14ac:dyDescent="0.25">
      <c r="A1336" s="6" t="str">
        <f>IF(Table1[[#This Row],[Area]]="","",CONCATENATE(YEAR(I1336)," ","Q",ROUNDUP(MONTH(I1336)/3,0)))</f>
        <v>2020 Q2</v>
      </c>
      <c r="B1336" s="6" t="str">
        <f>IF(Table1[[#This Row],[Area]]="","",CONCATENATE(TEXT(Table1[[#This Row],[rpt_mth]],"yyyy"), " ",TEXT(Table1[[#This Row],[rpt_mth]],"mmmm")))</f>
        <v>2020 June</v>
      </c>
      <c r="C1336" s="9">
        <f>IF(Table1[[#This Row],[Area]]="","",Table1[[#This Row],[cleu_gross_adds]]/1000)</f>
        <v>3.0000000000000001E-3</v>
      </c>
      <c r="D1336" s="9">
        <f>IF(Table1[[#This Row],[Area]]="","",Table1[[#This Row],[cleu_deacts]]/1000)</f>
        <v>2.4E-2</v>
      </c>
      <c r="E1336" s="10">
        <f>IF(Table1[[#This Row],[Area]]="","",Table1[[#This Row],[cleu_subs]]/1000)</f>
        <v>9.31</v>
      </c>
      <c r="F1336" s="10">
        <f>IF(Table1[[#This Row],[Area]]="","",Table1[[#This Row],[Adds]]-Table1[[#This Row],[Deacts]])</f>
        <v>-2.1000000000000001E-2</v>
      </c>
      <c r="G1336" s="10" t="str">
        <f>IF(Table1[[#This Row],[Area]]="","",IF(Table1[[#This Row],[VZ2_SEGMT_DESC]]="Small &amp; Medium Unassigned", "Small &amp; Medium",Table1[[#This Row],[VZ2_SEGMT_DESC]]))</f>
        <v>Public Sector SLED</v>
      </c>
      <c r="H1336" s="10" t="str">
        <f>IF(Table1[[#This Row],[VZ2_AREA_DESC]]="undefined","",IF(Table1[[#This Row],[VZ2_AREA_DESC]]="Headquarte","HQ",Table1[[#This Row],[VZ2_AREA_DESC]]))</f>
        <v>South</v>
      </c>
      <c r="I1336" s="2">
        <v>43983</v>
      </c>
      <c r="J1336" s="3" t="s">
        <v>19</v>
      </c>
      <c r="K1336" s="3" t="s">
        <v>7</v>
      </c>
      <c r="L1336" s="3" t="s">
        <v>8</v>
      </c>
      <c r="M1336" s="3">
        <v>3</v>
      </c>
      <c r="N1336" s="3">
        <v>24</v>
      </c>
      <c r="O1336" s="3">
        <v>9310</v>
      </c>
    </row>
    <row r="1337" spans="1:15" x14ac:dyDescent="0.25">
      <c r="A1337" s="6" t="str">
        <f>IF(Table1[[#This Row],[Area]]="","",CONCATENATE(YEAR(I1337)," ","Q",ROUNDUP(MONTH(I1337)/3,0)))</f>
        <v>2019 Q1</v>
      </c>
      <c r="B1337" s="6" t="str">
        <f>IF(Table1[[#This Row],[Area]]="","",CONCATENATE(TEXT(Table1[[#This Row],[rpt_mth]],"yyyy"), " ",TEXT(Table1[[#This Row],[rpt_mth]],"mmmm")))</f>
        <v>2019 February</v>
      </c>
      <c r="C1337" s="9">
        <f>IF(Table1[[#This Row],[Area]]="","",Table1[[#This Row],[cleu_gross_adds]]/1000)</f>
        <v>0.159</v>
      </c>
      <c r="D1337" s="9">
        <f>IF(Table1[[#This Row],[Area]]="","",Table1[[#This Row],[cleu_deacts]]/1000)</f>
        <v>0.65100000000000002</v>
      </c>
      <c r="E1337" s="10">
        <f>IF(Table1[[#This Row],[Area]]="","",Table1[[#This Row],[cleu_subs]]/1000)</f>
        <v>54.536999999999999</v>
      </c>
      <c r="F1337" s="10">
        <f>IF(Table1[[#This Row],[Area]]="","",Table1[[#This Row],[Adds]]-Table1[[#This Row],[Deacts]])</f>
        <v>-0.49199999999999999</v>
      </c>
      <c r="G1337" s="10" t="str">
        <f>IF(Table1[[#This Row],[Area]]="","",IF(Table1[[#This Row],[VZ2_SEGMT_DESC]]="Small &amp; Medium Unassigned", "Small &amp; Medium",Table1[[#This Row],[VZ2_SEGMT_DESC]]))</f>
        <v>Large Enterprise Segment</v>
      </c>
      <c r="H1337" s="10" t="str">
        <f>IF(Table1[[#This Row],[VZ2_AREA_DESC]]="undefined","",IF(Table1[[#This Row],[VZ2_AREA_DESC]]="Headquarte","HQ",Table1[[#This Row],[VZ2_AREA_DESC]]))</f>
        <v>East</v>
      </c>
      <c r="I1337" s="2">
        <v>43497</v>
      </c>
      <c r="J1337" s="3" t="s">
        <v>6</v>
      </c>
      <c r="K1337" s="3" t="s">
        <v>7</v>
      </c>
      <c r="L1337" s="3" t="s">
        <v>11</v>
      </c>
      <c r="M1337" s="3">
        <v>159</v>
      </c>
      <c r="N1337" s="3">
        <v>651</v>
      </c>
      <c r="O1337" s="3">
        <v>54537</v>
      </c>
    </row>
    <row r="1338" spans="1:15" x14ac:dyDescent="0.25">
      <c r="A1338" s="6" t="str">
        <f>IF(Table1[[#This Row],[Area]]="","",CONCATENATE(YEAR(I1338)," ","Q",ROUNDUP(MONTH(I1338)/3,0)))</f>
        <v>2019 Q2</v>
      </c>
      <c r="B1338" s="6" t="str">
        <f>IF(Table1[[#This Row],[Area]]="","",CONCATENATE(TEXT(Table1[[#This Row],[rpt_mth]],"yyyy"), " ",TEXT(Table1[[#This Row],[rpt_mth]],"mmmm")))</f>
        <v>2019 May</v>
      </c>
      <c r="C1338" s="9">
        <f>IF(Table1[[#This Row],[Area]]="","",Table1[[#This Row],[cleu_gross_adds]]/1000)</f>
        <v>0.29299999999999998</v>
      </c>
      <c r="D1338" s="9">
        <f>IF(Table1[[#This Row],[Area]]="","",Table1[[#This Row],[cleu_deacts]]/1000)</f>
        <v>0.30199999999999999</v>
      </c>
      <c r="E1338" s="10">
        <f>IF(Table1[[#This Row],[Area]]="","",Table1[[#This Row],[cleu_subs]]/1000)</f>
        <v>24.994</v>
      </c>
      <c r="F1338" s="10">
        <f>IF(Table1[[#This Row],[Area]]="","",Table1[[#This Row],[Adds]]-Table1[[#This Row],[Deacts]])</f>
        <v>-9.000000000000008E-3</v>
      </c>
      <c r="G1338" s="10" t="str">
        <f>IF(Table1[[#This Row],[Area]]="","",IF(Table1[[#This Row],[VZ2_SEGMT_DESC]]="Small &amp; Medium Unassigned", "Small &amp; Medium",Table1[[#This Row],[VZ2_SEGMT_DESC]]))</f>
        <v>Large Enterprise Segment</v>
      </c>
      <c r="H1338" s="10" t="str">
        <f>IF(Table1[[#This Row],[VZ2_AREA_DESC]]="undefined","",IF(Table1[[#This Row],[VZ2_AREA_DESC]]="Headquarte","HQ",Table1[[#This Row],[VZ2_AREA_DESC]]))</f>
        <v>West</v>
      </c>
      <c r="I1338" s="2">
        <v>43586</v>
      </c>
      <c r="J1338" s="3" t="s">
        <v>6</v>
      </c>
      <c r="K1338" s="3" t="s">
        <v>10</v>
      </c>
      <c r="L1338" s="3" t="s">
        <v>15</v>
      </c>
      <c r="M1338" s="3">
        <v>293</v>
      </c>
      <c r="N1338" s="3">
        <v>302</v>
      </c>
      <c r="O1338" s="3">
        <v>24994</v>
      </c>
    </row>
    <row r="1339" spans="1:15" x14ac:dyDescent="0.25">
      <c r="A1339" s="6" t="str">
        <f>IF(Table1[[#This Row],[Area]]="","",CONCATENATE(YEAR(I1339)," ","Q",ROUNDUP(MONTH(I1339)/3,0)))</f>
        <v>2019 Q2</v>
      </c>
      <c r="B1339" s="6" t="str">
        <f>IF(Table1[[#This Row],[Area]]="","",CONCATENATE(TEXT(Table1[[#This Row],[rpt_mth]],"yyyy"), " ",TEXT(Table1[[#This Row],[rpt_mth]],"mmmm")))</f>
        <v>2019 June</v>
      </c>
      <c r="C1339" s="9">
        <f>IF(Table1[[#This Row],[Area]]="","",Table1[[#This Row],[cleu_gross_adds]]/1000)</f>
        <v>7.1639999999999997</v>
      </c>
      <c r="D1339" s="9">
        <f>IF(Table1[[#This Row],[Area]]="","",Table1[[#This Row],[cleu_deacts]]/1000)</f>
        <v>3.2480000000000002</v>
      </c>
      <c r="E1339" s="10">
        <f>IF(Table1[[#This Row],[Area]]="","",Table1[[#This Row],[cleu_subs]]/1000)</f>
        <v>354.62599999999998</v>
      </c>
      <c r="F1339" s="10">
        <f>IF(Table1[[#This Row],[Area]]="","",Table1[[#This Row],[Adds]]-Table1[[#This Row],[Deacts]])</f>
        <v>3.9159999999999995</v>
      </c>
      <c r="G1339" s="10" t="str">
        <f>IF(Table1[[#This Row],[Area]]="","",IF(Table1[[#This Row],[VZ2_SEGMT_DESC]]="Small &amp; Medium Unassigned", "Small &amp; Medium",Table1[[#This Row],[VZ2_SEGMT_DESC]]))</f>
        <v>Small &amp; Medium</v>
      </c>
      <c r="H1339" s="10" t="str">
        <f>IF(Table1[[#This Row],[VZ2_AREA_DESC]]="undefined","",IF(Table1[[#This Row],[VZ2_AREA_DESC]]="Headquarte","HQ",Table1[[#This Row],[VZ2_AREA_DESC]]))</f>
        <v>West</v>
      </c>
      <c r="I1339" s="2">
        <v>43617</v>
      </c>
      <c r="J1339" s="3" t="s">
        <v>18</v>
      </c>
      <c r="K1339" s="3" t="s">
        <v>14</v>
      </c>
      <c r="L1339" s="3" t="s">
        <v>15</v>
      </c>
      <c r="M1339" s="3">
        <v>7164</v>
      </c>
      <c r="N1339" s="3">
        <v>3248</v>
      </c>
      <c r="O1339" s="3">
        <v>354626</v>
      </c>
    </row>
    <row r="1340" spans="1:15" x14ac:dyDescent="0.25">
      <c r="A1340" s="6" t="str">
        <f>IF(Table1[[#This Row],[Area]]="","",CONCATENATE(YEAR(I1340)," ","Q",ROUNDUP(MONTH(I1340)/3,0)))</f>
        <v/>
      </c>
      <c r="B1340" s="6" t="str">
        <f>IF(Table1[[#This Row],[Area]]="","",CONCATENATE(TEXT(Table1[[#This Row],[rpt_mth]],"yyyy"), " ",TEXT(Table1[[#This Row],[rpt_mth]],"mmmm")))</f>
        <v/>
      </c>
      <c r="C1340" s="9" t="str">
        <f>IF(Table1[[#This Row],[Area]]="","",Table1[[#This Row],[cleu_gross_adds]]/1000)</f>
        <v/>
      </c>
      <c r="D1340" s="9" t="str">
        <f>IF(Table1[[#This Row],[Area]]="","",Table1[[#This Row],[cleu_deacts]]/1000)</f>
        <v/>
      </c>
      <c r="E1340" s="10" t="str">
        <f>IF(Table1[[#This Row],[Area]]="","",Table1[[#This Row],[cleu_subs]]/1000)</f>
        <v/>
      </c>
      <c r="F1340" s="10" t="str">
        <f>IF(Table1[[#This Row],[Area]]="","",Table1[[#This Row],[Adds]]-Table1[[#This Row],[Deacts]])</f>
        <v/>
      </c>
      <c r="G1340" s="10" t="str">
        <f>IF(Table1[[#This Row],[Area]]="","",IF(Table1[[#This Row],[VZ2_SEGMT_DESC]]="Small &amp; Medium Unassigned", "Small &amp; Medium",Table1[[#This Row],[VZ2_SEGMT_DESC]]))</f>
        <v/>
      </c>
      <c r="H1340" s="10" t="str">
        <f>IF(Table1[[#This Row],[VZ2_AREA_DESC]]="undefined","",IF(Table1[[#This Row],[VZ2_AREA_DESC]]="Headquarte","HQ",Table1[[#This Row],[VZ2_AREA_DESC]]))</f>
        <v/>
      </c>
      <c r="I1340" s="2">
        <v>43525</v>
      </c>
      <c r="J1340" s="3" t="s">
        <v>18</v>
      </c>
      <c r="K1340" s="3" t="s">
        <v>7</v>
      </c>
      <c r="L1340" s="3" t="s">
        <v>13</v>
      </c>
      <c r="M1340" s="3">
        <v>0</v>
      </c>
      <c r="N1340" s="3">
        <v>0</v>
      </c>
      <c r="O1340" s="3">
        <v>0</v>
      </c>
    </row>
    <row r="1341" spans="1:15" x14ac:dyDescent="0.25">
      <c r="A1341" s="6" t="str">
        <f>IF(Table1[[#This Row],[Area]]="","",CONCATENATE(YEAR(I1341)," ","Q",ROUNDUP(MONTH(I1341)/3,0)))</f>
        <v>2019 Q1</v>
      </c>
      <c r="B1341" s="6" t="str">
        <f>IF(Table1[[#This Row],[Area]]="","",CONCATENATE(TEXT(Table1[[#This Row],[rpt_mth]],"yyyy"), " ",TEXT(Table1[[#This Row],[rpt_mth]],"mmmm")))</f>
        <v>2019 February</v>
      </c>
      <c r="C1341" s="9">
        <f>IF(Table1[[#This Row],[Area]]="","",Table1[[#This Row],[cleu_gross_adds]]/1000)</f>
        <v>11.542</v>
      </c>
      <c r="D1341" s="9">
        <f>IF(Table1[[#This Row],[Area]]="","",Table1[[#This Row],[cleu_deacts]]/1000)</f>
        <v>9.4589999999999996</v>
      </c>
      <c r="E1341" s="10">
        <f>IF(Table1[[#This Row],[Area]]="","",Table1[[#This Row],[cleu_subs]]/1000)</f>
        <v>1017.0940000000001</v>
      </c>
      <c r="F1341" s="10">
        <f>IF(Table1[[#This Row],[Area]]="","",Table1[[#This Row],[Adds]]-Table1[[#This Row],[Deacts]])</f>
        <v>2.0830000000000002</v>
      </c>
      <c r="G1341" s="10" t="str">
        <f>IF(Table1[[#This Row],[Area]]="","",IF(Table1[[#This Row],[VZ2_SEGMT_DESC]]="Small &amp; Medium Unassigned", "Small &amp; Medium",Table1[[#This Row],[VZ2_SEGMT_DESC]]))</f>
        <v>Public Sector SLED</v>
      </c>
      <c r="H1341" s="10" t="str">
        <f>IF(Table1[[#This Row],[VZ2_AREA_DESC]]="undefined","",IF(Table1[[#This Row],[VZ2_AREA_DESC]]="Headquarte","HQ",Table1[[#This Row],[VZ2_AREA_DESC]]))</f>
        <v>West</v>
      </c>
      <c r="I1341" s="2">
        <v>43497</v>
      </c>
      <c r="J1341" s="3" t="s">
        <v>19</v>
      </c>
      <c r="K1341" s="3" t="s">
        <v>12</v>
      </c>
      <c r="L1341" s="3" t="s">
        <v>15</v>
      </c>
      <c r="M1341" s="3">
        <v>11542</v>
      </c>
      <c r="N1341" s="3">
        <v>9459</v>
      </c>
      <c r="O1341" s="3">
        <v>1017094</v>
      </c>
    </row>
    <row r="1342" spans="1:15" x14ac:dyDescent="0.25">
      <c r="A1342" s="6" t="str">
        <f>IF(Table1[[#This Row],[Area]]="","",CONCATENATE(YEAR(I1342)," ","Q",ROUNDUP(MONTH(I1342)/3,0)))</f>
        <v>2019 Q4</v>
      </c>
      <c r="B1342" s="6" t="str">
        <f>IF(Table1[[#This Row],[Area]]="","",CONCATENATE(TEXT(Table1[[#This Row],[rpt_mth]],"yyyy"), " ",TEXT(Table1[[#This Row],[rpt_mth]],"mmmm")))</f>
        <v>2019 November</v>
      </c>
      <c r="C1342" s="9">
        <f>IF(Table1[[#This Row],[Area]]="","",Table1[[#This Row],[cleu_gross_adds]]/1000)</f>
        <v>0</v>
      </c>
      <c r="D1342" s="9">
        <f>IF(Table1[[#This Row],[Area]]="","",Table1[[#This Row],[cleu_deacts]]/1000)</f>
        <v>0</v>
      </c>
      <c r="E1342" s="10">
        <f>IF(Table1[[#This Row],[Area]]="","",Table1[[#This Row],[cleu_subs]]/1000)</f>
        <v>0</v>
      </c>
      <c r="F1342" s="10">
        <f>IF(Table1[[#This Row],[Area]]="","",Table1[[#This Row],[Adds]]-Table1[[#This Row],[Deacts]])</f>
        <v>0</v>
      </c>
      <c r="G1342" s="10" t="str">
        <f>IF(Table1[[#This Row],[Area]]="","",IF(Table1[[#This Row],[VZ2_SEGMT_DESC]]="Small &amp; Medium Unassigned", "Small &amp; Medium",Table1[[#This Row],[VZ2_SEGMT_DESC]]))</f>
        <v>Small &amp; Medium</v>
      </c>
      <c r="H1342" s="10" t="str">
        <f>IF(Table1[[#This Row],[VZ2_AREA_DESC]]="undefined","",IF(Table1[[#This Row],[VZ2_AREA_DESC]]="Headquarte","HQ",Table1[[#This Row],[VZ2_AREA_DESC]]))</f>
        <v>West</v>
      </c>
      <c r="I1342" s="2">
        <v>43770</v>
      </c>
      <c r="J1342" s="3" t="s">
        <v>9</v>
      </c>
      <c r="K1342" s="3" t="s">
        <v>10</v>
      </c>
      <c r="L1342" s="3" t="s">
        <v>15</v>
      </c>
      <c r="M1342" s="3">
        <v>0</v>
      </c>
      <c r="N1342" s="3">
        <v>0</v>
      </c>
      <c r="O1342" s="3">
        <v>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A23"/>
  <sheetViews>
    <sheetView workbookViewId="0">
      <selection sqref="A1:A23"/>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7" spans="1:1" x14ac:dyDescent="0.25">
      <c r="A17" t="s">
        <v>35</v>
      </c>
    </row>
    <row r="18" spans="1:1" x14ac:dyDescent="0.25">
      <c r="A18" t="s">
        <v>36</v>
      </c>
    </row>
    <row r="20" spans="1:1" x14ac:dyDescent="0.25">
      <c r="A20" t="s">
        <v>37</v>
      </c>
    </row>
    <row r="21" spans="1:1" x14ac:dyDescent="0.25">
      <c r="A21" t="s">
        <v>38</v>
      </c>
    </row>
    <row r="23" spans="1:1" x14ac:dyDescent="0.25">
      <c r="A23" t="s">
        <v>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00B050"/>
  </sheetPr>
  <dimension ref="A1:AZ61"/>
  <sheetViews>
    <sheetView showGridLines="0" zoomScale="70" zoomScaleNormal="70" workbookViewId="0">
      <selection activeCell="C57" sqref="C57"/>
    </sheetView>
  </sheetViews>
  <sheetFormatPr defaultColWidth="0" defaultRowHeight="15" zeroHeight="1" x14ac:dyDescent="0.25"/>
  <cols>
    <col min="1" max="1" width="9.140625" style="12" customWidth="1"/>
    <col min="2" max="52" width="9.140625" customWidth="1"/>
    <col min="53" max="16384" width="9.140625" hidden="1"/>
  </cols>
  <sheetData>
    <row r="1" spans="2:52" x14ac:dyDescent="0.25">
      <c r="B1" s="11"/>
      <c r="C1" s="11"/>
      <c r="D1" s="11"/>
      <c r="E1" s="11"/>
      <c r="F1" s="11"/>
      <c r="G1" s="11"/>
      <c r="H1" s="11"/>
      <c r="I1" s="11"/>
      <c r="J1" s="11"/>
      <c r="K1" s="11"/>
      <c r="L1" s="11"/>
      <c r="M1" s="11"/>
      <c r="N1" s="11"/>
      <c r="O1" s="11"/>
      <c r="P1" s="11"/>
      <c r="Q1" s="11"/>
      <c r="R1" s="11"/>
      <c r="S1" s="11"/>
      <c r="T1" s="11"/>
      <c r="U1" s="11"/>
      <c r="V1" s="11"/>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row>
    <row r="2" spans="2:52" x14ac:dyDescent="0.25">
      <c r="B2" s="11"/>
      <c r="C2" s="11"/>
      <c r="D2" s="11"/>
      <c r="E2" s="11"/>
      <c r="F2" s="11"/>
      <c r="G2" s="11"/>
      <c r="H2" s="11"/>
      <c r="I2" s="11"/>
      <c r="J2" s="11"/>
      <c r="K2" s="11"/>
      <c r="L2" s="11"/>
      <c r="M2" s="11"/>
      <c r="N2" s="11"/>
      <c r="O2" s="11"/>
      <c r="P2" s="11"/>
      <c r="Q2" s="11"/>
      <c r="R2" s="11"/>
      <c r="S2" s="11"/>
      <c r="T2" s="11"/>
      <c r="U2" s="11"/>
      <c r="V2" s="11"/>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row>
    <row r="3" spans="2:52" x14ac:dyDescent="0.25">
      <c r="B3" s="11"/>
      <c r="C3" s="11"/>
      <c r="D3" s="11"/>
      <c r="E3" s="11"/>
      <c r="F3" s="11"/>
      <c r="G3" s="11"/>
      <c r="H3" s="11"/>
      <c r="I3" s="11"/>
      <c r="J3" s="11"/>
      <c r="K3" s="11"/>
      <c r="L3" s="11"/>
      <c r="M3" s="11"/>
      <c r="N3" s="11"/>
      <c r="O3" s="11"/>
      <c r="P3" s="11"/>
      <c r="Q3" s="11"/>
      <c r="R3" s="11"/>
      <c r="S3" s="11"/>
      <c r="T3" s="11"/>
      <c r="U3" s="11"/>
      <c r="V3" s="11"/>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row>
    <row r="4" spans="2:52" x14ac:dyDescent="0.25">
      <c r="B4" s="11"/>
      <c r="C4" s="11"/>
      <c r="D4" s="11"/>
      <c r="E4" s="11"/>
      <c r="F4" s="11"/>
      <c r="G4" s="11"/>
      <c r="H4" s="11"/>
      <c r="I4" s="11"/>
      <c r="J4" s="11"/>
      <c r="K4" s="11"/>
      <c r="L4" s="11"/>
      <c r="M4" s="11"/>
      <c r="N4" s="11"/>
      <c r="O4" s="11"/>
      <c r="P4" s="11"/>
      <c r="Q4" s="11"/>
      <c r="R4" s="11"/>
      <c r="S4" s="11"/>
      <c r="T4" s="11"/>
      <c r="U4" s="11"/>
      <c r="V4" s="11"/>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row>
    <row r="5" spans="2:52" x14ac:dyDescent="0.25">
      <c r="B5" s="11"/>
      <c r="C5" s="11"/>
      <c r="D5" s="11"/>
      <c r="E5" s="11"/>
      <c r="F5" s="11"/>
      <c r="G5" s="11"/>
      <c r="H5" s="11"/>
      <c r="I5" s="11"/>
      <c r="J5" s="11"/>
      <c r="K5" s="11"/>
      <c r="L5" s="11"/>
      <c r="M5" s="11"/>
      <c r="N5" s="11"/>
      <c r="O5" s="11"/>
      <c r="P5" s="11"/>
      <c r="Q5" s="11"/>
      <c r="R5" s="11"/>
      <c r="S5" s="11"/>
      <c r="T5" s="11"/>
      <c r="U5" s="11"/>
      <c r="V5" s="11"/>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row>
    <row r="6" spans="2:52" x14ac:dyDescent="0.25">
      <c r="B6" s="11"/>
      <c r="C6" s="11"/>
      <c r="D6" s="11"/>
      <c r="E6" s="11"/>
      <c r="F6" s="11"/>
      <c r="G6" s="11"/>
      <c r="H6" s="11"/>
      <c r="I6" s="11"/>
      <c r="J6" s="11"/>
      <c r="K6" s="11"/>
      <c r="L6" s="11"/>
      <c r="M6" s="11"/>
      <c r="N6" s="11"/>
      <c r="O6" s="11"/>
      <c r="P6" s="11"/>
      <c r="Q6" s="11"/>
      <c r="R6" s="11"/>
      <c r="S6" s="11"/>
      <c r="T6" s="11"/>
      <c r="U6" s="11"/>
      <c r="V6" s="11"/>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row>
    <row r="7" spans="2:52" x14ac:dyDescent="0.25">
      <c r="B7" s="11"/>
      <c r="C7" s="11"/>
      <c r="D7" s="11"/>
      <c r="E7" s="11"/>
      <c r="F7" s="11"/>
      <c r="G7" s="11"/>
      <c r="H7" s="11"/>
      <c r="I7" s="11"/>
      <c r="J7" s="11"/>
      <c r="K7" s="11"/>
      <c r="L7" s="11"/>
      <c r="M7" s="11"/>
      <c r="N7" s="11"/>
      <c r="O7" s="11"/>
      <c r="P7" s="11"/>
      <c r="Q7" s="11"/>
      <c r="R7" s="11"/>
      <c r="S7" s="11"/>
      <c r="T7" s="11"/>
      <c r="U7" s="11"/>
      <c r="V7" s="11"/>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row>
    <row r="8" spans="2:52" x14ac:dyDescent="0.25">
      <c r="B8" s="11"/>
      <c r="C8" s="11"/>
      <c r="D8" s="11"/>
      <c r="E8" s="11"/>
      <c r="F8" s="11"/>
      <c r="G8" s="11"/>
      <c r="H8" s="11"/>
      <c r="I8" s="11"/>
      <c r="J8" s="11"/>
      <c r="K8" s="11"/>
      <c r="L8" s="11"/>
      <c r="M8" s="11"/>
      <c r="N8" s="11"/>
      <c r="O8" s="11"/>
      <c r="P8" s="11"/>
      <c r="Q8" s="11"/>
      <c r="R8" s="11"/>
      <c r="S8" s="11"/>
      <c r="T8" s="11"/>
      <c r="U8" s="11"/>
      <c r="V8" s="11"/>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row>
    <row r="9" spans="2:52" x14ac:dyDescent="0.25">
      <c r="B9" s="11"/>
      <c r="C9" s="11"/>
      <c r="D9" s="11"/>
      <c r="E9" s="11"/>
      <c r="F9" s="11"/>
      <c r="G9" s="11"/>
      <c r="H9" s="11"/>
      <c r="I9" s="11"/>
      <c r="J9" s="11"/>
      <c r="K9" s="11"/>
      <c r="L9" s="11"/>
      <c r="M9" s="11"/>
      <c r="N9" s="11"/>
      <c r="O9" s="11"/>
      <c r="P9" s="11"/>
      <c r="Q9" s="11"/>
      <c r="R9" s="11"/>
      <c r="S9" s="11"/>
      <c r="T9" s="11"/>
      <c r="U9" s="11"/>
      <c r="V9" s="11"/>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row>
    <row r="10" spans="2:52" x14ac:dyDescent="0.25">
      <c r="B10" s="11"/>
      <c r="C10" s="11"/>
      <c r="D10" s="11"/>
      <c r="E10" s="11"/>
      <c r="F10" s="11"/>
      <c r="G10" s="11"/>
      <c r="H10" s="11"/>
      <c r="I10" s="11"/>
      <c r="J10" s="11"/>
      <c r="K10" s="11"/>
      <c r="L10" s="11"/>
      <c r="M10" s="11"/>
      <c r="N10" s="11"/>
      <c r="O10" s="11"/>
      <c r="P10" s="11"/>
      <c r="Q10" s="11"/>
      <c r="R10" s="11"/>
      <c r="S10" s="11"/>
      <c r="T10" s="11"/>
      <c r="U10" s="11"/>
      <c r="V10" s="11"/>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row>
    <row r="11" spans="2:52" x14ac:dyDescent="0.25">
      <c r="B11" s="11"/>
      <c r="C11" s="11"/>
      <c r="D11" s="11"/>
      <c r="E11" s="11"/>
      <c r="F11" s="11"/>
      <c r="G11" s="11"/>
      <c r="H11" s="11"/>
      <c r="I11" s="11"/>
      <c r="J11" s="11"/>
      <c r="K11" s="11"/>
      <c r="L11" s="11"/>
      <c r="M11" s="11"/>
      <c r="N11" s="11"/>
      <c r="O11" s="11"/>
      <c r="P11" s="11"/>
      <c r="Q11" s="11"/>
      <c r="R11" s="11"/>
      <c r="S11" s="11"/>
      <c r="T11" s="11"/>
      <c r="U11" s="11"/>
      <c r="V11" s="11"/>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row>
    <row r="12" spans="2:52" x14ac:dyDescent="0.25">
      <c r="B12" s="11"/>
      <c r="C12" s="11"/>
      <c r="D12" s="11"/>
      <c r="E12" s="11"/>
      <c r="F12" s="11"/>
      <c r="G12" s="11"/>
      <c r="H12" s="11"/>
      <c r="I12" s="11"/>
      <c r="J12" s="11"/>
      <c r="K12" s="11"/>
      <c r="L12" s="11"/>
      <c r="M12" s="11"/>
      <c r="N12" s="11"/>
      <c r="O12" s="11"/>
      <c r="P12" s="11"/>
      <c r="Q12" s="11"/>
      <c r="R12" s="11"/>
      <c r="S12" s="11"/>
      <c r="T12" s="11"/>
      <c r="U12" s="11"/>
      <c r="V12" s="11"/>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row>
    <row r="13" spans="2:52" x14ac:dyDescent="0.25">
      <c r="B13" s="11"/>
      <c r="C13" s="11"/>
      <c r="D13" s="11"/>
      <c r="E13" s="11"/>
      <c r="F13" s="11"/>
      <c r="G13" s="11"/>
      <c r="H13" s="11"/>
      <c r="I13" s="11"/>
      <c r="J13" s="11"/>
      <c r="K13" s="11"/>
      <c r="L13" s="11"/>
      <c r="M13" s="11"/>
      <c r="N13" s="11"/>
      <c r="O13" s="11"/>
      <c r="P13" s="11"/>
      <c r="Q13" s="11"/>
      <c r="R13" s="11"/>
      <c r="S13" s="11"/>
      <c r="T13" s="11"/>
      <c r="U13" s="11"/>
      <c r="V13" s="11"/>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row>
    <row r="14" spans="2:52" x14ac:dyDescent="0.25">
      <c r="B14" s="11"/>
      <c r="C14" s="11"/>
      <c r="D14" s="11"/>
      <c r="E14" s="11"/>
      <c r="F14" s="11"/>
      <c r="G14" s="11"/>
      <c r="H14" s="11"/>
      <c r="I14" s="11"/>
      <c r="J14" s="11"/>
      <c r="K14" s="11"/>
      <c r="L14" s="11"/>
      <c r="M14" s="11"/>
      <c r="N14" s="11"/>
      <c r="O14" s="11"/>
      <c r="P14" s="11"/>
      <c r="Q14" s="11"/>
      <c r="R14" s="11"/>
      <c r="S14" s="11"/>
      <c r="T14" s="11"/>
      <c r="U14" s="11"/>
      <c r="V14" s="11"/>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row>
    <row r="15" spans="2:52" x14ac:dyDescent="0.25">
      <c r="B15" s="11"/>
      <c r="C15" s="11"/>
      <c r="D15" s="11"/>
      <c r="E15" s="11"/>
      <c r="F15" s="11"/>
      <c r="G15" s="11"/>
      <c r="H15" s="11"/>
      <c r="I15" s="11"/>
      <c r="J15" s="11"/>
      <c r="K15" s="11"/>
      <c r="L15" s="11"/>
      <c r="M15" s="11"/>
      <c r="N15" s="11"/>
      <c r="O15" s="11"/>
      <c r="P15" s="11"/>
      <c r="Q15" s="11"/>
      <c r="R15" s="11"/>
      <c r="S15" s="11"/>
      <c r="T15" s="11"/>
      <c r="U15" s="11"/>
      <c r="V15" s="11"/>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row>
    <row r="16" spans="2:52" x14ac:dyDescent="0.25">
      <c r="B16" s="11"/>
      <c r="C16" s="11"/>
      <c r="D16" s="11"/>
      <c r="E16" s="11"/>
      <c r="F16" s="11"/>
      <c r="G16" s="11"/>
      <c r="H16" s="11"/>
      <c r="I16" s="11"/>
      <c r="J16" s="11"/>
      <c r="K16" s="11"/>
      <c r="L16" s="11"/>
      <c r="M16" s="11"/>
      <c r="N16" s="11"/>
      <c r="O16" s="11"/>
      <c r="P16" s="11"/>
      <c r="Q16" s="11"/>
      <c r="R16" s="11"/>
      <c r="S16" s="11"/>
      <c r="T16" s="11"/>
      <c r="U16" s="11"/>
      <c r="V16" s="11"/>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row>
    <row r="17" spans="2:52" x14ac:dyDescent="0.25">
      <c r="B17" s="11"/>
      <c r="C17" s="11"/>
      <c r="D17" s="11"/>
      <c r="E17" s="11"/>
      <c r="F17" s="11"/>
      <c r="G17" s="11"/>
      <c r="H17" s="11"/>
      <c r="I17" s="11"/>
      <c r="J17" s="11"/>
      <c r="K17" s="11"/>
      <c r="L17" s="11"/>
      <c r="M17" s="11"/>
      <c r="N17" s="11"/>
      <c r="O17" s="11"/>
      <c r="P17" s="11"/>
      <c r="Q17" s="11"/>
      <c r="R17" s="11"/>
      <c r="S17" s="11"/>
      <c r="T17" s="11"/>
      <c r="U17" s="11"/>
      <c r="V17" s="11"/>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row>
    <row r="18" spans="2:52" x14ac:dyDescent="0.25">
      <c r="B18" s="11"/>
      <c r="C18" s="11"/>
      <c r="D18" s="11"/>
      <c r="E18" s="11"/>
      <c r="F18" s="11"/>
      <c r="G18" s="11"/>
      <c r="H18" s="11"/>
      <c r="I18" s="11"/>
      <c r="J18" s="11"/>
      <c r="K18" s="11"/>
      <c r="L18" s="11"/>
      <c r="M18" s="11"/>
      <c r="N18" s="11"/>
      <c r="O18" s="11"/>
      <c r="P18" s="11"/>
      <c r="Q18" s="11"/>
      <c r="R18" s="11"/>
      <c r="S18" s="11"/>
      <c r="T18" s="11"/>
      <c r="U18" s="11"/>
      <c r="V18" s="11"/>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row>
    <row r="19" spans="2:52" x14ac:dyDescent="0.25">
      <c r="B19" s="11"/>
      <c r="C19" s="11"/>
      <c r="D19" s="11"/>
      <c r="E19" s="11"/>
      <c r="F19" s="11"/>
      <c r="G19" s="11"/>
      <c r="H19" s="11"/>
      <c r="I19" s="11"/>
      <c r="J19" s="11"/>
      <c r="K19" s="11"/>
      <c r="L19" s="11"/>
      <c r="M19" s="11"/>
      <c r="N19" s="11"/>
      <c r="O19" s="11"/>
      <c r="P19" s="11"/>
      <c r="Q19" s="11"/>
      <c r="R19" s="11"/>
      <c r="S19" s="11"/>
      <c r="T19" s="11"/>
      <c r="U19" s="11"/>
      <c r="V19" s="11"/>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row>
    <row r="20" spans="2:52" x14ac:dyDescent="0.25">
      <c r="B20" s="11"/>
      <c r="C20" s="11"/>
      <c r="D20" s="11"/>
      <c r="E20" s="11"/>
      <c r="F20" s="11"/>
      <c r="G20" s="11"/>
      <c r="H20" s="11"/>
      <c r="I20" s="11"/>
      <c r="J20" s="11"/>
      <c r="K20" s="11"/>
      <c r="L20" s="11"/>
      <c r="M20" s="11"/>
      <c r="N20" s="11"/>
      <c r="O20" s="11"/>
      <c r="P20" s="11"/>
      <c r="Q20" s="11"/>
      <c r="R20" s="11"/>
      <c r="S20" s="11"/>
      <c r="T20" s="11"/>
      <c r="U20" s="11"/>
      <c r="V20" s="11"/>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row>
    <row r="21" spans="2:52" x14ac:dyDescent="0.25">
      <c r="B21" s="11"/>
      <c r="C21" s="11"/>
      <c r="D21" s="11"/>
      <c r="E21" s="11"/>
      <c r="F21" s="11"/>
      <c r="G21" s="11"/>
      <c r="H21" s="11"/>
      <c r="I21" s="11"/>
      <c r="J21" s="11"/>
      <c r="K21" s="11"/>
      <c r="L21" s="11"/>
      <c r="M21" s="11"/>
      <c r="N21" s="11"/>
      <c r="O21" s="11"/>
      <c r="P21" s="11"/>
      <c r="Q21" s="11"/>
      <c r="R21" s="11"/>
      <c r="S21" s="11"/>
      <c r="T21" s="11"/>
      <c r="U21" s="11"/>
      <c r="V21" s="11"/>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row>
    <row r="22" spans="2:52" x14ac:dyDescent="0.25">
      <c r="B22" s="11"/>
      <c r="C22" s="11"/>
      <c r="D22" s="11"/>
      <c r="E22" s="11"/>
      <c r="F22" s="11"/>
      <c r="G22" s="11"/>
      <c r="H22" s="11"/>
      <c r="I22" s="11"/>
      <c r="J22" s="11"/>
      <c r="K22" s="11"/>
      <c r="L22" s="11"/>
      <c r="M22" s="11"/>
      <c r="N22" s="11"/>
      <c r="O22" s="11"/>
      <c r="P22" s="11"/>
      <c r="Q22" s="11"/>
      <c r="R22" s="11"/>
      <c r="S22" s="11"/>
      <c r="T22" s="11"/>
      <c r="U22" s="11"/>
      <c r="V22" s="11"/>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row>
    <row r="23" spans="2:52" x14ac:dyDescent="0.25">
      <c r="B23" s="11"/>
      <c r="C23" s="11"/>
      <c r="D23" s="11"/>
      <c r="E23" s="11"/>
      <c r="F23" s="11"/>
      <c r="G23" s="11"/>
      <c r="H23" s="11"/>
      <c r="I23" s="11"/>
      <c r="J23" s="11"/>
      <c r="K23" s="11"/>
      <c r="L23" s="11"/>
      <c r="M23" s="11"/>
      <c r="N23" s="11"/>
      <c r="O23" s="11"/>
      <c r="P23" s="11"/>
      <c r="Q23" s="11"/>
      <c r="R23" s="11"/>
      <c r="S23" s="11"/>
      <c r="T23" s="11"/>
      <c r="U23" s="11"/>
      <c r="V23" s="11"/>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row>
    <row r="24" spans="2:52" x14ac:dyDescent="0.25">
      <c r="B24" s="11"/>
      <c r="C24" s="11"/>
      <c r="D24" s="11"/>
      <c r="E24" s="11"/>
      <c r="F24" s="11"/>
      <c r="G24" s="11"/>
      <c r="H24" s="11"/>
      <c r="I24" s="11"/>
      <c r="J24" s="11"/>
      <c r="K24" s="11"/>
      <c r="L24" s="11"/>
      <c r="M24" s="11"/>
      <c r="N24" s="11"/>
      <c r="O24" s="11"/>
      <c r="P24" s="11"/>
      <c r="Q24" s="11"/>
      <c r="R24" s="11"/>
      <c r="S24" s="11"/>
      <c r="T24" s="11"/>
      <c r="U24" s="11"/>
      <c r="V24" s="11"/>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row>
    <row r="25" spans="2:52" x14ac:dyDescent="0.25">
      <c r="B25" s="11"/>
      <c r="C25" s="11"/>
      <c r="D25" s="11"/>
      <c r="E25" s="11"/>
      <c r="F25" s="11"/>
      <c r="G25" s="11"/>
      <c r="H25" s="11"/>
      <c r="I25" s="11"/>
      <c r="J25" s="11"/>
      <c r="K25" s="11"/>
      <c r="L25" s="11"/>
      <c r="M25" s="11"/>
      <c r="N25" s="11"/>
      <c r="O25" s="11"/>
      <c r="P25" s="11"/>
      <c r="Q25" s="11"/>
      <c r="R25" s="11"/>
      <c r="S25" s="11"/>
      <c r="T25" s="11"/>
      <c r="U25" s="11"/>
      <c r="V25" s="11"/>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row>
    <row r="26" spans="2:52" x14ac:dyDescent="0.25">
      <c r="B26" s="11"/>
      <c r="C26" s="11"/>
      <c r="D26" s="11"/>
      <c r="E26" s="11"/>
      <c r="F26" s="11"/>
      <c r="G26" s="11"/>
      <c r="H26" s="11"/>
      <c r="I26" s="11"/>
      <c r="J26" s="11"/>
      <c r="K26" s="11"/>
      <c r="L26" s="11"/>
      <c r="M26" s="11"/>
      <c r="N26" s="11"/>
      <c r="O26" s="11"/>
      <c r="P26" s="11"/>
      <c r="Q26" s="11"/>
      <c r="R26" s="11"/>
      <c r="S26" s="11"/>
      <c r="T26" s="11"/>
      <c r="U26" s="11"/>
      <c r="V26" s="11"/>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row>
    <row r="27" spans="2:52" x14ac:dyDescent="0.25">
      <c r="B27" s="11"/>
      <c r="C27" s="11"/>
      <c r="D27" s="11"/>
      <c r="E27" s="11"/>
      <c r="F27" s="11"/>
      <c r="G27" s="11"/>
      <c r="H27" s="11"/>
      <c r="I27" s="11"/>
      <c r="J27" s="11"/>
      <c r="K27" s="11"/>
      <c r="L27" s="11"/>
      <c r="M27" s="11"/>
      <c r="N27" s="11"/>
      <c r="O27" s="11"/>
      <c r="P27" s="11"/>
      <c r="Q27" s="11"/>
      <c r="R27" s="11"/>
      <c r="S27" s="11"/>
      <c r="T27" s="11"/>
      <c r="U27" s="11"/>
      <c r="V27" s="11"/>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row>
    <row r="28" spans="2:52" x14ac:dyDescent="0.25">
      <c r="B28" s="11"/>
      <c r="C28" s="11"/>
      <c r="D28" s="11"/>
      <c r="E28" s="11"/>
      <c r="F28" s="11"/>
      <c r="G28" s="11"/>
      <c r="H28" s="11"/>
      <c r="I28" s="11"/>
      <c r="J28" s="11"/>
      <c r="K28" s="11"/>
      <c r="L28" s="11"/>
      <c r="M28" s="11"/>
      <c r="N28" s="11"/>
      <c r="O28" s="11"/>
      <c r="P28" s="11"/>
      <c r="Q28" s="11"/>
      <c r="R28" s="11"/>
      <c r="S28" s="11"/>
      <c r="T28" s="11"/>
      <c r="U28" s="11"/>
      <c r="V28" s="11"/>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row>
    <row r="29" spans="2:52" x14ac:dyDescent="0.25">
      <c r="B29" s="11"/>
      <c r="C29" s="11"/>
      <c r="D29" s="11"/>
      <c r="E29" s="11"/>
      <c r="F29" s="11"/>
      <c r="G29" s="11"/>
      <c r="H29" s="11"/>
      <c r="I29" s="11"/>
      <c r="J29" s="11"/>
      <c r="K29" s="11"/>
      <c r="L29" s="11"/>
      <c r="M29" s="11"/>
      <c r="N29" s="11"/>
      <c r="O29" s="11"/>
      <c r="P29" s="11"/>
      <c r="Q29" s="11"/>
      <c r="R29" s="11"/>
      <c r="S29" s="11"/>
      <c r="T29" s="11"/>
      <c r="U29" s="11"/>
      <c r="V29" s="11"/>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row>
    <row r="30" spans="2:52" x14ac:dyDescent="0.25">
      <c r="B30" s="11"/>
      <c r="C30" s="11"/>
      <c r="D30" s="11"/>
      <c r="E30" s="11"/>
      <c r="F30" s="11"/>
      <c r="G30" s="11"/>
      <c r="H30" s="11"/>
      <c r="I30" s="11"/>
      <c r="J30" s="11"/>
      <c r="K30" s="11"/>
      <c r="L30" s="11"/>
      <c r="M30" s="11"/>
      <c r="N30" s="11"/>
      <c r="O30" s="11"/>
      <c r="P30" s="11"/>
      <c r="Q30" s="11"/>
      <c r="R30" s="11"/>
      <c r="S30" s="11"/>
      <c r="T30" s="11"/>
      <c r="U30" s="11"/>
      <c r="V30" s="11"/>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row>
    <row r="31" spans="2:52" x14ac:dyDescent="0.25">
      <c r="B31" s="11"/>
      <c r="C31" s="11"/>
      <c r="D31" s="11"/>
      <c r="E31" s="11"/>
      <c r="F31" s="11"/>
      <c r="G31" s="11"/>
      <c r="H31" s="11"/>
      <c r="I31" s="11"/>
      <c r="J31" s="11"/>
      <c r="K31" s="11"/>
      <c r="L31" s="11"/>
      <c r="M31" s="11"/>
      <c r="N31" s="11"/>
      <c r="O31" s="11"/>
      <c r="P31" s="11"/>
      <c r="Q31" s="11"/>
      <c r="R31" s="11"/>
      <c r="S31" s="11"/>
      <c r="T31" s="11"/>
      <c r="U31" s="11"/>
      <c r="V31" s="11"/>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row>
    <row r="32" spans="2:52" x14ac:dyDescent="0.25">
      <c r="B32" s="11"/>
      <c r="C32" s="11"/>
      <c r="D32" s="11"/>
      <c r="E32" s="11"/>
      <c r="F32" s="11"/>
      <c r="G32" s="11"/>
      <c r="H32" s="11"/>
      <c r="I32" s="11"/>
      <c r="J32" s="11"/>
      <c r="K32" s="11"/>
      <c r="L32" s="11"/>
      <c r="M32" s="11"/>
      <c r="N32" s="11"/>
      <c r="O32" s="11"/>
      <c r="P32" s="11"/>
      <c r="Q32" s="11"/>
      <c r="R32" s="11"/>
      <c r="S32" s="11"/>
      <c r="T32" s="11"/>
      <c r="U32" s="11"/>
      <c r="V32" s="11"/>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row>
    <row r="33" spans="2:52" x14ac:dyDescent="0.25">
      <c r="B33" s="11"/>
      <c r="C33" s="11"/>
      <c r="D33" s="11"/>
      <c r="E33" s="11"/>
      <c r="F33" s="11"/>
      <c r="G33" s="11"/>
      <c r="H33" s="11"/>
      <c r="I33" s="11"/>
      <c r="J33" s="11"/>
      <c r="K33" s="11"/>
      <c r="L33" s="11"/>
      <c r="M33" s="11"/>
      <c r="N33" s="11"/>
      <c r="O33" s="11"/>
      <c r="P33" s="11"/>
      <c r="Q33" s="11"/>
      <c r="R33" s="11"/>
      <c r="S33" s="11"/>
      <c r="T33" s="11"/>
      <c r="U33" s="11"/>
      <c r="V33" s="11"/>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row>
    <row r="34" spans="2:52" x14ac:dyDescent="0.25">
      <c r="B34" s="11"/>
      <c r="C34" s="11"/>
      <c r="D34" s="11"/>
      <c r="E34" s="11"/>
      <c r="F34" s="11"/>
      <c r="G34" s="11"/>
      <c r="H34" s="11"/>
      <c r="I34" s="11"/>
      <c r="J34" s="11"/>
      <c r="K34" s="11"/>
      <c r="L34" s="11"/>
      <c r="M34" s="11"/>
      <c r="N34" s="11"/>
      <c r="O34" s="11"/>
      <c r="P34" s="11"/>
      <c r="Q34" s="11"/>
      <c r="R34" s="11"/>
      <c r="S34" s="11"/>
      <c r="T34" s="11"/>
      <c r="U34" s="11"/>
      <c r="V34" s="11"/>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row>
    <row r="35" spans="2:52" x14ac:dyDescent="0.25">
      <c r="B35" s="11"/>
      <c r="C35" s="11"/>
      <c r="D35" s="11"/>
      <c r="E35" s="11"/>
      <c r="F35" s="11"/>
      <c r="G35" s="11"/>
      <c r="H35" s="11"/>
      <c r="I35" s="11"/>
      <c r="J35" s="11"/>
      <c r="K35" s="11"/>
      <c r="L35" s="11"/>
      <c r="M35" s="11"/>
      <c r="N35" s="11"/>
      <c r="O35" s="11"/>
      <c r="P35" s="11"/>
      <c r="Q35" s="11"/>
      <c r="R35" s="11"/>
      <c r="S35" s="11"/>
      <c r="T35" s="11"/>
      <c r="U35" s="11"/>
      <c r="V35" s="11"/>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row>
    <row r="36" spans="2:52" x14ac:dyDescent="0.25">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row>
    <row r="37" spans="2:52" x14ac:dyDescent="0.25">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row>
    <row r="38" spans="2:52" x14ac:dyDescent="0.25">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row>
    <row r="39" spans="2:52" x14ac:dyDescent="0.25">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row>
    <row r="40" spans="2:52" x14ac:dyDescent="0.25">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row>
    <row r="41" spans="2:52" x14ac:dyDescent="0.25">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row>
    <row r="42" spans="2:52" x14ac:dyDescent="0.25">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row>
    <row r="43" spans="2:52" x14ac:dyDescent="0.25">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row>
    <row r="44" spans="2:52" x14ac:dyDescent="0.25">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row>
    <row r="45" spans="2:52" x14ac:dyDescent="0.25">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row>
    <row r="46" spans="2:52" x14ac:dyDescent="0.25">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row>
    <row r="47" spans="2:52" x14ac:dyDescent="0.25">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row>
    <row r="48" spans="2:52" x14ac:dyDescent="0.25">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row>
    <row r="49" spans="2:52" x14ac:dyDescent="0.25">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row>
    <row r="50" spans="2:52" x14ac:dyDescent="0.25">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row>
    <row r="51" spans="2:52" x14ac:dyDescent="0.25">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row>
    <row r="52" spans="2:52" x14ac:dyDescent="0.25">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row>
    <row r="53" spans="2:52" x14ac:dyDescent="0.25">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row>
    <row r="54" spans="2:52" x14ac:dyDescent="0.25">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row>
    <row r="55" spans="2:52" x14ac:dyDescent="0.25">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row>
    <row r="56" spans="2:52" x14ac:dyDescent="0.25">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row>
    <row r="57" spans="2:52" x14ac:dyDescent="0.25">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row>
    <row r="58" spans="2:52" x14ac:dyDescent="0.25">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row>
    <row r="59" spans="2:52" x14ac:dyDescent="0.25">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row>
    <row r="60" spans="2:52" x14ac:dyDescent="0.25">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row>
    <row r="61" spans="2:52" x14ac:dyDescent="0.25">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row>
  </sheetData>
  <sheetProtection selectLockedCells="1" sort="0" autoFilter="0" pivotTables="0"/>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rgb="FFFFC000"/>
  </sheetPr>
  <dimension ref="A1:E8"/>
  <sheetViews>
    <sheetView topLeftCell="A29" workbookViewId="0">
      <selection activeCell="C57" sqref="C57"/>
    </sheetView>
  </sheetViews>
  <sheetFormatPr defaultRowHeight="15" x14ac:dyDescent="0.25"/>
  <cols>
    <col min="1" max="1" width="13.140625" customWidth="1"/>
    <col min="2" max="2" width="15" customWidth="1"/>
    <col min="3" max="3" width="18.140625" customWidth="1"/>
    <col min="4" max="4" width="13.85546875" customWidth="1"/>
    <col min="5" max="5" width="10" bestFit="1" customWidth="1"/>
    <col min="6" max="10" width="12.7109375" bestFit="1" customWidth="1"/>
    <col min="11" max="13" width="13.85546875" bestFit="1" customWidth="1"/>
    <col min="14" max="19" width="12.7109375" bestFit="1" customWidth="1"/>
    <col min="20" max="20" width="18.28515625" bestFit="1" customWidth="1"/>
    <col min="21" max="28" width="12.7109375" bestFit="1" customWidth="1"/>
    <col min="29" max="31" width="13.85546875" bestFit="1" customWidth="1"/>
    <col min="32" max="37" width="12.7109375" bestFit="1" customWidth="1"/>
    <col min="38" max="38" width="16.42578125" bestFit="1" customWidth="1"/>
    <col min="39" max="46" width="12.7109375" bestFit="1" customWidth="1"/>
    <col min="47" max="49" width="13.85546875" bestFit="1" customWidth="1"/>
    <col min="50" max="55" width="12.7109375" bestFit="1" customWidth="1"/>
    <col min="56" max="56" width="27.42578125" bestFit="1" customWidth="1"/>
    <col min="57" max="57" width="23.28515625" bestFit="1" customWidth="1"/>
    <col min="58" max="58" width="21.5703125" bestFit="1" customWidth="1"/>
  </cols>
  <sheetData>
    <row r="1" spans="1:5" x14ac:dyDescent="0.25">
      <c r="A1" s="4" t="s">
        <v>40</v>
      </c>
      <c r="B1" t="s">
        <v>62</v>
      </c>
      <c r="C1" t="s">
        <v>61</v>
      </c>
      <c r="D1" t="s">
        <v>63</v>
      </c>
      <c r="E1" t="s">
        <v>65</v>
      </c>
    </row>
    <row r="2" spans="1:5" x14ac:dyDescent="0.25">
      <c r="A2" s="5" t="s">
        <v>43</v>
      </c>
      <c r="B2" s="10">
        <v>1143.8140000000001</v>
      </c>
      <c r="C2" s="10">
        <v>878.7120000000001</v>
      </c>
      <c r="D2" s="10">
        <v>265.10200000000009</v>
      </c>
      <c r="E2" s="10">
        <v>71189.078000000038</v>
      </c>
    </row>
    <row r="3" spans="1:5" x14ac:dyDescent="0.25">
      <c r="A3" s="5" t="s">
        <v>44</v>
      </c>
      <c r="B3" s="10">
        <v>1197.1480000000013</v>
      </c>
      <c r="C3" s="10">
        <v>871.33899999999983</v>
      </c>
      <c r="D3" s="10">
        <v>325.80899999999997</v>
      </c>
      <c r="E3" s="10">
        <v>72348.955000000016</v>
      </c>
    </row>
    <row r="4" spans="1:5" x14ac:dyDescent="0.25">
      <c r="A4" s="5" t="s">
        <v>45</v>
      </c>
      <c r="B4" s="10">
        <v>1301.3449999999998</v>
      </c>
      <c r="C4" s="10">
        <v>888.54600000000039</v>
      </c>
      <c r="D4" s="10">
        <v>412.79900000000004</v>
      </c>
      <c r="E4" s="10">
        <v>73805.481999999975</v>
      </c>
    </row>
    <row r="5" spans="1:5" x14ac:dyDescent="0.25">
      <c r="A5" s="5" t="s">
        <v>46</v>
      </c>
      <c r="B5" s="10">
        <v>1350.6379999999997</v>
      </c>
      <c r="C5" s="10">
        <v>939.08899999999971</v>
      </c>
      <c r="D5" s="10">
        <v>411.54900000000015</v>
      </c>
      <c r="E5" s="10">
        <v>75308.486999999979</v>
      </c>
    </row>
    <row r="6" spans="1:5" x14ac:dyDescent="0.25">
      <c r="A6" s="5" t="s">
        <v>47</v>
      </c>
      <c r="B6" s="10">
        <v>1466.7990000000004</v>
      </c>
      <c r="C6" s="10">
        <v>991.10399999999947</v>
      </c>
      <c r="D6" s="10">
        <v>475.6950000000005</v>
      </c>
      <c r="E6" s="10">
        <v>76535.737999999983</v>
      </c>
    </row>
    <row r="7" spans="1:5" x14ac:dyDescent="0.25">
      <c r="A7" s="5" t="s">
        <v>48</v>
      </c>
      <c r="B7" s="10">
        <v>850.36499999999955</v>
      </c>
      <c r="C7" s="10">
        <v>629.48300000000006</v>
      </c>
      <c r="D7" s="10">
        <v>220.88199999999992</v>
      </c>
      <c r="E7" s="10">
        <v>77890.700999999972</v>
      </c>
    </row>
    <row r="8" spans="1:5" x14ac:dyDescent="0.25">
      <c r="A8" s="5" t="s">
        <v>41</v>
      </c>
      <c r="B8" s="10">
        <v>7310.1090000000004</v>
      </c>
      <c r="C8" s="10">
        <v>5198.2729999999992</v>
      </c>
      <c r="D8" s="10">
        <v>2111.8360000000007</v>
      </c>
      <c r="E8" s="10">
        <v>447078.44099999999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rgb="FFFFC000"/>
  </sheetPr>
  <dimension ref="A1:C2"/>
  <sheetViews>
    <sheetView workbookViewId="0">
      <selection activeCell="C57" sqref="C57"/>
    </sheetView>
  </sheetViews>
  <sheetFormatPr defaultRowHeight="15" x14ac:dyDescent="0.25"/>
  <cols>
    <col min="1" max="1" width="15.85546875" customWidth="1"/>
    <col min="2" max="2" width="18.140625" customWidth="1"/>
    <col min="3" max="3" width="10" customWidth="1"/>
    <col min="4" max="4" width="11.7109375" customWidth="1"/>
  </cols>
  <sheetData>
    <row r="1" spans="1:3" x14ac:dyDescent="0.25">
      <c r="A1" t="s">
        <v>64</v>
      </c>
      <c r="B1" t="s">
        <v>61</v>
      </c>
      <c r="C1" t="s">
        <v>65</v>
      </c>
    </row>
    <row r="2" spans="1:3" x14ac:dyDescent="0.25">
      <c r="A2" s="10">
        <v>7310.1090000000113</v>
      </c>
      <c r="B2" s="10">
        <v>5198.273000000002</v>
      </c>
      <c r="C2" s="10">
        <v>447078.44099999923</v>
      </c>
    </row>
  </sheetData>
  <pageMargins left="0.7" right="0.7" top="0.75" bottom="0.75" header="0.3" footer="0.3"/>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rgb="FFFFC000"/>
  </sheetPr>
  <dimension ref="A3:B9"/>
  <sheetViews>
    <sheetView workbookViewId="0">
      <selection activeCell="C57" sqref="C57"/>
      <pivotSelection pane="bottomRight" showHeader="1" axis="axisRow" activeRow="6" previousRow="6" click="1" r:id="rId1">
        <pivotArea dataOnly="0" labelOnly="1" fieldPosition="0">
          <references count="1">
            <reference field="0" count="0"/>
          </references>
        </pivotArea>
      </pivotSelection>
    </sheetView>
  </sheetViews>
  <sheetFormatPr defaultRowHeight="15" x14ac:dyDescent="0.25"/>
  <cols>
    <col min="1" max="1" width="13.140625" customWidth="1"/>
    <col min="2" max="2" width="15.5703125" customWidth="1"/>
    <col min="3" max="3" width="16.28515625" customWidth="1"/>
    <col min="4" max="4" width="17.28515625" customWidth="1"/>
    <col min="5" max="5" width="16" customWidth="1"/>
    <col min="6" max="6" width="11.28515625" customWidth="1"/>
    <col min="7" max="7" width="7.85546875" customWidth="1"/>
    <col min="8" max="8" width="11.28515625" bestFit="1" customWidth="1"/>
  </cols>
  <sheetData>
    <row r="3" spans="1:2" x14ac:dyDescent="0.25">
      <c r="A3" s="4" t="s">
        <v>40</v>
      </c>
      <c r="B3" t="s">
        <v>60</v>
      </c>
    </row>
    <row r="4" spans="1:2" x14ac:dyDescent="0.25">
      <c r="A4" s="5" t="s">
        <v>43</v>
      </c>
      <c r="B4" s="10">
        <v>265.10200000000009</v>
      </c>
    </row>
    <row r="5" spans="1:2" x14ac:dyDescent="0.25">
      <c r="A5" s="5" t="s">
        <v>44</v>
      </c>
      <c r="B5" s="10">
        <v>325.80899999999997</v>
      </c>
    </row>
    <row r="6" spans="1:2" x14ac:dyDescent="0.25">
      <c r="A6" s="5" t="s">
        <v>45</v>
      </c>
      <c r="B6" s="10">
        <v>412.79900000000004</v>
      </c>
    </row>
    <row r="7" spans="1:2" x14ac:dyDescent="0.25">
      <c r="A7" s="5" t="s">
        <v>46</v>
      </c>
      <c r="B7" s="10">
        <v>411.54900000000015</v>
      </c>
    </row>
    <row r="8" spans="1:2" x14ac:dyDescent="0.25">
      <c r="A8" s="5" t="s">
        <v>47</v>
      </c>
      <c r="B8" s="10">
        <v>475.6950000000005</v>
      </c>
    </row>
    <row r="9" spans="1:2" x14ac:dyDescent="0.25">
      <c r="A9" s="5" t="s">
        <v>48</v>
      </c>
      <c r="B9" s="10">
        <v>220.88199999999992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rgb="FFFFC000"/>
  </sheetPr>
  <dimension ref="A3:B9"/>
  <sheetViews>
    <sheetView workbookViewId="0">
      <selection activeCell="C57" sqref="C57"/>
    </sheetView>
  </sheetViews>
  <sheetFormatPr defaultRowHeight="15" x14ac:dyDescent="0.25"/>
  <cols>
    <col min="1" max="1" width="13.140625" customWidth="1"/>
    <col min="2" max="2" width="13.5703125" customWidth="1"/>
    <col min="3" max="3" width="16.28515625" customWidth="1"/>
    <col min="4" max="4" width="17.28515625" customWidth="1"/>
    <col min="5" max="5" width="16" customWidth="1"/>
    <col min="6" max="6" width="11.28515625" customWidth="1"/>
    <col min="7" max="7" width="7.85546875" customWidth="1"/>
    <col min="8" max="8" width="11.28515625" bestFit="1" customWidth="1"/>
  </cols>
  <sheetData>
    <row r="3" spans="1:2" x14ac:dyDescent="0.25">
      <c r="A3" s="4" t="s">
        <v>40</v>
      </c>
      <c r="B3" t="s">
        <v>54</v>
      </c>
    </row>
    <row r="4" spans="1:2" x14ac:dyDescent="0.25">
      <c r="A4" s="5" t="s">
        <v>43</v>
      </c>
      <c r="B4" s="10">
        <v>878.7120000000001</v>
      </c>
    </row>
    <row r="5" spans="1:2" x14ac:dyDescent="0.25">
      <c r="A5" s="5" t="s">
        <v>44</v>
      </c>
      <c r="B5" s="10">
        <v>871.33899999999983</v>
      </c>
    </row>
    <row r="6" spans="1:2" x14ac:dyDescent="0.25">
      <c r="A6" s="5" t="s">
        <v>45</v>
      </c>
      <c r="B6" s="10">
        <v>888.54600000000039</v>
      </c>
    </row>
    <row r="7" spans="1:2" x14ac:dyDescent="0.25">
      <c r="A7" s="5" t="s">
        <v>46</v>
      </c>
      <c r="B7" s="10">
        <v>939.08899999999971</v>
      </c>
    </row>
    <row r="8" spans="1:2" x14ac:dyDescent="0.25">
      <c r="A8" s="5" t="s">
        <v>47</v>
      </c>
      <c r="B8" s="10">
        <v>991.10399999999947</v>
      </c>
    </row>
    <row r="9" spans="1:2" x14ac:dyDescent="0.25">
      <c r="A9" s="5" t="s">
        <v>48</v>
      </c>
      <c r="B9" s="10">
        <v>629.48300000000006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rgb="FFFFC000"/>
  </sheetPr>
  <dimension ref="A3:B10"/>
  <sheetViews>
    <sheetView workbookViewId="0">
      <selection activeCell="C57" sqref="C57"/>
    </sheetView>
  </sheetViews>
  <sheetFormatPr defaultRowHeight="15" x14ac:dyDescent="0.25"/>
  <cols>
    <col min="1" max="1" width="13.140625" customWidth="1"/>
    <col min="2" max="2" width="11.7109375" customWidth="1"/>
    <col min="3" max="3" width="13.28515625" bestFit="1" customWidth="1"/>
  </cols>
  <sheetData>
    <row r="3" spans="1:2" x14ac:dyDescent="0.25">
      <c r="A3" s="4" t="s">
        <v>40</v>
      </c>
      <c r="B3" t="s">
        <v>55</v>
      </c>
    </row>
    <row r="4" spans="1:2" x14ac:dyDescent="0.25">
      <c r="A4" s="5" t="s">
        <v>43</v>
      </c>
      <c r="B4" s="10">
        <v>71189.078000000038</v>
      </c>
    </row>
    <row r="5" spans="1:2" x14ac:dyDescent="0.25">
      <c r="A5" s="5" t="s">
        <v>44</v>
      </c>
      <c r="B5" s="10">
        <v>72348.955000000016</v>
      </c>
    </row>
    <row r="6" spans="1:2" x14ac:dyDescent="0.25">
      <c r="A6" s="5" t="s">
        <v>45</v>
      </c>
      <c r="B6" s="10">
        <v>73805.481999999975</v>
      </c>
    </row>
    <row r="7" spans="1:2" x14ac:dyDescent="0.25">
      <c r="A7" s="5" t="s">
        <v>46</v>
      </c>
      <c r="B7" s="10">
        <v>75308.486999999979</v>
      </c>
    </row>
    <row r="8" spans="1:2" x14ac:dyDescent="0.25">
      <c r="A8" s="5" t="s">
        <v>47</v>
      </c>
      <c r="B8" s="10">
        <v>76535.737999999983</v>
      </c>
    </row>
    <row r="9" spans="1:2" x14ac:dyDescent="0.25">
      <c r="A9" s="5" t="s">
        <v>48</v>
      </c>
      <c r="B9" s="10">
        <v>77890.700999999972</v>
      </c>
    </row>
    <row r="10" spans="1:2" x14ac:dyDescent="0.25">
      <c r="A10" s="5" t="s">
        <v>41</v>
      </c>
      <c r="B10" s="10">
        <v>447078.44099999999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FFC000"/>
  </sheetPr>
  <dimension ref="A3:B10"/>
  <sheetViews>
    <sheetView workbookViewId="0">
      <selection activeCell="C57" sqref="C57"/>
    </sheetView>
  </sheetViews>
  <sheetFormatPr defaultRowHeight="15" x14ac:dyDescent="0.25"/>
  <cols>
    <col min="1" max="1" width="13.140625" customWidth="1"/>
    <col min="2" max="2" width="12" customWidth="1"/>
  </cols>
  <sheetData>
    <row r="3" spans="1:2" x14ac:dyDescent="0.25">
      <c r="A3" s="4" t="s">
        <v>40</v>
      </c>
      <c r="B3" t="s">
        <v>53</v>
      </c>
    </row>
    <row r="4" spans="1:2" x14ac:dyDescent="0.25">
      <c r="A4" s="5" t="s">
        <v>43</v>
      </c>
      <c r="B4" s="10">
        <v>1143.8140000000001</v>
      </c>
    </row>
    <row r="5" spans="1:2" x14ac:dyDescent="0.25">
      <c r="A5" s="5" t="s">
        <v>44</v>
      </c>
      <c r="B5" s="10">
        <v>1197.1480000000013</v>
      </c>
    </row>
    <row r="6" spans="1:2" x14ac:dyDescent="0.25">
      <c r="A6" s="5" t="s">
        <v>45</v>
      </c>
      <c r="B6" s="10">
        <v>1301.3449999999998</v>
      </c>
    </row>
    <row r="7" spans="1:2" x14ac:dyDescent="0.25">
      <c r="A7" s="5" t="s">
        <v>46</v>
      </c>
      <c r="B7" s="10">
        <v>1350.6379999999997</v>
      </c>
    </row>
    <row r="8" spans="1:2" x14ac:dyDescent="0.25">
      <c r="A8" s="5" t="s">
        <v>47</v>
      </c>
      <c r="B8" s="10">
        <v>1466.7990000000004</v>
      </c>
    </row>
    <row r="9" spans="1:2" x14ac:dyDescent="0.25">
      <c r="A9" s="5" t="s">
        <v>48</v>
      </c>
      <c r="B9" s="10">
        <v>850.36499999999955</v>
      </c>
    </row>
    <row r="10" spans="1:2" x14ac:dyDescent="0.25">
      <c r="A10" s="5" t="s">
        <v>41</v>
      </c>
      <c r="B10" s="10">
        <v>7310.1090000000004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3:L23"/>
  <sheetViews>
    <sheetView workbookViewId="0">
      <selection activeCell="F5" sqref="F5:F22"/>
    </sheetView>
  </sheetViews>
  <sheetFormatPr defaultRowHeight="15" x14ac:dyDescent="0.25"/>
  <cols>
    <col min="1" max="1" width="15.42578125" bestFit="1" customWidth="1"/>
  </cols>
  <sheetData>
    <row r="3" spans="1:12" x14ac:dyDescent="0.25">
      <c r="A3" s="4" t="s">
        <v>40</v>
      </c>
    </row>
    <row r="4" spans="1:12" x14ac:dyDescent="0.25">
      <c r="A4" s="5"/>
    </row>
    <row r="5" spans="1:12" x14ac:dyDescent="0.25">
      <c r="A5" s="5" t="s">
        <v>66</v>
      </c>
      <c r="D5" s="5" t="s">
        <v>66</v>
      </c>
      <c r="F5" s="5" t="s">
        <v>70</v>
      </c>
      <c r="I5" t="s">
        <v>84</v>
      </c>
      <c r="J5" t="str">
        <f>CONCATENATE(I5,", ")</f>
        <v xml:space="preserve">F5, </v>
      </c>
      <c r="L5" t="str">
        <f>CONCATENATE(J5,J6,J7,J8,J9,J10,J11,J12,J13,J14,J15,J16,J17,J18,J19,J20,J21,J22)</f>
        <v xml:space="preserve">F5, F6, F7, F8, F9, F10, F11, F12, F13, F14, F15, F16, F17, F18, F19, F20, F21, F22, </v>
      </c>
    </row>
    <row r="6" spans="1:12" x14ac:dyDescent="0.25">
      <c r="A6" s="5" t="s">
        <v>67</v>
      </c>
      <c r="D6" s="5" t="s">
        <v>67</v>
      </c>
      <c r="F6" s="5" t="s">
        <v>69</v>
      </c>
      <c r="I6" t="s">
        <v>85</v>
      </c>
      <c r="J6" t="str">
        <f t="shared" ref="J6:J22" si="0">CONCATENATE(I6,", ")</f>
        <v xml:space="preserve">F6, </v>
      </c>
    </row>
    <row r="7" spans="1:12" x14ac:dyDescent="0.25">
      <c r="A7" s="5" t="s">
        <v>68</v>
      </c>
      <c r="D7" s="5" t="s">
        <v>68</v>
      </c>
      <c r="F7" s="5" t="s">
        <v>73</v>
      </c>
      <c r="I7" t="s">
        <v>86</v>
      </c>
      <c r="J7" t="str">
        <f t="shared" si="0"/>
        <v xml:space="preserve">F7, </v>
      </c>
      <c r="L7" t="s">
        <v>102</v>
      </c>
    </row>
    <row r="8" spans="1:12" x14ac:dyDescent="0.25">
      <c r="A8" s="5" t="s">
        <v>69</v>
      </c>
      <c r="D8" s="5" t="s">
        <v>69</v>
      </c>
      <c r="F8" s="5" t="s">
        <v>66</v>
      </c>
      <c r="I8" t="s">
        <v>87</v>
      </c>
      <c r="J8" t="str">
        <f t="shared" si="0"/>
        <v xml:space="preserve">F8, </v>
      </c>
    </row>
    <row r="9" spans="1:12" x14ac:dyDescent="0.25">
      <c r="A9" s="5" t="s">
        <v>70</v>
      </c>
      <c r="D9" s="5" t="s">
        <v>70</v>
      </c>
      <c r="F9" s="5" t="s">
        <v>74</v>
      </c>
      <c r="I9" t="s">
        <v>88</v>
      </c>
      <c r="J9" t="str">
        <f t="shared" si="0"/>
        <v xml:space="preserve">F9, </v>
      </c>
      <c r="L9" t="str">
        <f>CONCATENATE(F5,F6,F7,F8,F9,F10,F11,F12,F13,F14,F15,F16,F17,F18,F19,F20,F21,F22)</f>
        <v>2019 January2019 February2019 March2019 April2019 May2019 June2019 July2019 August2019 September2019 October2019 November2019 December2020 January2020 February2020 March2020 April2020 May2020 June</v>
      </c>
    </row>
    <row r="10" spans="1:12" x14ac:dyDescent="0.25">
      <c r="A10" s="5" t="s">
        <v>71</v>
      </c>
      <c r="D10" s="5" t="s">
        <v>71</v>
      </c>
      <c r="F10" s="5" t="s">
        <v>72</v>
      </c>
      <c r="I10" t="s">
        <v>89</v>
      </c>
      <c r="J10" t="str">
        <f t="shared" si="0"/>
        <v xml:space="preserve">F10, </v>
      </c>
    </row>
    <row r="11" spans="1:12" x14ac:dyDescent="0.25">
      <c r="A11" s="5" t="s">
        <v>72</v>
      </c>
      <c r="D11" s="5" t="s">
        <v>72</v>
      </c>
      <c r="F11" s="5" t="s">
        <v>71</v>
      </c>
      <c r="I11" t="s">
        <v>90</v>
      </c>
      <c r="J11" t="str">
        <f t="shared" si="0"/>
        <v xml:space="preserve">F11, </v>
      </c>
    </row>
    <row r="12" spans="1:12" x14ac:dyDescent="0.25">
      <c r="A12" s="5" t="s">
        <v>73</v>
      </c>
      <c r="D12" s="5" t="s">
        <v>73</v>
      </c>
      <c r="F12" s="5" t="s">
        <v>67</v>
      </c>
      <c r="I12" t="s">
        <v>91</v>
      </c>
      <c r="J12" t="str">
        <f t="shared" si="0"/>
        <v xml:space="preserve">F12, </v>
      </c>
    </row>
    <row r="13" spans="1:12" x14ac:dyDescent="0.25">
      <c r="A13" s="5" t="s">
        <v>74</v>
      </c>
      <c r="D13" s="5" t="s">
        <v>74</v>
      </c>
      <c r="F13" s="5" t="s">
        <v>77</v>
      </c>
      <c r="I13" t="s">
        <v>92</v>
      </c>
      <c r="J13" t="str">
        <f t="shared" si="0"/>
        <v xml:space="preserve">F13, </v>
      </c>
    </row>
    <row r="14" spans="1:12" x14ac:dyDescent="0.25">
      <c r="A14" s="5" t="s">
        <v>75</v>
      </c>
      <c r="D14" s="5" t="s">
        <v>75</v>
      </c>
      <c r="F14" s="5" t="s">
        <v>76</v>
      </c>
      <c r="I14" t="s">
        <v>93</v>
      </c>
      <c r="J14" t="str">
        <f t="shared" si="0"/>
        <v xml:space="preserve">F14, </v>
      </c>
    </row>
    <row r="15" spans="1:12" x14ac:dyDescent="0.25">
      <c r="A15" s="5" t="s">
        <v>76</v>
      </c>
      <c r="D15" s="5" t="s">
        <v>76</v>
      </c>
      <c r="F15" s="5" t="s">
        <v>75</v>
      </c>
      <c r="I15" t="s">
        <v>94</v>
      </c>
      <c r="J15" t="str">
        <f t="shared" si="0"/>
        <v xml:space="preserve">F15, </v>
      </c>
    </row>
    <row r="16" spans="1:12" x14ac:dyDescent="0.25">
      <c r="A16" s="5" t="s">
        <v>77</v>
      </c>
      <c r="D16" s="5" t="s">
        <v>77</v>
      </c>
      <c r="F16" s="5" t="s">
        <v>68</v>
      </c>
      <c r="I16" t="s">
        <v>95</v>
      </c>
      <c r="J16" t="str">
        <f t="shared" si="0"/>
        <v xml:space="preserve">F16, </v>
      </c>
    </row>
    <row r="17" spans="1:10" x14ac:dyDescent="0.25">
      <c r="A17" s="5" t="s">
        <v>78</v>
      </c>
      <c r="D17" s="5" t="s">
        <v>78</v>
      </c>
      <c r="F17" s="5" t="s">
        <v>80</v>
      </c>
      <c r="I17" t="s">
        <v>96</v>
      </c>
      <c r="J17" t="str">
        <f t="shared" si="0"/>
        <v xml:space="preserve">F17, </v>
      </c>
    </row>
    <row r="18" spans="1:10" x14ac:dyDescent="0.25">
      <c r="A18" s="5" t="s">
        <v>79</v>
      </c>
      <c r="D18" s="5" t="s">
        <v>79</v>
      </c>
      <c r="F18" s="5" t="s">
        <v>79</v>
      </c>
      <c r="I18" t="s">
        <v>97</v>
      </c>
      <c r="J18" t="str">
        <f t="shared" si="0"/>
        <v xml:space="preserve">F18, </v>
      </c>
    </row>
    <row r="19" spans="1:10" x14ac:dyDescent="0.25">
      <c r="A19" s="5" t="s">
        <v>80</v>
      </c>
      <c r="D19" s="5" t="s">
        <v>80</v>
      </c>
      <c r="F19" s="5" t="s">
        <v>82</v>
      </c>
      <c r="I19" t="s">
        <v>98</v>
      </c>
      <c r="J19" t="str">
        <f t="shared" si="0"/>
        <v xml:space="preserve">F19, </v>
      </c>
    </row>
    <row r="20" spans="1:10" x14ac:dyDescent="0.25">
      <c r="A20" s="5" t="s">
        <v>81</v>
      </c>
      <c r="D20" s="5" t="s">
        <v>81</v>
      </c>
      <c r="F20" s="5" t="s">
        <v>78</v>
      </c>
      <c r="I20" t="s">
        <v>99</v>
      </c>
      <c r="J20" t="str">
        <f t="shared" si="0"/>
        <v xml:space="preserve">F20, </v>
      </c>
    </row>
    <row r="21" spans="1:10" x14ac:dyDescent="0.25">
      <c r="A21" s="5" t="s">
        <v>82</v>
      </c>
      <c r="D21" s="5" t="s">
        <v>82</v>
      </c>
      <c r="F21" s="5" t="s">
        <v>83</v>
      </c>
      <c r="I21" t="s">
        <v>100</v>
      </c>
      <c r="J21" t="str">
        <f t="shared" si="0"/>
        <v xml:space="preserve">F21, </v>
      </c>
    </row>
    <row r="22" spans="1:10" x14ac:dyDescent="0.25">
      <c r="A22" s="5" t="s">
        <v>83</v>
      </c>
      <c r="D22" s="5" t="s">
        <v>83</v>
      </c>
      <c r="F22" s="5" t="s">
        <v>81</v>
      </c>
      <c r="I22" t="s">
        <v>101</v>
      </c>
      <c r="J22" t="str">
        <f t="shared" si="0"/>
        <v xml:space="preserve">F22, </v>
      </c>
    </row>
    <row r="23" spans="1:10" x14ac:dyDescent="0.25">
      <c r="A23" s="5"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README</vt:lpstr>
      <vt:lpstr>Dashboard</vt:lpstr>
      <vt:lpstr>QoQ Changes</vt:lpstr>
      <vt:lpstr>Act, Deact, Sub Summary</vt:lpstr>
      <vt:lpstr>Net Activations</vt:lpstr>
      <vt:lpstr>Deactivations</vt:lpstr>
      <vt:lpstr>Total Adds</vt:lpstr>
      <vt:lpstr>Total Subs</vt:lpstr>
      <vt:lpstr>Sheet1</vt:lpstr>
      <vt:lpstr>data</vt:lpstr>
      <vt:lpstr>sql</vt:lpstr>
    </vt:vector>
  </TitlesOfParts>
  <Company>Verizon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Paul (PJ)</dc:creator>
  <cp:lastModifiedBy>Danny Song</cp:lastModifiedBy>
  <dcterms:created xsi:type="dcterms:W3CDTF">2020-06-08T10:31:09Z</dcterms:created>
  <dcterms:modified xsi:type="dcterms:W3CDTF">2020-12-16T03:18:41Z</dcterms:modified>
</cp:coreProperties>
</file>