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ARC_PLC Enrollment Web Reports\"/>
    </mc:Choice>
  </mc:AlternateContent>
  <bookViews>
    <workbookView xWindow="0" yWindow="0" windowWidth="28800" windowHeight="13635"/>
  </bookViews>
  <sheets>
    <sheet name="2015 Total_Base_AttGB_UnAttGB" sheetId="5" r:id="rId1"/>
    <sheet name="2015 Enrolled_Attributed" sheetId="1" r:id="rId2"/>
    <sheet name="2015 ARCCO_Enrolled_AttGB" sheetId="4" r:id="rId3"/>
  </sheets>
  <definedNames>
    <definedName name="_xlnm.Print_Area" localSheetId="2">'2015 ARCCO_Enrolled_AttGB'!$A$1:$J$30</definedName>
    <definedName name="_xlnm.Print_Area" localSheetId="1">'2015 Enrolled_Attributed'!$A$1:$G$30</definedName>
    <definedName name="_xlnm.Print_Area" localSheetId="0">'2015 Total_Base_AttGB_UnAttGB'!$A$1:$D$35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C32" i="5"/>
  <c r="B32" i="5"/>
  <c r="E5" i="4" l="1"/>
  <c r="I5" i="4"/>
  <c r="E6" i="4"/>
  <c r="I6" i="4"/>
  <c r="E7" i="4"/>
  <c r="I7" i="4"/>
  <c r="E8" i="4"/>
  <c r="I8" i="4"/>
  <c r="E9" i="4"/>
  <c r="I9" i="4"/>
  <c r="E10" i="4"/>
  <c r="I10" i="4"/>
  <c r="E11" i="4"/>
  <c r="I11" i="4"/>
  <c r="E12" i="4"/>
  <c r="I12" i="4"/>
  <c r="E13" i="4"/>
  <c r="I13" i="4"/>
  <c r="E14" i="4"/>
  <c r="I14" i="4"/>
  <c r="E15" i="4"/>
  <c r="I15" i="4"/>
  <c r="E16" i="4"/>
  <c r="I16" i="4"/>
  <c r="E17" i="4"/>
  <c r="I17" i="4"/>
  <c r="E18" i="4"/>
  <c r="I18" i="4"/>
  <c r="E19" i="4"/>
  <c r="I19" i="4"/>
  <c r="E20" i="4"/>
  <c r="I20" i="4"/>
  <c r="E21" i="4"/>
  <c r="I21" i="4"/>
  <c r="E22" i="4"/>
  <c r="I22" i="4"/>
  <c r="E23" i="4"/>
  <c r="I23" i="4"/>
  <c r="E24" i="4"/>
  <c r="I24" i="4"/>
  <c r="E25" i="4"/>
  <c r="I25" i="4"/>
  <c r="D30" i="5" l="1"/>
  <c r="D24" i="5" l="1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1" i="5"/>
  <c r="B27" i="5"/>
  <c r="D26" i="5"/>
  <c r="C25" i="5"/>
  <c r="C27" i="5" s="1"/>
  <c r="B25" i="5"/>
  <c r="D25" i="5" l="1"/>
  <c r="D27" i="5"/>
  <c r="H27" i="4"/>
  <c r="G27" i="4"/>
  <c r="F27" i="4"/>
  <c r="J7" i="4"/>
  <c r="J6" i="4"/>
  <c r="J5" i="4"/>
  <c r="J25" i="4"/>
  <c r="J24" i="4"/>
  <c r="J10" i="4"/>
  <c r="J9" i="4"/>
  <c r="D27" i="4"/>
  <c r="C27" i="4"/>
  <c r="B27" i="4"/>
  <c r="J11" i="4" l="1"/>
  <c r="J17" i="4"/>
  <c r="J18" i="4"/>
  <c r="J19" i="4"/>
  <c r="J20" i="4"/>
  <c r="J21" i="4"/>
  <c r="J22" i="4"/>
  <c r="J15" i="4"/>
  <c r="I27" i="4"/>
  <c r="J8" i="4"/>
  <c r="J16" i="4"/>
  <c r="J12" i="4"/>
  <c r="J13" i="4"/>
  <c r="J14" i="4"/>
  <c r="E27" i="4"/>
  <c r="J23" i="4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27" i="1"/>
  <c r="C27" i="1"/>
  <c r="F27" i="1"/>
  <c r="E27" i="1"/>
  <c r="J27" i="4" l="1"/>
  <c r="B27" i="1"/>
  <c r="G27" i="1"/>
</calcChain>
</file>

<file path=xl/sharedStrings.xml><?xml version="1.0" encoding="utf-8"?>
<sst xmlns="http://schemas.openxmlformats.org/spreadsheetml/2006/main" count="111" uniqueCount="56">
  <si>
    <t>Covered Commodity</t>
  </si>
  <si>
    <t>Price Loss Coverage (PLC)</t>
  </si>
  <si>
    <t>Agriculture Risk Coverage--County (ARC-CO)</t>
  </si>
  <si>
    <t>Agriculture Risk Coverage-Individual (ARC-IC)</t>
  </si>
  <si>
    <t>WHEAT</t>
  </si>
  <si>
    <t>OATS</t>
  </si>
  <si>
    <t>RICE-LONG GRAIN</t>
  </si>
  <si>
    <t>RICE-MED GRAIN</t>
  </si>
  <si>
    <t>FLAXSEED</t>
  </si>
  <si>
    <t>CORN</t>
  </si>
  <si>
    <t>SMALL CHICKPEAS</t>
  </si>
  <si>
    <t>LARGE CHICKPEAS</t>
  </si>
  <si>
    <t>GRAIN SORGHUM</t>
  </si>
  <si>
    <t>DRY PEAS</t>
  </si>
  <si>
    <t xml:space="preserve">PEANUTS </t>
  </si>
  <si>
    <t>SUNFLOWERS</t>
  </si>
  <si>
    <t>SAFFLOWER</t>
  </si>
  <si>
    <t>SOYBEANS</t>
  </si>
  <si>
    <t>BARLEY</t>
  </si>
  <si>
    <t>RAPESEED</t>
  </si>
  <si>
    <t>MUSTARD</t>
  </si>
  <si>
    <t>SESAME</t>
  </si>
  <si>
    <t>LENTILS</t>
  </si>
  <si>
    <t>CANOLA</t>
  </si>
  <si>
    <t>CRAMBE</t>
  </si>
  <si>
    <t>TOTAL</t>
  </si>
  <si>
    <t>Irrigated</t>
  </si>
  <si>
    <t>Non-irrigated</t>
  </si>
  <si>
    <t>Total</t>
  </si>
  <si>
    <t>Note that totals may differ slightly from Table 1 due to rounding.</t>
  </si>
  <si>
    <t xml:space="preserve">NON-ENROLLED FARMS </t>
  </si>
  <si>
    <t>SUBTOTAL</t>
  </si>
  <si>
    <t>GENERIC BASE ACRES</t>
  </si>
  <si>
    <t>2/ The "All Yield" include covered commodity base acres in counties that do not have an irrigated/non-irrigated yield practice designation.</t>
  </si>
  <si>
    <t xml:space="preserve">Generic Base Acres 1/ </t>
  </si>
  <si>
    <t>Note that totals may differ slightly from Table 2 due to rounding.</t>
  </si>
  <si>
    <t>2/ Farms enrolled in the Agriculture Risk Coverage (County and Individual) and Price Loss Coverage Programs.</t>
  </si>
  <si>
    <t>Note that totals may differ slightly from Tables 1 and 3 due to rounding.</t>
  </si>
  <si>
    <t>1/ Farms enrolled in the Agriculture Risk Coverage (County and Individual) and Price Loss Coverage Programs.</t>
  </si>
  <si>
    <t>All Yield 2/</t>
  </si>
  <si>
    <t>ENROLLED FARMS 2/</t>
  </si>
  <si>
    <t>TABLE 1.  2015 COVERED COMMODITY CONTRACT BASE ACRES AND GENERIC BASE ACRES ON ENROLLED AND NON-ENROLLED FARMS  (thousand acres)</t>
  </si>
  <si>
    <t>Covered Commodity Contract Base Acres</t>
  </si>
  <si>
    <t>Total of Contract Base Acres and Generic Base Acres</t>
  </si>
  <si>
    <t>UNATTRIBUTED GENERIC BASE ACRES ON ENROLLED FARMS</t>
  </si>
  <si>
    <t>COVERED COMMODITY CONTRACT BASE ACRES</t>
  </si>
  <si>
    <t>TOTAL BASE ACRES ON ALL FARMS</t>
  </si>
  <si>
    <t>TOTAL BASE ACRES ON ENROLLED FARMS</t>
  </si>
  <si>
    <t>1/ Generic base acres are former upland cotton base acres that are eligible for ARC/PLC payments, if planted to a covered commodity.  For enrolled farms, the acres are covered commodity plantings attributed to generic base acres.</t>
  </si>
  <si>
    <t>2/ Generic base acres are former upland cotton base acres that are eligible for ARC/PLC payments, if planted to a covered commodity.  For enrolled farms, the acres are covered commodity plantings attributed to generic base acres.</t>
  </si>
  <si>
    <t>Plantings  Attributed to Generic Base Acres</t>
  </si>
  <si>
    <t>Total of Contract Base Acres and Plantings Attributed  Generic Base Acres</t>
  </si>
  <si>
    <t>Plantings Attributed to Generic Base Acres 1/</t>
  </si>
  <si>
    <t>Total of Contract Base Acres and Plantings Attributed to Generic Base Acres</t>
  </si>
  <si>
    <t>TABLE 3.  2015 AGRICULTURE RISK COVERAGE--COUNTY (ARC-CO):  COVERED COMMODITY CONTRACT BASE ACRES AND PLANTINGS ATTRIBUTED TO GENERIC BASE ACRES ON ENROLLED FARMS (thousand acres)</t>
  </si>
  <si>
    <t>TABLE 2.  2015 COVERED COMMODITY CONTRACT BASE ACRES AND GENERIC BASE ACRES ON ENROLLED FARMS (thousand acres) 1/ 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</si>
</sst>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4" fontId="2" fillId="0" borderId="9" xfId="0" applyNumberFormat="1" applyFont="1" applyBorder="1"/>
    <xf numFmtId="4" fontId="2" fillId="0" borderId="10" xfId="0" applyNumberFormat="1" applyFont="1" applyBorder="1"/>
    <xf numFmtId="4" fontId="2" fillId="0" borderId="0" xfId="0" applyNumberFormat="1" applyFont="1"/>
    <xf numFmtId="4" fontId="2" fillId="0" borderId="11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0" xfId="0" applyNumberFormat="1" applyFont="1"/>
    <xf numFmtId="164" fontId="2" fillId="0" borderId="11" xfId="0" applyNumberFormat="1" applyFont="1" applyBorder="1"/>
    <xf numFmtId="0" fontId="4" fillId="0" borderId="0" xfId="0" applyFont="1"/>
    <xf numFmtId="4" fontId="4" fillId="0" borderId="9" xfId="0" applyNumberFormat="1" applyFont="1" applyBorder="1"/>
    <xf numFmtId="164" fontId="4" fillId="0" borderId="10" xfId="0" applyNumberFormat="1" applyFont="1" applyBorder="1"/>
    <xf numFmtId="164" fontId="4" fillId="0" borderId="12" xfId="0" applyNumberFormat="1" applyFont="1" applyBorder="1"/>
    <xf numFmtId="4" fontId="3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3" xfId="0" applyNumberFormat="1" applyFont="1" applyBorder="1"/>
    <xf numFmtId="164" fontId="3" fillId="0" borderId="12" xfId="0" applyNumberFormat="1" applyFont="1" applyBorder="1"/>
    <xf numFmtId="4" fontId="1" fillId="0" borderId="2" xfId="0" applyNumberFormat="1" applyFont="1" applyBorder="1"/>
    <xf numFmtId="164" fontId="1" fillId="0" borderId="2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4" fontId="4" fillId="0" borderId="2" xfId="0" applyNumberFormat="1" applyFont="1" applyBorder="1"/>
    <xf numFmtId="4" fontId="3" fillId="2" borderId="5" xfId="0" applyNumberFormat="1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164" fontId="4" fillId="3" borderId="12" xfId="0" applyNumberFormat="1" applyFont="1" applyFill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left" vertical="center" wrapText="1"/>
    </xf>
    <xf numFmtId="164" fontId="3" fillId="0" borderId="4" xfId="0" applyNumberFormat="1" applyFont="1" applyBorder="1"/>
    <xf numFmtId="4" fontId="1" fillId="2" borderId="5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Border="1"/>
    <xf numFmtId="164" fontId="1" fillId="0" borderId="7" xfId="0" applyNumberFormat="1" applyFont="1" applyBorder="1"/>
    <xf numFmtId="164" fontId="1" fillId="0" borderId="14" xfId="0" applyNumberFormat="1" applyFont="1" applyBorder="1"/>
    <xf numFmtId="4" fontId="1" fillId="2" borderId="7" xfId="0" applyNumberFormat="1" applyFont="1" applyFill="1" applyBorder="1" applyAlignment="1">
      <alignment horizontal="center" vertical="top" wrapText="1"/>
    </xf>
    <xf numFmtId="4" fontId="1" fillId="2" borderId="3" xfId="0" applyNumberFormat="1" applyFont="1" applyFill="1" applyBorder="1" applyAlignment="1">
      <alignment horizontal="center" vertical="top" wrapText="1"/>
    </xf>
    <xf numFmtId="4" fontId="1" fillId="2" borderId="4" xfId="0" applyNumberFormat="1" applyFont="1" applyFill="1" applyBorder="1" applyAlignment="1">
      <alignment horizontal="center" vertical="top" wrapText="1"/>
    </xf>
    <xf numFmtId="4" fontId="1" fillId="2" borderId="8" xfId="0" applyNumberFormat="1" applyFont="1" applyFill="1" applyBorder="1" applyAlignment="1">
      <alignment horizontal="center" vertical="top" wrapText="1"/>
    </xf>
    <xf numFmtId="4" fontId="1" fillId="2" borderId="14" xfId="0" applyNumberFormat="1" applyFont="1" applyFill="1" applyBorder="1" applyAlignment="1">
      <alignment horizontal="center" vertical="top" wrapText="1"/>
    </xf>
    <xf numFmtId="4" fontId="1" fillId="2" borderId="15" xfId="0" applyNumberFormat="1" applyFont="1" applyFill="1" applyBorder="1" applyAlignment="1">
      <alignment horizontal="center" vertical="top" wrapText="1"/>
    </xf>
    <xf numFmtId="0" fontId="2" fillId="0" borderId="0" xfId="0" quotePrefix="1" applyFont="1"/>
    <xf numFmtId="4" fontId="2" fillId="0" borderId="16" xfId="0" applyNumberFormat="1" applyFont="1" applyBorder="1"/>
    <xf numFmtId="164" fontId="2" fillId="0" borderId="17" xfId="0" applyNumberFormat="1" applyFont="1" applyBorder="1"/>
    <xf numFmtId="164" fontId="2" fillId="0" borderId="18" xfId="0" applyNumberFormat="1" applyFont="1" applyBorder="1"/>
    <xf numFmtId="4" fontId="2" fillId="0" borderId="19" xfId="0" applyNumberFormat="1" applyFont="1" applyBorder="1"/>
    <xf numFmtId="164" fontId="2" fillId="0" borderId="20" xfId="0" applyNumberFormat="1" applyFont="1" applyBorder="1"/>
    <xf numFmtId="164" fontId="2" fillId="0" borderId="21" xfId="0" applyNumberFormat="1" applyFont="1" applyBorder="1"/>
    <xf numFmtId="164" fontId="1" fillId="0" borderId="15" xfId="0" applyNumberFormat="1" applyFont="1" applyBorder="1"/>
    <xf numFmtId="4" fontId="1" fillId="2" borderId="2" xfId="0" applyNumberFormat="1" applyFont="1" applyFill="1" applyBorder="1" applyAlignment="1">
      <alignment horizontal="center" vertical="top" wrapText="1"/>
    </xf>
    <xf numFmtId="4" fontId="3" fillId="0" borderId="22" xfId="0" applyNumberFormat="1" applyFont="1" applyBorder="1"/>
    <xf numFmtId="4" fontId="3" fillId="0" borderId="9" xfId="0" applyNumberFormat="1" applyFont="1" applyBorder="1"/>
    <xf numFmtId="4" fontId="4" fillId="0" borderId="22" xfId="0" applyNumberFormat="1" applyFont="1" applyBorder="1"/>
    <xf numFmtId="4" fontId="3" fillId="0" borderId="2" xfId="0" applyNumberFormat="1" applyFont="1" applyBorder="1"/>
    <xf numFmtId="164" fontId="4" fillId="0" borderId="16" xfId="0" applyNumberFormat="1" applyFont="1" applyBorder="1"/>
    <xf numFmtId="164" fontId="4" fillId="0" borderId="17" xfId="0" applyNumberFormat="1" applyFont="1" applyBorder="1"/>
    <xf numFmtId="164" fontId="4" fillId="0" borderId="18" xfId="0" applyNumberFormat="1" applyFont="1" applyBorder="1"/>
    <xf numFmtId="164" fontId="4" fillId="0" borderId="7" xfId="0" applyNumberFormat="1" applyFont="1" applyBorder="1" applyAlignment="1">
      <alignment horizontal="right"/>
    </xf>
    <xf numFmtId="4" fontId="4" fillId="0" borderId="7" xfId="0" applyNumberFormat="1" applyFont="1" applyBorder="1"/>
    <xf numFmtId="164" fontId="3" fillId="0" borderId="18" xfId="0" applyNumberFormat="1" applyFont="1" applyBorder="1"/>
    <xf numFmtId="4" fontId="4" fillId="3" borderId="7" xfId="0" applyNumberFormat="1" applyFont="1" applyFill="1" applyBorder="1"/>
    <xf numFmtId="164" fontId="4" fillId="0" borderId="7" xfId="0" applyNumberFormat="1" applyFont="1" applyBorder="1"/>
    <xf numFmtId="4" fontId="4" fillId="0" borderId="18" xfId="0" applyNumberFormat="1" applyFont="1" applyBorder="1"/>
    <xf numFmtId="4" fontId="3" fillId="2" borderId="15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/>
    <xf numFmtId="164" fontId="4" fillId="0" borderId="20" xfId="0" applyNumberFormat="1" applyFont="1" applyBorder="1"/>
    <xf numFmtId="164" fontId="4" fillId="0" borderId="21" xfId="0" applyNumberFormat="1" applyFont="1" applyBorder="1"/>
    <xf numFmtId="164" fontId="4" fillId="0" borderId="15" xfId="0" applyNumberFormat="1" applyFont="1" applyBorder="1" applyAlignment="1">
      <alignment horizontal="right"/>
    </xf>
    <xf numFmtId="165" fontId="4" fillId="0" borderId="15" xfId="1" applyNumberFormat="1" applyFont="1" applyBorder="1"/>
    <xf numFmtId="164" fontId="3" fillId="0" borderId="15" xfId="0" applyNumberFormat="1" applyFont="1" applyBorder="1"/>
    <xf numFmtId="4" fontId="4" fillId="0" borderId="15" xfId="0" applyNumberFormat="1" applyFont="1" applyBorder="1"/>
    <xf numFmtId="164" fontId="4" fillId="0" borderId="15" xfId="0" applyNumberFormat="1" applyFont="1" applyBorder="1"/>
    <xf numFmtId="4" fontId="3" fillId="0" borderId="21" xfId="0" applyNumberFormat="1" applyFont="1" applyBorder="1"/>
    <xf numFmtId="4" fontId="3" fillId="0" borderId="13" xfId="0" applyNumberFormat="1" applyFont="1" applyBorder="1" applyAlignment="1">
      <alignment horizontal="center" vertical="top" wrapText="1"/>
    </xf>
    <xf numFmtId="0" fontId="2" fillId="0" borderId="0" xfId="0" quotePrefix="1" applyFont="1" applyAlignment="1">
      <alignment wrapText="1"/>
    </xf>
    <xf numFmtId="0" fontId="2" fillId="0" borderId="0" xfId="0" quotePrefix="1" applyFont="1" applyAlignment="1">
      <alignment horizontal="left" vertical="top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1" fillId="2" borderId="6" xfId="0" applyNumberFormat="1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top" wrapText="1"/>
    </xf>
    <xf numFmtId="4" fontId="1" fillId="2" borderId="6" xfId="0" applyNumberFormat="1" applyFont="1" applyFill="1" applyBorder="1" applyAlignment="1">
      <alignment horizontal="center" vertical="top" wrapText="1"/>
    </xf>
    <xf numFmtId="4" fontId="1" fillId="0" borderId="13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D31" sqref="D31"/>
    </sheetView>
  </sheetViews>
  <sheetFormatPr defaultRowHeight="15.75" x14ac:dyDescent="0.25"/>
  <cols>
    <col min="1" max="1" width="50.7109375" style="10" customWidth="1"/>
    <col min="2" max="4" width="19.7109375" style="10" customWidth="1"/>
    <col min="5" max="5" width="9.140625" style="10"/>
    <col min="6" max="6" width="10.140625" style="10" bestFit="1" customWidth="1"/>
    <col min="7" max="16384" width="9.140625" style="10"/>
  </cols>
  <sheetData>
    <row r="1" spans="1:4" ht="36.75" customHeight="1" thickBot="1" x14ac:dyDescent="0.3">
      <c r="A1" s="75" t="s">
        <v>41</v>
      </c>
      <c r="B1" s="75"/>
      <c r="C1" s="75"/>
      <c r="D1" s="75"/>
    </row>
    <row r="2" spans="1:4" ht="63.75" thickBot="1" x14ac:dyDescent="0.3">
      <c r="A2" s="24" t="s">
        <v>0</v>
      </c>
      <c r="B2" s="25" t="s">
        <v>42</v>
      </c>
      <c r="C2" s="65" t="s">
        <v>34</v>
      </c>
      <c r="D2" s="14" t="s">
        <v>43</v>
      </c>
    </row>
    <row r="3" spans="1:4" ht="21" customHeight="1" thickBot="1" x14ac:dyDescent="0.3">
      <c r="A3" s="31" t="s">
        <v>40</v>
      </c>
      <c r="B3" s="28"/>
      <c r="C3" s="29"/>
      <c r="D3" s="30"/>
    </row>
    <row r="4" spans="1:4" x14ac:dyDescent="0.25">
      <c r="A4" s="11" t="s">
        <v>4</v>
      </c>
      <c r="B4" s="56">
        <v>62450.2</v>
      </c>
      <c r="C4" s="66">
        <v>2449.6999999999998</v>
      </c>
      <c r="D4" s="12">
        <f>B4+C4</f>
        <v>64899.899999999994</v>
      </c>
    </row>
    <row r="5" spans="1:4" x14ac:dyDescent="0.25">
      <c r="A5" s="11" t="s">
        <v>5</v>
      </c>
      <c r="B5" s="57">
        <v>1990.2</v>
      </c>
      <c r="C5" s="67">
        <v>60.8</v>
      </c>
      <c r="D5" s="12">
        <f t="shared" ref="D5:D24" si="0">B5+C5</f>
        <v>2051</v>
      </c>
    </row>
    <row r="6" spans="1:4" x14ac:dyDescent="0.25">
      <c r="A6" s="11" t="s">
        <v>6</v>
      </c>
      <c r="B6" s="57">
        <v>3942.6</v>
      </c>
      <c r="C6" s="67">
        <v>20.5</v>
      </c>
      <c r="D6" s="12">
        <f t="shared" si="0"/>
        <v>3963.1</v>
      </c>
    </row>
    <row r="7" spans="1:4" x14ac:dyDescent="0.25">
      <c r="A7" s="11" t="s">
        <v>7</v>
      </c>
      <c r="B7" s="57">
        <v>684.7</v>
      </c>
      <c r="C7" s="67">
        <v>3.1</v>
      </c>
      <c r="D7" s="12">
        <f t="shared" si="0"/>
        <v>687.80000000000007</v>
      </c>
    </row>
    <row r="8" spans="1:4" x14ac:dyDescent="0.25">
      <c r="A8" s="11" t="s">
        <v>8</v>
      </c>
      <c r="B8" s="57">
        <v>227.9</v>
      </c>
      <c r="C8" s="67">
        <v>0</v>
      </c>
      <c r="D8" s="12">
        <f t="shared" si="0"/>
        <v>227.9</v>
      </c>
    </row>
    <row r="9" spans="1:4" x14ac:dyDescent="0.25">
      <c r="A9" s="11" t="s">
        <v>9</v>
      </c>
      <c r="B9" s="57">
        <v>94835.7</v>
      </c>
      <c r="C9" s="67">
        <v>2032.2</v>
      </c>
      <c r="D9" s="12">
        <f t="shared" si="0"/>
        <v>96867.9</v>
      </c>
    </row>
    <row r="10" spans="1:4" x14ac:dyDescent="0.25">
      <c r="A10" s="11" t="s">
        <v>10</v>
      </c>
      <c r="B10" s="57">
        <v>21.3</v>
      </c>
      <c r="C10" s="67">
        <v>0.1</v>
      </c>
      <c r="D10" s="12">
        <f t="shared" si="0"/>
        <v>21.400000000000002</v>
      </c>
    </row>
    <row r="11" spans="1:4" x14ac:dyDescent="0.25">
      <c r="A11" s="11" t="s">
        <v>11</v>
      </c>
      <c r="B11" s="57">
        <v>81</v>
      </c>
      <c r="C11" s="67">
        <v>4.5</v>
      </c>
      <c r="D11" s="12">
        <f t="shared" si="0"/>
        <v>85.5</v>
      </c>
    </row>
    <row r="12" spans="1:4" x14ac:dyDescent="0.25">
      <c r="A12" s="11" t="s">
        <v>12</v>
      </c>
      <c r="B12" s="57">
        <v>8497.1</v>
      </c>
      <c r="C12" s="67">
        <v>1498.8</v>
      </c>
      <c r="D12" s="12">
        <f t="shared" si="0"/>
        <v>9995.9</v>
      </c>
    </row>
    <row r="13" spans="1:4" x14ac:dyDescent="0.25">
      <c r="A13" s="11" t="s">
        <v>13</v>
      </c>
      <c r="B13" s="57">
        <v>434.7</v>
      </c>
      <c r="C13" s="67">
        <v>0.6</v>
      </c>
      <c r="D13" s="12">
        <f t="shared" si="0"/>
        <v>435.3</v>
      </c>
    </row>
    <row r="14" spans="1:4" x14ac:dyDescent="0.25">
      <c r="A14" s="11" t="s">
        <v>14</v>
      </c>
      <c r="B14" s="57">
        <v>1960.8</v>
      </c>
      <c r="C14" s="67">
        <v>926</v>
      </c>
      <c r="D14" s="12">
        <f t="shared" si="0"/>
        <v>2886.8</v>
      </c>
    </row>
    <row r="15" spans="1:4" x14ac:dyDescent="0.25">
      <c r="A15" s="11" t="s">
        <v>15</v>
      </c>
      <c r="B15" s="57">
        <v>1628.6</v>
      </c>
      <c r="C15" s="67">
        <v>52.2</v>
      </c>
      <c r="D15" s="12">
        <f t="shared" si="0"/>
        <v>1680.8</v>
      </c>
    </row>
    <row r="16" spans="1:4" x14ac:dyDescent="0.25">
      <c r="A16" s="11" t="s">
        <v>16</v>
      </c>
      <c r="B16" s="57">
        <v>81.400000000000006</v>
      </c>
      <c r="C16" s="67">
        <v>7.7</v>
      </c>
      <c r="D16" s="12">
        <f t="shared" si="0"/>
        <v>89.100000000000009</v>
      </c>
    </row>
    <row r="17" spans="1:6" x14ac:dyDescent="0.25">
      <c r="A17" s="11" t="s">
        <v>17</v>
      </c>
      <c r="B17" s="57">
        <v>53603.4</v>
      </c>
      <c r="C17" s="67">
        <v>3543.1</v>
      </c>
      <c r="D17" s="12">
        <f t="shared" si="0"/>
        <v>57146.5</v>
      </c>
    </row>
    <row r="18" spans="1:6" x14ac:dyDescent="0.25">
      <c r="A18" s="11" t="s">
        <v>18</v>
      </c>
      <c r="B18" s="57">
        <v>5140.6000000000004</v>
      </c>
      <c r="C18" s="67">
        <v>32.700000000000003</v>
      </c>
      <c r="D18" s="12">
        <f t="shared" si="0"/>
        <v>5173.3</v>
      </c>
    </row>
    <row r="19" spans="1:6" x14ac:dyDescent="0.25">
      <c r="A19" s="11" t="s">
        <v>19</v>
      </c>
      <c r="B19" s="57">
        <v>2.4</v>
      </c>
      <c r="C19" s="67">
        <v>2.8</v>
      </c>
      <c r="D19" s="12">
        <f t="shared" si="0"/>
        <v>5.1999999999999993</v>
      </c>
    </row>
    <row r="20" spans="1:6" x14ac:dyDescent="0.25">
      <c r="A20" s="11" t="s">
        <v>20</v>
      </c>
      <c r="B20" s="57">
        <v>24.6</v>
      </c>
      <c r="C20" s="67">
        <v>0</v>
      </c>
      <c r="D20" s="12">
        <f t="shared" si="0"/>
        <v>24.6</v>
      </c>
    </row>
    <row r="21" spans="1:6" x14ac:dyDescent="0.25">
      <c r="A21" s="11" t="s">
        <v>21</v>
      </c>
      <c r="B21" s="57">
        <v>5.0999999999999996</v>
      </c>
      <c r="C21" s="67">
        <v>32.299999999999997</v>
      </c>
      <c r="D21" s="12">
        <f t="shared" si="0"/>
        <v>37.4</v>
      </c>
    </row>
    <row r="22" spans="1:6" x14ac:dyDescent="0.25">
      <c r="A22" s="11" t="s">
        <v>22</v>
      </c>
      <c r="B22" s="57">
        <v>280</v>
      </c>
      <c r="C22" s="67">
        <v>0</v>
      </c>
      <c r="D22" s="12">
        <f t="shared" si="0"/>
        <v>280</v>
      </c>
    </row>
    <row r="23" spans="1:6" x14ac:dyDescent="0.25">
      <c r="A23" s="11" t="s">
        <v>23</v>
      </c>
      <c r="B23" s="57">
        <v>1465.1</v>
      </c>
      <c r="C23" s="67">
        <v>8</v>
      </c>
      <c r="D23" s="12">
        <f t="shared" si="0"/>
        <v>1473.1</v>
      </c>
    </row>
    <row r="24" spans="1:6" ht="16.5" thickBot="1" x14ac:dyDescent="0.3">
      <c r="A24" s="11" t="s">
        <v>24</v>
      </c>
      <c r="B24" s="58">
        <v>2.5</v>
      </c>
      <c r="C24" s="68">
        <v>0</v>
      </c>
      <c r="D24" s="12">
        <f t="shared" si="0"/>
        <v>2.5</v>
      </c>
    </row>
    <row r="25" spans="1:6" ht="16.5" thickBot="1" x14ac:dyDescent="0.3">
      <c r="A25" s="26" t="s">
        <v>31</v>
      </c>
      <c r="B25" s="59">
        <f>SUM(B4:B24)</f>
        <v>237359.9</v>
      </c>
      <c r="C25" s="69">
        <f>SUM(C4:C24)</f>
        <v>10675.1</v>
      </c>
      <c r="D25" s="15">
        <f>SUM(D4:D24)</f>
        <v>248034.99999999994</v>
      </c>
      <c r="F25" s="16"/>
    </row>
    <row r="26" spans="1:6" ht="16.5" thickBot="1" x14ac:dyDescent="0.3">
      <c r="A26" s="23" t="s">
        <v>44</v>
      </c>
      <c r="B26" s="60"/>
      <c r="C26" s="70">
        <v>6312.6</v>
      </c>
      <c r="D26" s="17">
        <f>+C26</f>
        <v>6312.6</v>
      </c>
    </row>
    <row r="27" spans="1:6" ht="16.5" thickBot="1" x14ac:dyDescent="0.3">
      <c r="A27" s="52" t="s">
        <v>47</v>
      </c>
      <c r="B27" s="61">
        <f>SUM(B4:B24)</f>
        <v>237359.9</v>
      </c>
      <c r="C27" s="71">
        <f>+C26+C25</f>
        <v>16987.7</v>
      </c>
      <c r="D27" s="18">
        <f>+C27+B27</f>
        <v>254347.6</v>
      </c>
    </row>
    <row r="28" spans="1:6" ht="16.5" thickBot="1" x14ac:dyDescent="0.3">
      <c r="A28" s="53"/>
      <c r="B28" s="61"/>
      <c r="C28" s="32"/>
      <c r="D28" s="18"/>
    </row>
    <row r="29" spans="1:6" ht="16.5" thickBot="1" x14ac:dyDescent="0.3">
      <c r="A29" s="31" t="s">
        <v>30</v>
      </c>
      <c r="B29" s="62"/>
      <c r="C29" s="29"/>
      <c r="D29" s="27"/>
      <c r="F29" s="16"/>
    </row>
    <row r="30" spans="1:6" ht="16.5" thickBot="1" x14ac:dyDescent="0.3">
      <c r="A30" s="54" t="s">
        <v>45</v>
      </c>
      <c r="B30" s="63">
        <v>16951.899999999998</v>
      </c>
      <c r="C30" s="72"/>
      <c r="D30" s="17">
        <f>B30</f>
        <v>16951.899999999998</v>
      </c>
    </row>
    <row r="31" spans="1:6" ht="16.5" thickBot="1" x14ac:dyDescent="0.3">
      <c r="A31" s="23" t="s">
        <v>32</v>
      </c>
      <c r="B31" s="64"/>
      <c r="C31" s="73">
        <v>2087.3000000000002</v>
      </c>
      <c r="D31" s="13">
        <f>+C31</f>
        <v>2087.3000000000002</v>
      </c>
    </row>
    <row r="32" spans="1:6" ht="16.5" thickBot="1" x14ac:dyDescent="0.3">
      <c r="A32" s="55" t="s">
        <v>46</v>
      </c>
      <c r="B32" s="61">
        <f>+B27+B30+B31</f>
        <v>254311.8</v>
      </c>
      <c r="C32" s="74">
        <f t="shared" ref="C32:D32" si="1">+C27+C30+C31</f>
        <v>19075</v>
      </c>
      <c r="D32" s="18">
        <f t="shared" si="1"/>
        <v>273386.8</v>
      </c>
      <c r="F32" s="16"/>
    </row>
    <row r="33" spans="1:4" x14ac:dyDescent="0.25">
      <c r="A33" s="10" t="s">
        <v>35</v>
      </c>
    </row>
    <row r="34" spans="1:4" ht="30" customHeight="1" x14ac:dyDescent="0.25">
      <c r="A34" s="76" t="s">
        <v>48</v>
      </c>
      <c r="B34" s="76"/>
      <c r="C34" s="76"/>
      <c r="D34" s="76"/>
    </row>
    <row r="35" spans="1:4" x14ac:dyDescent="0.25">
      <c r="A35" s="10" t="s">
        <v>36</v>
      </c>
    </row>
  </sheetData>
  <mergeCells count="2">
    <mergeCell ref="A1:D1"/>
    <mergeCell ref="A34:D34"/>
  </mergeCells>
  <printOptions horizontalCentered="1"/>
  <pageMargins left="0.45" right="0.45" top="0.5" bottom="0.5" header="0.3" footer="0.3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workbookViewId="0">
      <selection activeCell="G2" sqref="G2:G3"/>
    </sheetView>
  </sheetViews>
  <sheetFormatPr defaultRowHeight="15.75" x14ac:dyDescent="0.25"/>
  <cols>
    <col min="1" max="1" width="20.7109375" style="1" customWidth="1"/>
    <col min="2" max="5" width="17.7109375" style="1" customWidth="1"/>
    <col min="6" max="6" width="20.7109375" style="1" customWidth="1"/>
    <col min="7" max="7" width="18.7109375" style="1" customWidth="1"/>
    <col min="8" max="16384" width="9.140625" style="1"/>
  </cols>
  <sheetData>
    <row r="1" spans="1:7" ht="16.5" thickBot="1" x14ac:dyDescent="0.3">
      <c r="A1" s="85" t="s">
        <v>55</v>
      </c>
      <c r="B1" s="85"/>
      <c r="C1" s="85"/>
      <c r="D1" s="85"/>
      <c r="E1" s="85"/>
      <c r="F1" s="85"/>
      <c r="G1" s="85"/>
    </row>
    <row r="2" spans="1:7" ht="48" thickBot="1" x14ac:dyDescent="0.3">
      <c r="A2" s="78" t="s">
        <v>0</v>
      </c>
      <c r="B2" s="80" t="s">
        <v>1</v>
      </c>
      <c r="C2" s="81"/>
      <c r="D2" s="80" t="s">
        <v>2</v>
      </c>
      <c r="E2" s="82"/>
      <c r="F2" s="33" t="s">
        <v>3</v>
      </c>
      <c r="G2" s="83" t="s">
        <v>51</v>
      </c>
    </row>
    <row r="3" spans="1:7" ht="63.75" thickBot="1" x14ac:dyDescent="0.3">
      <c r="A3" s="79"/>
      <c r="B3" s="37" t="s">
        <v>42</v>
      </c>
      <c r="C3" s="38" t="s">
        <v>50</v>
      </c>
      <c r="D3" s="39" t="s">
        <v>42</v>
      </c>
      <c r="E3" s="40" t="s">
        <v>50</v>
      </c>
      <c r="F3" s="37" t="s">
        <v>42</v>
      </c>
      <c r="G3" s="84"/>
    </row>
    <row r="4" spans="1:7" x14ac:dyDescent="0.25">
      <c r="A4" s="2"/>
      <c r="B4" s="44"/>
      <c r="C4" s="3"/>
      <c r="D4" s="44"/>
      <c r="E4" s="4"/>
      <c r="F4" s="5"/>
      <c r="G4" s="5"/>
    </row>
    <row r="5" spans="1:7" x14ac:dyDescent="0.25">
      <c r="A5" s="2" t="s">
        <v>4</v>
      </c>
      <c r="B5" s="45">
        <v>26877.599999999999</v>
      </c>
      <c r="C5" s="7">
        <v>1987.6</v>
      </c>
      <c r="D5" s="45">
        <v>34335.9</v>
      </c>
      <c r="E5" s="8">
        <v>462.1</v>
      </c>
      <c r="F5" s="9">
        <v>1236.7</v>
      </c>
      <c r="G5" s="9">
        <f>B5+C5+D5+E5+F5</f>
        <v>64899.899999999994</v>
      </c>
    </row>
    <row r="6" spans="1:7" x14ac:dyDescent="0.25">
      <c r="A6" s="2" t="s">
        <v>5</v>
      </c>
      <c r="B6" s="45">
        <v>666.9</v>
      </c>
      <c r="C6" s="7">
        <v>38.5</v>
      </c>
      <c r="D6" s="45">
        <v>1309.8</v>
      </c>
      <c r="E6" s="8">
        <v>22.3</v>
      </c>
      <c r="F6" s="9">
        <v>13.5</v>
      </c>
      <c r="G6" s="9">
        <f t="shared" ref="G6:G25" si="0">B6+C6+D6+E6+F6</f>
        <v>2051</v>
      </c>
    </row>
    <row r="7" spans="1:7" x14ac:dyDescent="0.25">
      <c r="A7" s="2" t="s">
        <v>6</v>
      </c>
      <c r="B7" s="45">
        <v>3938</v>
      </c>
      <c r="C7" s="7">
        <v>20.5</v>
      </c>
      <c r="D7" s="45">
        <v>4.7</v>
      </c>
      <c r="E7" s="8">
        <v>0</v>
      </c>
      <c r="F7" s="9">
        <v>0</v>
      </c>
      <c r="G7" s="9">
        <f t="shared" si="0"/>
        <v>3963.2</v>
      </c>
    </row>
    <row r="8" spans="1:7" x14ac:dyDescent="0.25">
      <c r="A8" s="2" t="s">
        <v>7</v>
      </c>
      <c r="B8" s="45">
        <v>493.9</v>
      </c>
      <c r="C8" s="7">
        <v>2.2999999999999998</v>
      </c>
      <c r="D8" s="45">
        <v>171.1</v>
      </c>
      <c r="E8" s="8">
        <v>0.8</v>
      </c>
      <c r="F8" s="9">
        <v>19.600000000000001</v>
      </c>
      <c r="G8" s="9">
        <f t="shared" si="0"/>
        <v>687.69999999999993</v>
      </c>
    </row>
    <row r="9" spans="1:7" x14ac:dyDescent="0.25">
      <c r="A9" s="2" t="s">
        <v>8</v>
      </c>
      <c r="B9" s="45">
        <v>144.9</v>
      </c>
      <c r="C9" s="7">
        <v>0</v>
      </c>
      <c r="D9" s="45">
        <v>81.3</v>
      </c>
      <c r="E9" s="8">
        <v>0</v>
      </c>
      <c r="F9" s="9">
        <v>1.7</v>
      </c>
      <c r="G9" s="9">
        <f t="shared" si="0"/>
        <v>227.89999999999998</v>
      </c>
    </row>
    <row r="10" spans="1:7" x14ac:dyDescent="0.25">
      <c r="A10" s="2" t="s">
        <v>9</v>
      </c>
      <c r="B10" s="45">
        <v>6570.3</v>
      </c>
      <c r="C10" s="7">
        <v>419.2</v>
      </c>
      <c r="D10" s="45">
        <v>87946.1</v>
      </c>
      <c r="E10" s="8">
        <v>1613</v>
      </c>
      <c r="F10" s="9">
        <v>319.3</v>
      </c>
      <c r="G10" s="9">
        <f t="shared" si="0"/>
        <v>96867.900000000009</v>
      </c>
    </row>
    <row r="11" spans="1:7" x14ac:dyDescent="0.25">
      <c r="A11" s="2" t="s">
        <v>10</v>
      </c>
      <c r="B11" s="45">
        <v>5</v>
      </c>
      <c r="C11" s="7">
        <v>0.1</v>
      </c>
      <c r="D11" s="45">
        <v>14.6</v>
      </c>
      <c r="E11" s="8">
        <v>0</v>
      </c>
      <c r="F11" s="9">
        <v>1.8</v>
      </c>
      <c r="G11" s="9">
        <f t="shared" si="0"/>
        <v>21.5</v>
      </c>
    </row>
    <row r="12" spans="1:7" x14ac:dyDescent="0.25">
      <c r="A12" s="2" t="s">
        <v>11</v>
      </c>
      <c r="B12" s="45">
        <v>16.399999999999999</v>
      </c>
      <c r="C12" s="7">
        <v>2.6</v>
      </c>
      <c r="D12" s="45">
        <v>55.3</v>
      </c>
      <c r="E12" s="8">
        <v>1.9</v>
      </c>
      <c r="F12" s="9">
        <v>9.4</v>
      </c>
      <c r="G12" s="9">
        <f t="shared" si="0"/>
        <v>85.600000000000009</v>
      </c>
    </row>
    <row r="13" spans="1:7" x14ac:dyDescent="0.25">
      <c r="A13" s="2" t="s">
        <v>12</v>
      </c>
      <c r="B13" s="45">
        <v>5679</v>
      </c>
      <c r="C13" s="7">
        <v>1279.5999999999999</v>
      </c>
      <c r="D13" s="45">
        <v>2803.5</v>
      </c>
      <c r="E13" s="8">
        <v>219.2</v>
      </c>
      <c r="F13" s="9">
        <v>14.6</v>
      </c>
      <c r="G13" s="9">
        <f t="shared" si="0"/>
        <v>9995.9000000000015</v>
      </c>
    </row>
    <row r="14" spans="1:7" x14ac:dyDescent="0.25">
      <c r="A14" s="2" t="s">
        <v>13</v>
      </c>
      <c r="B14" s="45">
        <v>195</v>
      </c>
      <c r="C14" s="7">
        <v>0.1</v>
      </c>
      <c r="D14" s="45">
        <v>214.8</v>
      </c>
      <c r="E14" s="8">
        <v>0.5</v>
      </c>
      <c r="F14" s="9">
        <v>25</v>
      </c>
      <c r="G14" s="9">
        <f t="shared" si="0"/>
        <v>435.4</v>
      </c>
    </row>
    <row r="15" spans="1:7" x14ac:dyDescent="0.25">
      <c r="A15" s="2" t="s">
        <v>14</v>
      </c>
      <c r="B15" s="45">
        <v>1954.7</v>
      </c>
      <c r="C15" s="7">
        <v>925</v>
      </c>
      <c r="D15" s="45">
        <v>6.1</v>
      </c>
      <c r="E15" s="8">
        <v>1.1000000000000001</v>
      </c>
      <c r="F15" s="9">
        <v>0</v>
      </c>
      <c r="G15" s="9">
        <f t="shared" si="0"/>
        <v>2886.8999999999996</v>
      </c>
    </row>
    <row r="16" spans="1:7" x14ac:dyDescent="0.25">
      <c r="A16" s="2" t="s">
        <v>15</v>
      </c>
      <c r="B16" s="45">
        <v>911.6</v>
      </c>
      <c r="C16" s="7">
        <v>48.7</v>
      </c>
      <c r="D16" s="45">
        <v>697.8</v>
      </c>
      <c r="E16" s="8">
        <v>3.5</v>
      </c>
      <c r="F16" s="9">
        <v>19.2</v>
      </c>
      <c r="G16" s="9">
        <f t="shared" si="0"/>
        <v>1680.8</v>
      </c>
    </row>
    <row r="17" spans="1:7" x14ac:dyDescent="0.25">
      <c r="A17" s="2" t="s">
        <v>16</v>
      </c>
      <c r="B17" s="45">
        <v>49.3</v>
      </c>
      <c r="C17" s="7">
        <v>7.6</v>
      </c>
      <c r="D17" s="45">
        <v>29.3</v>
      </c>
      <c r="E17" s="8">
        <v>0.1</v>
      </c>
      <c r="F17" s="9">
        <v>2.8</v>
      </c>
      <c r="G17" s="9">
        <f t="shared" si="0"/>
        <v>89.1</v>
      </c>
    </row>
    <row r="18" spans="1:7" x14ac:dyDescent="0.25">
      <c r="A18" s="2" t="s">
        <v>17</v>
      </c>
      <c r="B18" s="45">
        <v>1846.7</v>
      </c>
      <c r="C18" s="7">
        <v>146.80000000000001</v>
      </c>
      <c r="D18" s="45">
        <v>51567.1</v>
      </c>
      <c r="E18" s="8">
        <v>3396.2</v>
      </c>
      <c r="F18" s="9">
        <v>189.6</v>
      </c>
      <c r="G18" s="9">
        <f t="shared" si="0"/>
        <v>57146.399999999994</v>
      </c>
    </row>
    <row r="19" spans="1:7" x14ac:dyDescent="0.25">
      <c r="A19" s="2" t="s">
        <v>18</v>
      </c>
      <c r="B19" s="45">
        <v>3867.6</v>
      </c>
      <c r="C19" s="7">
        <v>29.7</v>
      </c>
      <c r="D19" s="45">
        <v>1090.9000000000001</v>
      </c>
      <c r="E19" s="8">
        <v>3</v>
      </c>
      <c r="F19" s="9">
        <v>182.1</v>
      </c>
      <c r="G19" s="9">
        <f t="shared" si="0"/>
        <v>5173.3</v>
      </c>
    </row>
    <row r="20" spans="1:7" x14ac:dyDescent="0.25">
      <c r="A20" s="2" t="s">
        <v>19</v>
      </c>
      <c r="B20" s="45">
        <v>1</v>
      </c>
      <c r="C20" s="7">
        <v>0.5</v>
      </c>
      <c r="D20" s="45">
        <v>1.3</v>
      </c>
      <c r="E20" s="8">
        <v>2.2999999999999998</v>
      </c>
      <c r="F20" s="9">
        <v>0</v>
      </c>
      <c r="G20" s="9">
        <f t="shared" si="0"/>
        <v>5.0999999999999996</v>
      </c>
    </row>
    <row r="21" spans="1:7" x14ac:dyDescent="0.25">
      <c r="A21" s="2" t="s">
        <v>20</v>
      </c>
      <c r="B21" s="45">
        <v>13.8</v>
      </c>
      <c r="C21" s="7">
        <v>0</v>
      </c>
      <c r="D21" s="45">
        <v>9.4</v>
      </c>
      <c r="E21" s="8">
        <v>0</v>
      </c>
      <c r="F21" s="9">
        <v>1.4</v>
      </c>
      <c r="G21" s="9">
        <f t="shared" si="0"/>
        <v>24.6</v>
      </c>
    </row>
    <row r="22" spans="1:7" x14ac:dyDescent="0.25">
      <c r="A22" s="2" t="s">
        <v>21</v>
      </c>
      <c r="B22" s="45">
        <v>4.3</v>
      </c>
      <c r="C22" s="7">
        <v>24.6</v>
      </c>
      <c r="D22" s="45">
        <v>0.8</v>
      </c>
      <c r="E22" s="8">
        <v>7.7</v>
      </c>
      <c r="F22" s="9">
        <v>0</v>
      </c>
      <c r="G22" s="9">
        <f t="shared" si="0"/>
        <v>37.400000000000006</v>
      </c>
    </row>
    <row r="23" spans="1:7" x14ac:dyDescent="0.25">
      <c r="A23" s="2" t="s">
        <v>22</v>
      </c>
      <c r="B23" s="45">
        <v>147.5</v>
      </c>
      <c r="C23" s="7">
        <v>0</v>
      </c>
      <c r="D23" s="45">
        <v>113.5</v>
      </c>
      <c r="E23" s="8">
        <v>0</v>
      </c>
      <c r="F23" s="9">
        <v>19</v>
      </c>
      <c r="G23" s="9">
        <f t="shared" si="0"/>
        <v>280</v>
      </c>
    </row>
    <row r="24" spans="1:7" x14ac:dyDescent="0.25">
      <c r="A24" s="2" t="s">
        <v>23</v>
      </c>
      <c r="B24" s="45">
        <v>1427.4</v>
      </c>
      <c r="C24" s="7">
        <v>5.4</v>
      </c>
      <c r="D24" s="45">
        <v>30.1</v>
      </c>
      <c r="E24" s="8">
        <v>2.6</v>
      </c>
      <c r="F24" s="9">
        <v>7.6</v>
      </c>
      <c r="G24" s="9">
        <f t="shared" si="0"/>
        <v>1473.1</v>
      </c>
    </row>
    <row r="25" spans="1:7" x14ac:dyDescent="0.25">
      <c r="A25" s="2" t="s">
        <v>24</v>
      </c>
      <c r="B25" s="45">
        <v>1.6</v>
      </c>
      <c r="C25" s="7">
        <v>0</v>
      </c>
      <c r="D25" s="45">
        <v>0.9</v>
      </c>
      <c r="E25" s="8">
        <v>0</v>
      </c>
      <c r="F25" s="9">
        <v>0</v>
      </c>
      <c r="G25" s="9">
        <f t="shared" si="0"/>
        <v>2.5</v>
      </c>
    </row>
    <row r="26" spans="1:7" ht="16.5" thickBot="1" x14ac:dyDescent="0.3">
      <c r="A26" s="2"/>
      <c r="B26" s="46"/>
      <c r="C26" s="7"/>
      <c r="D26" s="46"/>
      <c r="E26" s="8"/>
      <c r="F26" s="9"/>
      <c r="G26" s="9"/>
    </row>
    <row r="27" spans="1:7" ht="16.5" thickBot="1" x14ac:dyDescent="0.3">
      <c r="A27" s="19" t="s">
        <v>25</v>
      </c>
      <c r="B27" s="35">
        <f>SUM(B5:B25)</f>
        <v>54812.500000000007</v>
      </c>
      <c r="C27" s="36">
        <f t="shared" ref="C27:G27" si="1">SUM(C5:C25)</f>
        <v>4938.8</v>
      </c>
      <c r="D27" s="35">
        <f t="shared" si="1"/>
        <v>180484.3</v>
      </c>
      <c r="E27" s="36">
        <f t="shared" si="1"/>
        <v>5736.2999999999993</v>
      </c>
      <c r="F27" s="22">
        <f t="shared" si="1"/>
        <v>2063.2999999999997</v>
      </c>
      <c r="G27" s="22">
        <f t="shared" si="1"/>
        <v>248035.19999999995</v>
      </c>
    </row>
    <row r="28" spans="1:7" x14ac:dyDescent="0.25">
      <c r="A28" s="1" t="s">
        <v>37</v>
      </c>
    </row>
    <row r="29" spans="1:7" x14ac:dyDescent="0.25">
      <c r="A29" s="1" t="s">
        <v>38</v>
      </c>
    </row>
    <row r="30" spans="1:7" ht="31.5" customHeight="1" x14ac:dyDescent="0.25">
      <c r="A30" s="77" t="s">
        <v>49</v>
      </c>
      <c r="B30" s="77"/>
      <c r="C30" s="77"/>
      <c r="D30" s="77"/>
      <c r="E30" s="77"/>
      <c r="F30" s="77"/>
      <c r="G30" s="77"/>
    </row>
  </sheetData>
  <mergeCells count="6">
    <mergeCell ref="A1:G1"/>
    <mergeCell ref="A30:G30"/>
    <mergeCell ref="A2:A3"/>
    <mergeCell ref="B2:C2"/>
    <mergeCell ref="D2:E2"/>
    <mergeCell ref="G2:G3"/>
  </mergeCells>
  <printOptions horizontalCentered="1"/>
  <pageMargins left="0.7" right="0.7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A29" sqref="A29:J29"/>
    </sheetView>
  </sheetViews>
  <sheetFormatPr defaultRowHeight="15.75" x14ac:dyDescent="0.25"/>
  <cols>
    <col min="1" max="1" width="20.7109375" style="1" customWidth="1"/>
    <col min="2" max="4" width="15.7109375" style="1" customWidth="1"/>
    <col min="5" max="5" width="17.7109375" style="1" customWidth="1"/>
    <col min="6" max="8" width="15.7109375" style="1" customWidth="1"/>
    <col min="9" max="9" width="17.7109375" style="1" customWidth="1"/>
    <col min="10" max="10" width="25.7109375" style="1" customWidth="1"/>
    <col min="11" max="16384" width="9.140625" style="1"/>
  </cols>
  <sheetData>
    <row r="1" spans="1:10" ht="33.75" customHeight="1" thickBot="1" x14ac:dyDescent="0.3">
      <c r="A1" s="86" t="s">
        <v>54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ht="16.5" thickBot="1" x14ac:dyDescent="0.3">
      <c r="A2" s="78" t="s">
        <v>0</v>
      </c>
      <c r="B2" s="80" t="s">
        <v>42</v>
      </c>
      <c r="C2" s="82"/>
      <c r="D2" s="82"/>
      <c r="E2" s="81"/>
      <c r="F2" s="80" t="s">
        <v>52</v>
      </c>
      <c r="G2" s="82"/>
      <c r="H2" s="82"/>
      <c r="I2" s="81"/>
      <c r="J2" s="83" t="s">
        <v>53</v>
      </c>
    </row>
    <row r="3" spans="1:10" ht="49.5" customHeight="1" thickBot="1" x14ac:dyDescent="0.3">
      <c r="A3" s="79"/>
      <c r="B3" s="51" t="s">
        <v>39</v>
      </c>
      <c r="C3" s="42" t="s">
        <v>26</v>
      </c>
      <c r="D3" s="42" t="s">
        <v>27</v>
      </c>
      <c r="E3" s="38" t="s">
        <v>28</v>
      </c>
      <c r="F3" s="37" t="s">
        <v>39</v>
      </c>
      <c r="G3" s="42" t="s">
        <v>26</v>
      </c>
      <c r="H3" s="42" t="s">
        <v>27</v>
      </c>
      <c r="I3" s="41" t="s">
        <v>28</v>
      </c>
      <c r="J3" s="84"/>
    </row>
    <row r="4" spans="1:10" x14ac:dyDescent="0.25">
      <c r="A4" s="2"/>
      <c r="B4" s="2"/>
      <c r="C4" s="47"/>
      <c r="D4" s="47"/>
      <c r="E4" s="4"/>
      <c r="F4" s="2"/>
      <c r="G4" s="47"/>
      <c r="H4" s="47"/>
      <c r="I4" s="4"/>
      <c r="J4" s="5"/>
    </row>
    <row r="5" spans="1:10" x14ac:dyDescent="0.25">
      <c r="A5" s="2" t="s">
        <v>4</v>
      </c>
      <c r="B5" s="6">
        <v>32920.5</v>
      </c>
      <c r="C5" s="48">
        <v>407.5</v>
      </c>
      <c r="D5" s="48">
        <v>1007.9</v>
      </c>
      <c r="E5" s="8">
        <f>SUM(B5:D5)</f>
        <v>34335.9</v>
      </c>
      <c r="F5" s="6">
        <v>423.9</v>
      </c>
      <c r="G5" s="48">
        <v>13.2</v>
      </c>
      <c r="H5" s="48">
        <v>24.9</v>
      </c>
      <c r="I5" s="8">
        <f>SUM(F5:H5)</f>
        <v>461.99999999999994</v>
      </c>
      <c r="J5" s="9">
        <f>E5+I5</f>
        <v>34797.9</v>
      </c>
    </row>
    <row r="6" spans="1:10" x14ac:dyDescent="0.25">
      <c r="A6" s="2" t="s">
        <v>5</v>
      </c>
      <c r="B6" s="6">
        <v>1261.3</v>
      </c>
      <c r="C6" s="48">
        <v>14.3</v>
      </c>
      <c r="D6" s="48">
        <v>34.1</v>
      </c>
      <c r="E6" s="8">
        <f t="shared" ref="E6:E25" si="0">SUM(B6:D6)</f>
        <v>1309.6999999999998</v>
      </c>
      <c r="F6" s="6">
        <v>17.3</v>
      </c>
      <c r="G6" s="48">
        <v>1.9</v>
      </c>
      <c r="H6" s="48">
        <v>3.1</v>
      </c>
      <c r="I6" s="8">
        <f t="shared" ref="I6:I25" si="1">SUM(F6:H6)</f>
        <v>22.3</v>
      </c>
      <c r="J6" s="9">
        <f t="shared" ref="J6:J25" si="2">E6+I6</f>
        <v>1331.9999999999998</v>
      </c>
    </row>
    <row r="7" spans="1:10" x14ac:dyDescent="0.25">
      <c r="A7" s="2" t="s">
        <v>6</v>
      </c>
      <c r="B7" s="6">
        <v>4.7</v>
      </c>
      <c r="C7" s="48">
        <v>0</v>
      </c>
      <c r="D7" s="48">
        <v>0</v>
      </c>
      <c r="E7" s="8">
        <f t="shared" si="0"/>
        <v>4.7</v>
      </c>
      <c r="F7" s="6">
        <v>0</v>
      </c>
      <c r="G7" s="48">
        <v>0</v>
      </c>
      <c r="H7" s="48">
        <v>0</v>
      </c>
      <c r="I7" s="8">
        <f t="shared" si="1"/>
        <v>0</v>
      </c>
      <c r="J7" s="9">
        <f t="shared" si="2"/>
        <v>4.7</v>
      </c>
    </row>
    <row r="8" spans="1:10" x14ac:dyDescent="0.25">
      <c r="A8" s="2" t="s">
        <v>7</v>
      </c>
      <c r="B8" s="6">
        <v>171.1</v>
      </c>
      <c r="C8" s="48">
        <v>0</v>
      </c>
      <c r="D8" s="48">
        <v>0</v>
      </c>
      <c r="E8" s="8">
        <f t="shared" si="0"/>
        <v>171.1</v>
      </c>
      <c r="F8" s="6">
        <v>0.8</v>
      </c>
      <c r="G8" s="48">
        <v>0</v>
      </c>
      <c r="H8" s="48">
        <v>0</v>
      </c>
      <c r="I8" s="8">
        <f t="shared" si="1"/>
        <v>0.8</v>
      </c>
      <c r="J8" s="9">
        <f t="shared" si="2"/>
        <v>171.9</v>
      </c>
    </row>
    <row r="9" spans="1:10" x14ac:dyDescent="0.25">
      <c r="A9" s="2" t="s">
        <v>8</v>
      </c>
      <c r="B9" s="6">
        <v>81.3</v>
      </c>
      <c r="C9" s="48">
        <v>0</v>
      </c>
      <c r="D9" s="48">
        <v>0</v>
      </c>
      <c r="E9" s="8">
        <f t="shared" si="0"/>
        <v>81.3</v>
      </c>
      <c r="F9" s="6">
        <v>0</v>
      </c>
      <c r="G9" s="48">
        <v>0</v>
      </c>
      <c r="H9" s="48">
        <v>0</v>
      </c>
      <c r="I9" s="8">
        <f t="shared" si="1"/>
        <v>0</v>
      </c>
      <c r="J9" s="9">
        <f t="shared" si="2"/>
        <v>81.3</v>
      </c>
    </row>
    <row r="10" spans="1:10" x14ac:dyDescent="0.25">
      <c r="A10" s="2" t="s">
        <v>9</v>
      </c>
      <c r="B10" s="6">
        <v>80056.5</v>
      </c>
      <c r="C10" s="48">
        <v>3971.9</v>
      </c>
      <c r="D10" s="48">
        <v>3917.7</v>
      </c>
      <c r="E10" s="8">
        <f t="shared" si="0"/>
        <v>87946.099999999991</v>
      </c>
      <c r="F10" s="6">
        <v>1405.1</v>
      </c>
      <c r="G10" s="48">
        <v>94.2</v>
      </c>
      <c r="H10" s="48">
        <v>113.7</v>
      </c>
      <c r="I10" s="8">
        <f t="shared" si="1"/>
        <v>1613</v>
      </c>
      <c r="J10" s="9">
        <f t="shared" si="2"/>
        <v>89559.099999999991</v>
      </c>
    </row>
    <row r="11" spans="1:10" x14ac:dyDescent="0.25">
      <c r="A11" s="2" t="s">
        <v>10</v>
      </c>
      <c r="B11" s="6">
        <v>14.2</v>
      </c>
      <c r="C11" s="48">
        <v>0.1</v>
      </c>
      <c r="D11" s="48">
        <v>0.3</v>
      </c>
      <c r="E11" s="8">
        <f t="shared" si="0"/>
        <v>14.6</v>
      </c>
      <c r="F11" s="6">
        <v>0</v>
      </c>
      <c r="G11" s="48">
        <v>0</v>
      </c>
      <c r="H11" s="48">
        <v>0</v>
      </c>
      <c r="I11" s="8">
        <f t="shared" si="1"/>
        <v>0</v>
      </c>
      <c r="J11" s="9">
        <f t="shared" si="2"/>
        <v>14.6</v>
      </c>
    </row>
    <row r="12" spans="1:10" x14ac:dyDescent="0.25">
      <c r="A12" s="2" t="s">
        <v>11</v>
      </c>
      <c r="B12" s="6">
        <v>55.3</v>
      </c>
      <c r="C12" s="48">
        <v>0</v>
      </c>
      <c r="D12" s="48">
        <v>0</v>
      </c>
      <c r="E12" s="8">
        <f t="shared" si="0"/>
        <v>55.3</v>
      </c>
      <c r="F12" s="6">
        <v>1.9</v>
      </c>
      <c r="G12" s="48">
        <v>0</v>
      </c>
      <c r="H12" s="48">
        <v>0</v>
      </c>
      <c r="I12" s="8">
        <f t="shared" si="1"/>
        <v>1.9</v>
      </c>
      <c r="J12" s="9">
        <f t="shared" si="2"/>
        <v>57.199999999999996</v>
      </c>
    </row>
    <row r="13" spans="1:10" x14ac:dyDescent="0.25">
      <c r="A13" s="2" t="s">
        <v>12</v>
      </c>
      <c r="B13" s="6">
        <v>2517.1999999999998</v>
      </c>
      <c r="C13" s="48">
        <v>70.599999999999994</v>
      </c>
      <c r="D13" s="48">
        <v>215.8</v>
      </c>
      <c r="E13" s="8">
        <f t="shared" si="0"/>
        <v>2803.6</v>
      </c>
      <c r="F13" s="6">
        <v>116.1</v>
      </c>
      <c r="G13" s="48">
        <v>38.700000000000003</v>
      </c>
      <c r="H13" s="48">
        <v>64.400000000000006</v>
      </c>
      <c r="I13" s="8">
        <f t="shared" si="1"/>
        <v>219.20000000000002</v>
      </c>
      <c r="J13" s="9">
        <f t="shared" si="2"/>
        <v>3022.7999999999997</v>
      </c>
    </row>
    <row r="14" spans="1:10" x14ac:dyDescent="0.25">
      <c r="A14" s="2" t="s">
        <v>13</v>
      </c>
      <c r="B14" s="6">
        <v>211.4</v>
      </c>
      <c r="C14" s="48">
        <v>1.4</v>
      </c>
      <c r="D14" s="48">
        <v>2</v>
      </c>
      <c r="E14" s="8">
        <f t="shared" si="0"/>
        <v>214.8</v>
      </c>
      <c r="F14" s="6">
        <v>0.5</v>
      </c>
      <c r="G14" s="48">
        <v>0</v>
      </c>
      <c r="H14" s="48">
        <v>0</v>
      </c>
      <c r="I14" s="8">
        <f t="shared" si="1"/>
        <v>0.5</v>
      </c>
      <c r="J14" s="9">
        <f t="shared" si="2"/>
        <v>215.3</v>
      </c>
    </row>
    <row r="15" spans="1:10" x14ac:dyDescent="0.25">
      <c r="A15" s="2" t="s">
        <v>14</v>
      </c>
      <c r="B15" s="6">
        <v>5.5</v>
      </c>
      <c r="C15" s="48">
        <v>0.2</v>
      </c>
      <c r="D15" s="48">
        <v>0.4</v>
      </c>
      <c r="E15" s="8">
        <f t="shared" si="0"/>
        <v>6.1000000000000005</v>
      </c>
      <c r="F15" s="6">
        <v>1</v>
      </c>
      <c r="G15" s="48">
        <v>0</v>
      </c>
      <c r="H15" s="48">
        <v>0.1</v>
      </c>
      <c r="I15" s="8">
        <f t="shared" si="1"/>
        <v>1.1000000000000001</v>
      </c>
      <c r="J15" s="9">
        <f t="shared" si="2"/>
        <v>7.2000000000000011</v>
      </c>
    </row>
    <row r="16" spans="1:10" x14ac:dyDescent="0.25">
      <c r="A16" s="2" t="s">
        <v>15</v>
      </c>
      <c r="B16" s="6">
        <v>658.5</v>
      </c>
      <c r="C16" s="48">
        <v>14.3</v>
      </c>
      <c r="D16" s="48">
        <v>25.1</v>
      </c>
      <c r="E16" s="8">
        <f t="shared" si="0"/>
        <v>697.9</v>
      </c>
      <c r="F16" s="6">
        <v>3.5</v>
      </c>
      <c r="G16" s="48">
        <v>0</v>
      </c>
      <c r="H16" s="48">
        <v>0</v>
      </c>
      <c r="I16" s="8">
        <f t="shared" si="1"/>
        <v>3.5</v>
      </c>
      <c r="J16" s="9">
        <f t="shared" si="2"/>
        <v>701.4</v>
      </c>
    </row>
    <row r="17" spans="1:10" x14ac:dyDescent="0.25">
      <c r="A17" s="2" t="s">
        <v>16</v>
      </c>
      <c r="B17" s="6">
        <v>29.3</v>
      </c>
      <c r="C17" s="48">
        <v>0</v>
      </c>
      <c r="D17" s="48">
        <v>0</v>
      </c>
      <c r="E17" s="8">
        <f t="shared" si="0"/>
        <v>29.3</v>
      </c>
      <c r="F17" s="6">
        <v>0</v>
      </c>
      <c r="G17" s="48">
        <v>0</v>
      </c>
      <c r="H17" s="48">
        <v>0</v>
      </c>
      <c r="I17" s="8">
        <f t="shared" si="1"/>
        <v>0</v>
      </c>
      <c r="J17" s="9">
        <f t="shared" si="2"/>
        <v>29.3</v>
      </c>
    </row>
    <row r="18" spans="1:10" x14ac:dyDescent="0.25">
      <c r="A18" s="2" t="s">
        <v>17</v>
      </c>
      <c r="B18" s="6">
        <v>48023.9</v>
      </c>
      <c r="C18" s="48">
        <v>1660.6</v>
      </c>
      <c r="D18" s="48">
        <v>1882.6</v>
      </c>
      <c r="E18" s="8">
        <f t="shared" si="0"/>
        <v>51567.1</v>
      </c>
      <c r="F18" s="6">
        <v>2337</v>
      </c>
      <c r="G18" s="48">
        <v>548.1</v>
      </c>
      <c r="H18" s="48">
        <v>511.1</v>
      </c>
      <c r="I18" s="8">
        <f t="shared" si="1"/>
        <v>3396.2</v>
      </c>
      <c r="J18" s="9">
        <f t="shared" si="2"/>
        <v>54963.299999999996</v>
      </c>
    </row>
    <row r="19" spans="1:10" x14ac:dyDescent="0.25">
      <c r="A19" s="2" t="s">
        <v>18</v>
      </c>
      <c r="B19" s="6">
        <v>966.4</v>
      </c>
      <c r="C19" s="48">
        <v>34.299999999999997</v>
      </c>
      <c r="D19" s="48">
        <v>90.2</v>
      </c>
      <c r="E19" s="8">
        <f t="shared" si="0"/>
        <v>1090.8999999999999</v>
      </c>
      <c r="F19" s="6">
        <v>1.1000000000000001</v>
      </c>
      <c r="G19" s="48">
        <v>1.7</v>
      </c>
      <c r="H19" s="48">
        <v>0.2</v>
      </c>
      <c r="I19" s="8">
        <f t="shared" si="1"/>
        <v>3</v>
      </c>
      <c r="J19" s="9">
        <f t="shared" si="2"/>
        <v>1093.8999999999999</v>
      </c>
    </row>
    <row r="20" spans="1:10" x14ac:dyDescent="0.25">
      <c r="A20" s="2" t="s">
        <v>19</v>
      </c>
      <c r="B20" s="6">
        <v>1.3</v>
      </c>
      <c r="C20" s="48">
        <v>0</v>
      </c>
      <c r="D20" s="48">
        <v>0</v>
      </c>
      <c r="E20" s="8">
        <f t="shared" si="0"/>
        <v>1.3</v>
      </c>
      <c r="F20" s="6">
        <v>2.2999999999999998</v>
      </c>
      <c r="G20" s="48">
        <v>0</v>
      </c>
      <c r="H20" s="48">
        <v>0</v>
      </c>
      <c r="I20" s="8">
        <f t="shared" si="1"/>
        <v>2.2999999999999998</v>
      </c>
      <c r="J20" s="9">
        <f t="shared" si="2"/>
        <v>3.5999999999999996</v>
      </c>
    </row>
    <row r="21" spans="1:10" x14ac:dyDescent="0.25">
      <c r="A21" s="2" t="s">
        <v>20</v>
      </c>
      <c r="B21" s="6">
        <v>9.1999999999999993</v>
      </c>
      <c r="C21" s="48">
        <v>0.1</v>
      </c>
      <c r="D21" s="48">
        <v>0.1</v>
      </c>
      <c r="E21" s="8">
        <f t="shared" si="0"/>
        <v>9.3999999999999986</v>
      </c>
      <c r="F21" s="6">
        <v>0</v>
      </c>
      <c r="G21" s="48">
        <v>0</v>
      </c>
      <c r="H21" s="48">
        <v>0</v>
      </c>
      <c r="I21" s="8">
        <f t="shared" si="1"/>
        <v>0</v>
      </c>
      <c r="J21" s="9">
        <f t="shared" si="2"/>
        <v>9.3999999999999986</v>
      </c>
    </row>
    <row r="22" spans="1:10" x14ac:dyDescent="0.25">
      <c r="A22" s="2" t="s">
        <v>21</v>
      </c>
      <c r="B22" s="6">
        <v>0.8</v>
      </c>
      <c r="C22" s="48">
        <v>0</v>
      </c>
      <c r="D22" s="48">
        <v>0</v>
      </c>
      <c r="E22" s="8">
        <f t="shared" si="0"/>
        <v>0.8</v>
      </c>
      <c r="F22" s="6">
        <v>7.7</v>
      </c>
      <c r="G22" s="48">
        <v>0</v>
      </c>
      <c r="H22" s="48">
        <v>0</v>
      </c>
      <c r="I22" s="8">
        <f t="shared" si="1"/>
        <v>7.7</v>
      </c>
      <c r="J22" s="9">
        <f t="shared" si="2"/>
        <v>8.5</v>
      </c>
    </row>
    <row r="23" spans="1:10" x14ac:dyDescent="0.25">
      <c r="A23" s="2" t="s">
        <v>22</v>
      </c>
      <c r="B23" s="6">
        <v>113.5</v>
      </c>
      <c r="C23" s="48">
        <v>0</v>
      </c>
      <c r="D23" s="48">
        <v>0</v>
      </c>
      <c r="E23" s="8">
        <f t="shared" si="0"/>
        <v>113.5</v>
      </c>
      <c r="F23" s="6">
        <v>0</v>
      </c>
      <c r="G23" s="48">
        <v>0</v>
      </c>
      <c r="H23" s="48">
        <v>0</v>
      </c>
      <c r="I23" s="8">
        <f t="shared" si="1"/>
        <v>0</v>
      </c>
      <c r="J23" s="9">
        <f t="shared" si="2"/>
        <v>113.5</v>
      </c>
    </row>
    <row r="24" spans="1:10" x14ac:dyDescent="0.25">
      <c r="A24" s="2" t="s">
        <v>23</v>
      </c>
      <c r="B24" s="6">
        <v>28.5</v>
      </c>
      <c r="C24" s="48">
        <v>0.4</v>
      </c>
      <c r="D24" s="48">
        <v>1.2</v>
      </c>
      <c r="E24" s="8">
        <f t="shared" si="0"/>
        <v>30.099999999999998</v>
      </c>
      <c r="F24" s="6">
        <v>2.6</v>
      </c>
      <c r="G24" s="48">
        <v>0</v>
      </c>
      <c r="H24" s="48">
        <v>0</v>
      </c>
      <c r="I24" s="8">
        <f t="shared" si="1"/>
        <v>2.6</v>
      </c>
      <c r="J24" s="9">
        <f t="shared" si="2"/>
        <v>32.699999999999996</v>
      </c>
    </row>
    <row r="25" spans="1:10" x14ac:dyDescent="0.25">
      <c r="A25" s="2" t="s">
        <v>24</v>
      </c>
      <c r="B25" s="6">
        <v>0.9</v>
      </c>
      <c r="C25" s="48">
        <v>0</v>
      </c>
      <c r="D25" s="48">
        <v>0</v>
      </c>
      <c r="E25" s="8">
        <f t="shared" si="0"/>
        <v>0.9</v>
      </c>
      <c r="F25" s="6">
        <v>0</v>
      </c>
      <c r="G25" s="48">
        <v>0</v>
      </c>
      <c r="H25" s="48">
        <v>0</v>
      </c>
      <c r="I25" s="8">
        <f t="shared" si="1"/>
        <v>0</v>
      </c>
      <c r="J25" s="9">
        <f t="shared" si="2"/>
        <v>0.9</v>
      </c>
    </row>
    <row r="26" spans="1:10" ht="16.5" thickBot="1" x14ac:dyDescent="0.3">
      <c r="A26" s="2"/>
      <c r="B26" s="6"/>
      <c r="C26" s="49"/>
      <c r="D26" s="49"/>
      <c r="E26" s="8"/>
      <c r="F26" s="6"/>
      <c r="G26" s="49"/>
      <c r="H26" s="49"/>
      <c r="I26" s="8"/>
      <c r="J26" s="9"/>
    </row>
    <row r="27" spans="1:10" ht="16.5" thickBot="1" x14ac:dyDescent="0.3">
      <c r="A27" s="19" t="s">
        <v>25</v>
      </c>
      <c r="B27" s="20">
        <f>SUM(B5:B25)</f>
        <v>167131.29999999996</v>
      </c>
      <c r="C27" s="50">
        <f t="shared" ref="C27:J27" si="3">SUM(C5:C25)</f>
        <v>6175.7</v>
      </c>
      <c r="D27" s="34">
        <f t="shared" si="3"/>
        <v>7177.4</v>
      </c>
      <c r="E27" s="21">
        <f t="shared" si="3"/>
        <v>180484.39999999997</v>
      </c>
      <c r="F27" s="20">
        <f t="shared" si="3"/>
        <v>4320.8000000000011</v>
      </c>
      <c r="G27" s="50">
        <f t="shared" si="3"/>
        <v>697.80000000000007</v>
      </c>
      <c r="H27" s="50">
        <f t="shared" si="3"/>
        <v>717.5</v>
      </c>
      <c r="I27" s="21">
        <f t="shared" si="3"/>
        <v>5736.1</v>
      </c>
      <c r="J27" s="22">
        <f t="shared" si="3"/>
        <v>186220.5</v>
      </c>
    </row>
    <row r="28" spans="1:10" x14ac:dyDescent="0.25">
      <c r="A28" s="1" t="s">
        <v>29</v>
      </c>
    </row>
    <row r="29" spans="1:10" ht="32.25" customHeight="1" x14ac:dyDescent="0.25">
      <c r="A29" s="76" t="s">
        <v>48</v>
      </c>
      <c r="B29" s="76"/>
      <c r="C29" s="76"/>
      <c r="D29" s="76"/>
      <c r="E29" s="76"/>
      <c r="F29" s="76"/>
      <c r="G29" s="76"/>
      <c r="H29" s="76"/>
      <c r="I29" s="76"/>
      <c r="J29" s="76"/>
    </row>
    <row r="30" spans="1:10" x14ac:dyDescent="0.25">
      <c r="A30" s="43" t="s">
        <v>33</v>
      </c>
    </row>
  </sheetData>
  <mergeCells count="6">
    <mergeCell ref="A1:J1"/>
    <mergeCell ref="A29:J29"/>
    <mergeCell ref="A2:A3"/>
    <mergeCell ref="J2:J3"/>
    <mergeCell ref="B2:E2"/>
    <mergeCell ref="F2:I2"/>
  </mergeCells>
  <printOptions horizontalCentered="1"/>
  <pageMargins left="0.5" right="0.5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2015 Total_Base_AttGB_UnAttGB</vt:lpstr>
      <vt:lpstr>2015 Enrolled_Attributed</vt:lpstr>
      <vt:lpstr>2015 ARCCO_Enrolled_AttGB</vt:lpstr>
      <vt:lpstr>'2015 ARCCO_Enrolled_AttGB'!Print_Area</vt:lpstr>
      <vt:lpstr>'2015 Enrolled_Attributed'!Print_Area</vt:lpstr>
      <vt:lpstr>'2015 Total_Base_AttGB_UnAttGB'!Print_Area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Sronce, Phil - FSA, Washington, DC</dc:creator>
  <cp:lastModifiedBy>Sronce, Phil - FSA, Washington, DC</cp:lastModifiedBy>
  <cp:lastPrinted>2017-04-12T17:34:45Z</cp:lastPrinted>
  <dcterms:created xsi:type="dcterms:W3CDTF">2017-03-15T18:48:34Z</dcterms:created>
  <dcterms:modified xsi:type="dcterms:W3CDTF">2017-04-12T18:37:30Z</dcterms:modified>
</cp:coreProperties>
</file>