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9140" windowHeight="74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6" i="1" l="1"/>
  <c r="Q29" i="1"/>
  <c r="Q28" i="1"/>
  <c r="Q42" i="1" s="1"/>
  <c r="Q27" i="1"/>
  <c r="Q41" i="1" s="1"/>
  <c r="Q26" i="1"/>
  <c r="Q40" i="1" s="1"/>
  <c r="Q20" i="1"/>
  <c r="Q34" i="1" s="1"/>
  <c r="Q21" i="1"/>
  <c r="Q35" i="1" s="1"/>
  <c r="Q22" i="1"/>
  <c r="Q36" i="1" s="1"/>
  <c r="Q23" i="1"/>
  <c r="Q37" i="1" s="1"/>
  <c r="Q24" i="1"/>
  <c r="Q38" i="1" s="1"/>
  <c r="Q25" i="1"/>
  <c r="Q39" i="1" s="1"/>
  <c r="P28" i="1"/>
  <c r="P41" i="1" s="1"/>
  <c r="P27" i="1"/>
  <c r="P40" i="1" s="1"/>
  <c r="P26" i="1"/>
  <c r="P39" i="1" s="1"/>
  <c r="P25" i="1"/>
  <c r="P38" i="1" s="1"/>
  <c r="P24" i="1"/>
  <c r="P37" i="1" s="1"/>
  <c r="P23" i="1"/>
  <c r="P36" i="1" s="1"/>
  <c r="P22" i="1"/>
  <c r="P35" i="1" s="1"/>
  <c r="P21" i="1"/>
  <c r="P34" i="1" s="1"/>
  <c r="P20" i="1"/>
  <c r="P33" i="1" s="1"/>
  <c r="F20" i="1"/>
  <c r="F8" i="1"/>
  <c r="F19" i="1"/>
  <c r="F18" i="1"/>
  <c r="F17" i="1"/>
  <c r="F7" i="1"/>
  <c r="F9" i="1"/>
  <c r="Q33" i="1" l="1"/>
</calcChain>
</file>

<file path=xl/sharedStrings.xml><?xml version="1.0" encoding="utf-8"?>
<sst xmlns="http://schemas.openxmlformats.org/spreadsheetml/2006/main" count="62" uniqueCount="28">
  <si>
    <t>mínimo</t>
  </si>
  <si>
    <t>1ºQuartil</t>
  </si>
  <si>
    <t>média</t>
  </si>
  <si>
    <t>mediana</t>
  </si>
  <si>
    <t>3ºQuartil</t>
  </si>
  <si>
    <t>máximo</t>
  </si>
  <si>
    <t>min</t>
  </si>
  <si>
    <t>max</t>
  </si>
  <si>
    <t>dia</t>
  </si>
  <si>
    <t>Alerta</t>
  </si>
  <si>
    <t>Temperatura</t>
  </si>
  <si>
    <t>Umidade</t>
  </si>
  <si>
    <t>temp</t>
  </si>
  <si>
    <t>umd</t>
  </si>
  <si>
    <t>Grãos de soja</t>
  </si>
  <si>
    <t>sensor1</t>
  </si>
  <si>
    <t>sensor2</t>
  </si>
  <si>
    <t>sensor3</t>
  </si>
  <si>
    <t>TEMP</t>
  </si>
  <si>
    <t>UMD</t>
  </si>
  <si>
    <t>Grão de soja</t>
  </si>
  <si>
    <t>RISCO</t>
  </si>
  <si>
    <t>ATENÇÃO</t>
  </si>
  <si>
    <t>FAIXA IDEAL</t>
  </si>
  <si>
    <t xml:space="preserve">Temperatura </t>
  </si>
  <si>
    <t>sensorA</t>
  </si>
  <si>
    <t>sensorB</t>
  </si>
  <si>
    <t>sensorC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</si>
</sst>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2" fillId="0" borderId="0" xfId="0" applyFont="1"/>
    <xf numFmtId="9" fontId="0" fillId="6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0" xfId="0" applyFont="1" applyFill="1"/>
    <xf numFmtId="0" fontId="0" fillId="8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3"/>
  <sheetViews>
    <sheetView tabSelected="1" topLeftCell="B10" zoomScale="80" zoomScaleNormal="80" workbookViewId="0">
      <selection activeCell="J29" sqref="J29"/>
    </sheetView>
  </sheetViews>
  <sheetFormatPr defaultRowHeight="14.4" x14ac:dyDescent="0.3"/>
  <sheetData>
    <row r="3" spans="2:20" x14ac:dyDescent="0.3">
      <c r="P3" t="s">
        <v>14</v>
      </c>
    </row>
    <row r="4" spans="2:20" x14ac:dyDescent="0.3">
      <c r="B4" t="s">
        <v>10</v>
      </c>
      <c r="F4" t="s">
        <v>12</v>
      </c>
      <c r="I4" s="11" t="s">
        <v>8</v>
      </c>
      <c r="J4" s="20" t="s">
        <v>12</v>
      </c>
      <c r="L4" s="11" t="s">
        <v>8</v>
      </c>
      <c r="M4" s="27" t="s">
        <v>13</v>
      </c>
      <c r="P4" t="s">
        <v>25</v>
      </c>
      <c r="S4" s="4" t="s">
        <v>15</v>
      </c>
    </row>
    <row r="5" spans="2:20" x14ac:dyDescent="0.3">
      <c r="B5" s="2" t="s">
        <v>6</v>
      </c>
      <c r="C5" s="2" t="s">
        <v>7</v>
      </c>
      <c r="E5" s="1" t="s">
        <v>0</v>
      </c>
      <c r="F5" s="16">
        <v>20</v>
      </c>
      <c r="I5" s="12">
        <v>1</v>
      </c>
      <c r="J5" s="14">
        <v>20</v>
      </c>
      <c r="L5" s="12">
        <v>1</v>
      </c>
      <c r="M5" s="28">
        <v>64.099999999999994</v>
      </c>
      <c r="O5" s="30" t="s">
        <v>8</v>
      </c>
      <c r="P5" s="27" t="s">
        <v>12</v>
      </c>
      <c r="Q5" s="27" t="s">
        <v>13</v>
      </c>
      <c r="S5" s="21" t="s">
        <v>18</v>
      </c>
      <c r="T5" s="21" t="s">
        <v>19</v>
      </c>
    </row>
    <row r="6" spans="2:20" x14ac:dyDescent="0.3">
      <c r="B6" s="19">
        <v>20</v>
      </c>
      <c r="C6" s="3">
        <v>25</v>
      </c>
      <c r="E6" s="1" t="s">
        <v>1</v>
      </c>
      <c r="F6" s="18">
        <f>_xlfn.QUARTILE.EXC(J5:J14,1)</f>
        <v>20.399999999999999</v>
      </c>
      <c r="G6" t="s">
        <v>9</v>
      </c>
      <c r="I6" s="12">
        <v>2</v>
      </c>
      <c r="J6" s="14">
        <v>20.5</v>
      </c>
      <c r="L6" s="12">
        <v>2</v>
      </c>
      <c r="M6" s="28">
        <v>63</v>
      </c>
      <c r="O6" s="31">
        <v>1</v>
      </c>
      <c r="P6" s="14">
        <v>20</v>
      </c>
      <c r="Q6" s="28">
        <v>64.099999999999994</v>
      </c>
      <c r="S6" s="21">
        <v>1</v>
      </c>
      <c r="T6" s="21">
        <v>1</v>
      </c>
    </row>
    <row r="7" spans="2:20" x14ac:dyDescent="0.3">
      <c r="E7" s="1" t="s">
        <v>2</v>
      </c>
      <c r="F7" s="17">
        <f>AVERAGE(J5:J14)</f>
        <v>21.77</v>
      </c>
      <c r="I7" s="12">
        <v>3</v>
      </c>
      <c r="J7" s="14">
        <v>21</v>
      </c>
      <c r="L7" s="12">
        <v>3</v>
      </c>
      <c r="M7" s="28">
        <v>62.2</v>
      </c>
      <c r="O7" s="31">
        <v>2</v>
      </c>
      <c r="P7" s="14">
        <v>20.5</v>
      </c>
      <c r="Q7" s="28">
        <v>63</v>
      </c>
      <c r="S7" s="21">
        <v>1</v>
      </c>
      <c r="T7" s="21">
        <v>1</v>
      </c>
    </row>
    <row r="8" spans="2:20" x14ac:dyDescent="0.3">
      <c r="E8" s="1" t="s">
        <v>3</v>
      </c>
      <c r="F8" s="23">
        <f>MEDIAN(J5:J14)</f>
        <v>21.4</v>
      </c>
      <c r="I8" s="12">
        <v>4</v>
      </c>
      <c r="J8" s="14">
        <v>21.8</v>
      </c>
      <c r="L8" s="12">
        <v>4</v>
      </c>
      <c r="M8" s="28">
        <v>64</v>
      </c>
      <c r="O8" s="31">
        <v>3</v>
      </c>
      <c r="P8" s="14">
        <v>21</v>
      </c>
      <c r="Q8" s="28">
        <v>62.2</v>
      </c>
      <c r="S8" s="21">
        <v>0</v>
      </c>
      <c r="T8" s="21">
        <v>0</v>
      </c>
    </row>
    <row r="9" spans="2:20" x14ac:dyDescent="0.3">
      <c r="E9" s="1" t="s">
        <v>4</v>
      </c>
      <c r="F9" s="7">
        <f>_xlfn.QUARTILE.EXC(J5:J14,3)</f>
        <v>23.175000000000001</v>
      </c>
      <c r="G9" t="s">
        <v>9</v>
      </c>
      <c r="I9" s="12">
        <v>5</v>
      </c>
      <c r="J9" s="14">
        <v>23.4</v>
      </c>
      <c r="L9" s="12">
        <v>5</v>
      </c>
      <c r="M9" s="28">
        <v>65</v>
      </c>
      <c r="O9" s="31">
        <v>4</v>
      </c>
      <c r="P9" s="14">
        <v>21.8</v>
      </c>
      <c r="Q9" s="28">
        <v>64</v>
      </c>
      <c r="S9" s="21">
        <v>0</v>
      </c>
      <c r="T9" s="21">
        <v>0</v>
      </c>
    </row>
    <row r="10" spans="2:20" x14ac:dyDescent="0.3">
      <c r="B10" t="s">
        <v>11</v>
      </c>
      <c r="E10" s="1" t="s">
        <v>5</v>
      </c>
      <c r="F10" s="6">
        <v>25</v>
      </c>
      <c r="I10" s="12">
        <v>6</v>
      </c>
      <c r="J10" s="14">
        <v>24.8</v>
      </c>
      <c r="L10" s="12">
        <v>6</v>
      </c>
      <c r="M10" s="28">
        <v>60</v>
      </c>
      <c r="O10" s="31">
        <v>5</v>
      </c>
      <c r="P10" s="14">
        <v>23.4</v>
      </c>
      <c r="Q10" s="28">
        <v>65</v>
      </c>
      <c r="S10" s="21">
        <v>1</v>
      </c>
      <c r="T10" s="21">
        <v>0</v>
      </c>
    </row>
    <row r="11" spans="2:20" x14ac:dyDescent="0.3">
      <c r="B11" s="9">
        <v>0.65</v>
      </c>
      <c r="C11" s="10">
        <v>0.7</v>
      </c>
      <c r="I11" s="12">
        <v>7</v>
      </c>
      <c r="J11" s="14">
        <v>21</v>
      </c>
      <c r="L11" s="12">
        <v>7</v>
      </c>
      <c r="M11" s="28">
        <v>67</v>
      </c>
      <c r="O11" s="31">
        <v>6</v>
      </c>
      <c r="P11" s="14">
        <v>24.8</v>
      </c>
      <c r="Q11" s="28">
        <v>60</v>
      </c>
      <c r="S11" s="21">
        <v>0</v>
      </c>
      <c r="T11" s="21">
        <v>0</v>
      </c>
    </row>
    <row r="12" spans="2:20" x14ac:dyDescent="0.3">
      <c r="I12" s="12">
        <v>8</v>
      </c>
      <c r="J12" s="14">
        <v>22</v>
      </c>
      <c r="L12" s="12">
        <v>8</v>
      </c>
      <c r="M12" s="28">
        <v>66</v>
      </c>
      <c r="O12" s="31">
        <v>7</v>
      </c>
      <c r="P12" s="14">
        <v>21</v>
      </c>
      <c r="Q12" s="28">
        <v>67</v>
      </c>
      <c r="S12" s="21">
        <v>0</v>
      </c>
      <c r="T12" s="21">
        <v>0</v>
      </c>
    </row>
    <row r="13" spans="2:20" x14ac:dyDescent="0.3">
      <c r="I13" s="12">
        <v>9</v>
      </c>
      <c r="J13" s="14">
        <v>20.100000000000001</v>
      </c>
      <c r="L13" s="12">
        <v>9</v>
      </c>
      <c r="M13" s="28">
        <v>69</v>
      </c>
      <c r="O13" s="31">
        <v>8</v>
      </c>
      <c r="P13" s="14">
        <v>22</v>
      </c>
      <c r="Q13" s="28">
        <v>66</v>
      </c>
      <c r="S13" s="21">
        <v>0</v>
      </c>
      <c r="T13" s="21">
        <v>0</v>
      </c>
    </row>
    <row r="14" spans="2:20" x14ac:dyDescent="0.3">
      <c r="I14" s="13">
        <v>10</v>
      </c>
      <c r="J14" s="15">
        <v>23.1</v>
      </c>
      <c r="L14" s="13">
        <v>10</v>
      </c>
      <c r="M14" s="29">
        <v>70</v>
      </c>
      <c r="O14" s="31">
        <v>9</v>
      </c>
      <c r="P14" s="14">
        <v>20.100000000000001</v>
      </c>
      <c r="Q14" s="28">
        <v>69</v>
      </c>
      <c r="S14" s="21">
        <v>0</v>
      </c>
      <c r="T14" s="21">
        <v>0</v>
      </c>
    </row>
    <row r="15" spans="2:20" x14ac:dyDescent="0.3">
      <c r="F15" t="s">
        <v>13</v>
      </c>
      <c r="O15" s="32">
        <v>10</v>
      </c>
      <c r="P15" s="15">
        <v>23.1</v>
      </c>
      <c r="Q15" s="29">
        <v>70</v>
      </c>
      <c r="S15" s="21">
        <v>1</v>
      </c>
      <c r="T15" s="21">
        <v>1</v>
      </c>
    </row>
    <row r="16" spans="2:20" x14ac:dyDescent="0.3">
      <c r="E16" s="8" t="s">
        <v>0</v>
      </c>
      <c r="F16" s="24">
        <v>65</v>
      </c>
      <c r="S16" s="34">
        <v>4</v>
      </c>
      <c r="T16" s="34">
        <v>3</v>
      </c>
    </row>
    <row r="17" spans="5:20" x14ac:dyDescent="0.3">
      <c r="E17" s="8" t="s">
        <v>1</v>
      </c>
      <c r="F17" s="25">
        <f>_xlfn.QUARTILE.EXC(M5:M14,1)</f>
        <v>62.8</v>
      </c>
      <c r="G17" s="4" t="s">
        <v>9</v>
      </c>
    </row>
    <row r="18" spans="5:20" x14ac:dyDescent="0.3">
      <c r="E18" s="8" t="s">
        <v>2</v>
      </c>
      <c r="F18" s="22">
        <f>AVERAGE(M5:M14)</f>
        <v>65.03</v>
      </c>
      <c r="P18" t="s">
        <v>26</v>
      </c>
      <c r="S18" s="4" t="s">
        <v>16</v>
      </c>
    </row>
    <row r="19" spans="5:20" x14ac:dyDescent="0.3">
      <c r="E19" s="8" t="s">
        <v>3</v>
      </c>
      <c r="F19" s="22">
        <f>MEDIAN(M5:M14)</f>
        <v>64.55</v>
      </c>
      <c r="O19" s="30" t="s">
        <v>8</v>
      </c>
      <c r="P19" s="27" t="s">
        <v>12</v>
      </c>
      <c r="Q19" s="27" t="s">
        <v>13</v>
      </c>
      <c r="S19" s="21" t="s">
        <v>18</v>
      </c>
      <c r="T19" s="21" t="s">
        <v>19</v>
      </c>
    </row>
    <row r="20" spans="5:20" x14ac:dyDescent="0.3">
      <c r="E20" s="8" t="s">
        <v>4</v>
      </c>
      <c r="F20" s="5">
        <f>_xlfn.QUARTILE.EXC(M5:M14,3)</f>
        <v>67.5</v>
      </c>
      <c r="G20" s="4" t="s">
        <v>9</v>
      </c>
      <c r="O20" s="31">
        <v>1</v>
      </c>
      <c r="P20" s="14">
        <f>P6+0.5</f>
        <v>20.5</v>
      </c>
      <c r="Q20" s="28">
        <f>Q6+0.5</f>
        <v>64.599999999999994</v>
      </c>
      <c r="S20" s="21">
        <v>1</v>
      </c>
      <c r="T20" s="21">
        <v>0</v>
      </c>
    </row>
    <row r="21" spans="5:20" x14ac:dyDescent="0.3">
      <c r="E21" s="8" t="s">
        <v>5</v>
      </c>
      <c r="F21" s="26">
        <v>70</v>
      </c>
      <c r="O21" s="31">
        <v>2</v>
      </c>
      <c r="P21" s="14">
        <f>P7+0.5</f>
        <v>21</v>
      </c>
      <c r="Q21" s="28">
        <f>Q7+0.5</f>
        <v>63.5</v>
      </c>
      <c r="S21" s="21">
        <v>1</v>
      </c>
      <c r="T21" s="21">
        <v>1</v>
      </c>
    </row>
    <row r="22" spans="5:20" x14ac:dyDescent="0.3">
      <c r="O22" s="31">
        <v>3</v>
      </c>
      <c r="P22" s="14">
        <f t="shared" ref="P22:P28" si="0">P9+0.5</f>
        <v>22.3</v>
      </c>
      <c r="Q22" s="28">
        <f t="shared" ref="Q22:Q29" si="1">Q8+0.5</f>
        <v>62.7</v>
      </c>
      <c r="S22" s="21">
        <v>0</v>
      </c>
      <c r="T22" s="21">
        <v>1</v>
      </c>
    </row>
    <row r="23" spans="5:20" x14ac:dyDescent="0.3">
      <c r="O23" s="31">
        <v>4</v>
      </c>
      <c r="P23" s="14">
        <f t="shared" si="0"/>
        <v>23.9</v>
      </c>
      <c r="Q23" s="28">
        <f t="shared" si="1"/>
        <v>64.5</v>
      </c>
      <c r="S23" s="21">
        <v>1</v>
      </c>
      <c r="T23" s="21">
        <v>0</v>
      </c>
    </row>
    <row r="24" spans="5:20" x14ac:dyDescent="0.3">
      <c r="O24" s="31">
        <v>5</v>
      </c>
      <c r="P24" s="14">
        <f t="shared" si="0"/>
        <v>25.3</v>
      </c>
      <c r="Q24" s="28">
        <f t="shared" si="1"/>
        <v>65.5</v>
      </c>
      <c r="S24" s="21">
        <v>0</v>
      </c>
      <c r="T24" s="21">
        <v>0</v>
      </c>
    </row>
    <row r="25" spans="5:20" x14ac:dyDescent="0.3">
      <c r="O25" s="31">
        <v>6</v>
      </c>
      <c r="P25" s="14">
        <f t="shared" si="0"/>
        <v>21.5</v>
      </c>
      <c r="Q25" s="28">
        <f t="shared" si="1"/>
        <v>60.5</v>
      </c>
      <c r="S25" s="21">
        <v>0</v>
      </c>
      <c r="T25" s="21">
        <v>0</v>
      </c>
    </row>
    <row r="26" spans="5:20" x14ac:dyDescent="0.3">
      <c r="O26" s="31">
        <v>7</v>
      </c>
      <c r="P26" s="14">
        <f t="shared" si="0"/>
        <v>22.5</v>
      </c>
      <c r="Q26" s="28">
        <f t="shared" si="1"/>
        <v>67.5</v>
      </c>
      <c r="S26" s="21">
        <v>0</v>
      </c>
      <c r="T26" s="21">
        <v>1</v>
      </c>
    </row>
    <row r="27" spans="5:20" x14ac:dyDescent="0.3">
      <c r="O27" s="31">
        <v>8</v>
      </c>
      <c r="P27" s="14">
        <f t="shared" si="0"/>
        <v>20.6</v>
      </c>
      <c r="Q27" s="28">
        <f t="shared" si="1"/>
        <v>66.5</v>
      </c>
      <c r="S27" s="21">
        <v>0</v>
      </c>
      <c r="T27" s="21">
        <v>0</v>
      </c>
    </row>
    <row r="28" spans="5:20" x14ac:dyDescent="0.3">
      <c r="O28" s="31">
        <v>9</v>
      </c>
      <c r="P28" s="14">
        <f t="shared" si="0"/>
        <v>23.6</v>
      </c>
      <c r="Q28" s="28">
        <f t="shared" si="1"/>
        <v>69.5</v>
      </c>
      <c r="S28" s="21">
        <v>1</v>
      </c>
      <c r="T28" s="21">
        <v>1</v>
      </c>
    </row>
    <row r="29" spans="5:20" x14ac:dyDescent="0.3">
      <c r="O29" s="32">
        <v>10</v>
      </c>
      <c r="P29" s="15">
        <v>23.5</v>
      </c>
      <c r="Q29" s="29">
        <f t="shared" si="1"/>
        <v>70.5</v>
      </c>
      <c r="S29" s="21">
        <v>1</v>
      </c>
      <c r="T29" s="21">
        <v>1</v>
      </c>
    </row>
    <row r="30" spans="5:20" x14ac:dyDescent="0.3">
      <c r="S30" s="21">
        <v>5</v>
      </c>
      <c r="T30" s="21">
        <v>5</v>
      </c>
    </row>
    <row r="31" spans="5:20" x14ac:dyDescent="0.3">
      <c r="P31" s="4" t="s">
        <v>27</v>
      </c>
      <c r="S31" s="4" t="s">
        <v>17</v>
      </c>
    </row>
    <row r="32" spans="5:20" x14ac:dyDescent="0.3">
      <c r="O32" s="30" t="s">
        <v>8</v>
      </c>
      <c r="P32" s="27" t="s">
        <v>12</v>
      </c>
      <c r="Q32" s="27" t="s">
        <v>13</v>
      </c>
      <c r="S32" s="21" t="s">
        <v>18</v>
      </c>
      <c r="T32" s="21" t="s">
        <v>19</v>
      </c>
    </row>
    <row r="33" spans="15:20" x14ac:dyDescent="0.3">
      <c r="O33" s="31">
        <v>1</v>
      </c>
      <c r="P33" s="14">
        <f>P20+1.2</f>
        <v>21.7</v>
      </c>
      <c r="Q33" s="28">
        <f>Q20+0.5</f>
        <v>65.099999999999994</v>
      </c>
      <c r="S33">
        <v>0</v>
      </c>
      <c r="T33">
        <v>0</v>
      </c>
    </row>
    <row r="34" spans="15:20" x14ac:dyDescent="0.3">
      <c r="O34" s="31">
        <v>2</v>
      </c>
      <c r="P34" s="14">
        <f>P21+1.2</f>
        <v>22.2</v>
      </c>
      <c r="Q34" s="28">
        <f>Q20+1</f>
        <v>65.599999999999994</v>
      </c>
      <c r="S34">
        <v>0</v>
      </c>
      <c r="T34">
        <v>0</v>
      </c>
    </row>
    <row r="35" spans="15:20" x14ac:dyDescent="0.3">
      <c r="O35" s="31">
        <v>3</v>
      </c>
      <c r="P35" s="14">
        <f>P22+1</f>
        <v>23.3</v>
      </c>
      <c r="Q35" s="28">
        <f>Q21+3</f>
        <v>66.5</v>
      </c>
      <c r="S35">
        <v>1</v>
      </c>
      <c r="T35">
        <v>0</v>
      </c>
    </row>
    <row r="36" spans="15:20" x14ac:dyDescent="0.3">
      <c r="O36" s="31">
        <v>4</v>
      </c>
      <c r="P36" s="14">
        <f>P23+2</f>
        <v>25.9</v>
      </c>
      <c r="Q36" s="28">
        <f>Q22+7</f>
        <v>69.7</v>
      </c>
      <c r="S36">
        <v>1</v>
      </c>
      <c r="T36">
        <v>1</v>
      </c>
    </row>
    <row r="37" spans="15:20" x14ac:dyDescent="0.3">
      <c r="O37" s="31">
        <v>5</v>
      </c>
      <c r="P37" s="14">
        <f>P24+1.2</f>
        <v>26.5</v>
      </c>
      <c r="Q37" s="28">
        <f>Q23+9</f>
        <v>73.5</v>
      </c>
      <c r="S37">
        <v>1</v>
      </c>
      <c r="T37">
        <v>1</v>
      </c>
    </row>
    <row r="38" spans="15:20" x14ac:dyDescent="0.3">
      <c r="O38" s="31">
        <v>6</v>
      </c>
      <c r="P38" s="14">
        <f>P25+0.5</f>
        <v>22</v>
      </c>
      <c r="Q38" s="28">
        <f>Q24+0.5</f>
        <v>66</v>
      </c>
      <c r="S38">
        <v>0</v>
      </c>
      <c r="T38">
        <v>0</v>
      </c>
    </row>
    <row r="39" spans="15:20" x14ac:dyDescent="0.3">
      <c r="O39" s="31">
        <v>7</v>
      </c>
      <c r="P39" s="14">
        <f>P26+0.2</f>
        <v>22.7</v>
      </c>
      <c r="Q39" s="28">
        <f>Q25+0.5</f>
        <v>61</v>
      </c>
      <c r="S39">
        <v>0</v>
      </c>
      <c r="T39">
        <v>1</v>
      </c>
    </row>
    <row r="40" spans="15:20" x14ac:dyDescent="0.3">
      <c r="O40" s="31">
        <v>8</v>
      </c>
      <c r="P40" s="14">
        <f>P27+1</f>
        <v>21.6</v>
      </c>
      <c r="Q40" s="28">
        <f>Q26+0.5</f>
        <v>68</v>
      </c>
      <c r="S40">
        <v>0</v>
      </c>
      <c r="T40">
        <v>0</v>
      </c>
    </row>
    <row r="41" spans="15:20" x14ac:dyDescent="0.3">
      <c r="O41" s="31">
        <v>9</v>
      </c>
      <c r="P41" s="14">
        <f>P28+3</f>
        <v>26.6</v>
      </c>
      <c r="Q41" s="28">
        <f>Q27+0.5</f>
        <v>67</v>
      </c>
      <c r="S41">
        <v>1</v>
      </c>
      <c r="T41">
        <v>1</v>
      </c>
    </row>
    <row r="42" spans="15:20" x14ac:dyDescent="0.3">
      <c r="O42" s="32">
        <v>10</v>
      </c>
      <c r="P42" s="15">
        <v>23.5</v>
      </c>
      <c r="Q42" s="29">
        <f>Q28+0.5</f>
        <v>70</v>
      </c>
      <c r="S42">
        <v>1</v>
      </c>
      <c r="T42" s="33">
        <v>1</v>
      </c>
    </row>
    <row r="43" spans="15:20" x14ac:dyDescent="0.3">
      <c r="S43">
        <v>5</v>
      </c>
      <c r="T43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6"/>
  <sheetViews>
    <sheetView topLeftCell="A4" workbookViewId="0">
      <selection activeCell="N24" sqref="N24"/>
    </sheetView>
  </sheetViews>
  <sheetFormatPr defaultRowHeight="14.4" x14ac:dyDescent="0.3"/>
  <sheetData>
    <row r="3" spans="4:10" x14ac:dyDescent="0.3">
      <c r="G3" s="2" t="s">
        <v>20</v>
      </c>
    </row>
    <row r="4" spans="4:10" x14ac:dyDescent="0.3">
      <c r="G4" s="2" t="s">
        <v>24</v>
      </c>
    </row>
    <row r="5" spans="4:10" x14ac:dyDescent="0.3">
      <c r="D5" s="2" t="s">
        <v>21</v>
      </c>
      <c r="E5" s="2" t="s">
        <v>22</v>
      </c>
      <c r="G5" s="2" t="s">
        <v>23</v>
      </c>
      <c r="I5" s="2" t="s">
        <v>22</v>
      </c>
      <c r="J5" s="2" t="s">
        <v>21</v>
      </c>
    </row>
    <row r="6" spans="4:10" x14ac:dyDescent="0.3">
      <c r="D6" s="35">
        <v>20</v>
      </c>
      <c r="E6" s="7">
        <v>22</v>
      </c>
      <c r="F6" s="17"/>
      <c r="G6" s="17">
        <v>23</v>
      </c>
      <c r="H6" s="17"/>
      <c r="I6" s="5">
        <v>24</v>
      </c>
      <c r="J6" s="6">
        <v>24.8</v>
      </c>
    </row>
    <row r="7" spans="4:10" x14ac:dyDescent="0.3">
      <c r="D7" s="6">
        <v>19</v>
      </c>
      <c r="E7" s="7">
        <v>21.5</v>
      </c>
      <c r="F7" s="17"/>
      <c r="G7" s="17">
        <v>23.5</v>
      </c>
      <c r="H7" s="17"/>
      <c r="I7" s="5">
        <v>24.5</v>
      </c>
      <c r="J7" s="35">
        <v>25</v>
      </c>
    </row>
    <row r="12" spans="4:10" x14ac:dyDescent="0.3">
      <c r="D12" s="4"/>
      <c r="E12" s="4"/>
      <c r="F12" s="4"/>
      <c r="G12" s="2" t="s">
        <v>20</v>
      </c>
      <c r="H12" s="4"/>
      <c r="I12" s="4"/>
      <c r="J12" s="4"/>
    </row>
    <row r="13" spans="4:10" x14ac:dyDescent="0.3">
      <c r="D13" s="4"/>
      <c r="E13" s="4"/>
      <c r="F13" s="4"/>
      <c r="G13" s="2" t="s">
        <v>11</v>
      </c>
      <c r="H13" s="4"/>
      <c r="I13" s="4"/>
      <c r="J13" s="4"/>
    </row>
    <row r="14" spans="4:10" x14ac:dyDescent="0.3">
      <c r="D14" s="2" t="s">
        <v>21</v>
      </c>
      <c r="E14" s="2" t="s">
        <v>22</v>
      </c>
      <c r="F14" s="4"/>
      <c r="G14" s="2" t="s">
        <v>23</v>
      </c>
      <c r="H14" s="4"/>
      <c r="I14" s="2" t="s">
        <v>22</v>
      </c>
      <c r="J14" s="2" t="s">
        <v>21</v>
      </c>
    </row>
    <row r="15" spans="4:10" x14ac:dyDescent="0.3">
      <c r="D15" s="35">
        <v>65</v>
      </c>
      <c r="E15" s="7">
        <v>63.5</v>
      </c>
      <c r="F15" s="17"/>
      <c r="G15" s="17">
        <v>66.599999999999994</v>
      </c>
      <c r="H15" s="17"/>
      <c r="I15" s="5">
        <v>68</v>
      </c>
      <c r="J15" s="6">
        <v>69</v>
      </c>
    </row>
    <row r="16" spans="4:10" x14ac:dyDescent="0.3">
      <c r="D16" s="6">
        <v>64</v>
      </c>
      <c r="E16" s="7">
        <v>63</v>
      </c>
      <c r="F16" s="17"/>
      <c r="G16" s="17">
        <v>67</v>
      </c>
      <c r="H16" s="17"/>
      <c r="I16" s="5">
        <v>68.5</v>
      </c>
      <c r="J16" s="35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Rosimeire Maria Colonhesi</dc:creator>
  <cp:lastModifiedBy>Rosimeire Maria Colonhesi</cp:lastModifiedBy>
  <dcterms:created xsi:type="dcterms:W3CDTF">2020-10-13T19:34:58Z</dcterms:created>
  <dcterms:modified xsi:type="dcterms:W3CDTF">2020-10-14T16:20:57Z</dcterms:modified>
</cp:coreProperties>
</file>