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45" firstSheet="4" activeTab="10"/>
  </bookViews>
  <sheets>
    <sheet name="Sprint 2 Cost Estimate" sheetId="5" r:id="rId1"/>
    <sheet name="Sprint 3 Cost Estimate" sheetId="6" r:id="rId2"/>
    <sheet name="Sprint 4 Cost Estimate" sheetId="7" r:id="rId3"/>
    <sheet name="Sprint 5 Cost Estimate" sheetId="8" r:id="rId4"/>
    <sheet name="Sprint 6 Cost Estimate" sheetId="9" r:id="rId5"/>
    <sheet name="Sprint 7 Cost Estimate" sheetId="10" r:id="rId6"/>
    <sheet name="Dylan" sheetId="1" r:id="rId7"/>
    <sheet name="Thyanna" sheetId="2" r:id="rId8"/>
    <sheet name="Jeff" sheetId="3" r:id="rId9"/>
    <sheet name="Charlie" sheetId="4" r:id="rId10"/>
    <sheet name="Sprint 8 Cost Estimate" sheetId="11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1" l="1"/>
  <c r="E11" i="11"/>
  <c r="D11" i="11"/>
  <c r="B11" i="11"/>
  <c r="A10" i="11"/>
  <c r="A11" i="11" s="1"/>
  <c r="D24" i="1"/>
  <c r="D18" i="3"/>
  <c r="E11" i="10"/>
  <c r="D11" i="10"/>
  <c r="B11" i="10"/>
  <c r="A10" i="10"/>
  <c r="A11" i="10" s="1"/>
  <c r="D23" i="1"/>
  <c r="G11" i="11" l="1"/>
  <c r="G11" i="10"/>
  <c r="D16" i="3"/>
  <c r="E11" i="9"/>
  <c r="D11" i="9"/>
  <c r="B11" i="9"/>
  <c r="A10" i="9"/>
  <c r="A11" i="9" s="1"/>
  <c r="G11" i="9" s="1"/>
  <c r="E11" i="8" l="1"/>
  <c r="D11" i="8"/>
  <c r="B11" i="8"/>
  <c r="A10" i="8"/>
  <c r="A11" i="8" s="1"/>
  <c r="D22" i="1"/>
  <c r="D21" i="1"/>
  <c r="D20" i="1"/>
  <c r="D19" i="1"/>
  <c r="D18" i="1"/>
  <c r="D22" i="2"/>
  <c r="D21" i="2"/>
  <c r="D20" i="2"/>
  <c r="D13" i="4"/>
  <c r="D12" i="4"/>
  <c r="D11" i="4"/>
  <c r="D10" i="4"/>
  <c r="D9" i="4"/>
  <c r="D8" i="4"/>
  <c r="D6" i="4"/>
  <c r="D19" i="2"/>
  <c r="G11" i="8" l="1"/>
  <c r="D17" i="3"/>
  <c r="D15" i="3"/>
  <c r="D14" i="3"/>
  <c r="D13" i="3"/>
  <c r="D17" i="1"/>
  <c r="D18" i="2"/>
  <c r="D17" i="2"/>
  <c r="D16" i="2"/>
  <c r="D16" i="1"/>
  <c r="D15" i="1"/>
  <c r="E11" i="7"/>
  <c r="D11" i="7"/>
  <c r="B11" i="7"/>
  <c r="A10" i="7"/>
  <c r="A11" i="7" s="1"/>
  <c r="E11" i="6"/>
  <c r="D11" i="6"/>
  <c r="C11" i="6"/>
  <c r="B11" i="6"/>
  <c r="A10" i="6"/>
  <c r="A11" i="6" s="1"/>
  <c r="D12" i="3"/>
  <c r="D15" i="2"/>
  <c r="D14" i="2"/>
  <c r="D13" i="2"/>
  <c r="D12" i="2"/>
  <c r="D14" i="1"/>
  <c r="D13" i="1"/>
  <c r="D12" i="1"/>
  <c r="D11" i="1"/>
  <c r="G11" i="6" l="1"/>
  <c r="G11" i="7"/>
  <c r="A10" i="5"/>
  <c r="A11" i="5" s="1"/>
  <c r="D10" i="1" l="1"/>
  <c r="B11" i="5"/>
  <c r="C11" i="5"/>
  <c r="D11" i="5"/>
  <c r="E11" i="5"/>
  <c r="D9" i="1"/>
  <c r="D11" i="3"/>
  <c r="D10" i="3"/>
  <c r="D9" i="3"/>
  <c r="D8" i="3"/>
  <c r="D11" i="2"/>
  <c r="D10" i="2"/>
  <c r="D9" i="2"/>
  <c r="D8" i="2"/>
  <c r="D7" i="2"/>
  <c r="D6" i="2"/>
  <c r="D8" i="1"/>
  <c r="D7" i="1"/>
  <c r="D7" i="3"/>
  <c r="D6" i="1"/>
  <c r="D6" i="3"/>
  <c r="D5" i="3"/>
  <c r="D5" i="4"/>
  <c r="D4" i="4"/>
  <c r="D3" i="4"/>
  <c r="D4" i="3"/>
  <c r="D2" i="3"/>
  <c r="D3" i="3"/>
  <c r="D2" i="4"/>
  <c r="D5" i="2"/>
  <c r="D4" i="2"/>
  <c r="D3" i="2"/>
  <c r="D2" i="2"/>
  <c r="D3" i="1"/>
  <c r="D4" i="1"/>
  <c r="D5" i="1"/>
  <c r="D2" i="1"/>
  <c r="J11" i="5" l="1"/>
</calcChain>
</file>

<file path=xl/sharedStrings.xml><?xml version="1.0" encoding="utf-8"?>
<sst xmlns="http://schemas.openxmlformats.org/spreadsheetml/2006/main" count="136" uniqueCount="68">
  <si>
    <t>Assemble Arduino</t>
  </si>
  <si>
    <t>Task</t>
  </si>
  <si>
    <t>Estimate Time</t>
  </si>
  <si>
    <t>Actual Time</t>
  </si>
  <si>
    <t>Business Case p1</t>
  </si>
  <si>
    <t>Business Case p2</t>
  </si>
  <si>
    <t>Requirements Doc</t>
  </si>
  <si>
    <t>Gantt Chart</t>
  </si>
  <si>
    <t>Ratio</t>
  </si>
  <si>
    <t>Functional Architecture</t>
  </si>
  <si>
    <t>Sprint 1 Shopping List</t>
  </si>
  <si>
    <t>Solar Panel Research</t>
  </si>
  <si>
    <t>Software Cost Estimation</t>
  </si>
  <si>
    <t>Arduino to PC Communication Research</t>
  </si>
  <si>
    <t>Web Site Prototype Design/Implementation</t>
  </si>
  <si>
    <t>XBEE Research</t>
  </si>
  <si>
    <t>Sprint 2 Shopping List</t>
  </si>
  <si>
    <t>Communicate Between Sensor and Arduino</t>
  </si>
  <si>
    <t>Sprint 1 Presentation</t>
  </si>
  <si>
    <t>User Story 1</t>
  </si>
  <si>
    <t>User Story Doc</t>
  </si>
  <si>
    <t>BiWeekly Reports</t>
  </si>
  <si>
    <t>Man Month 1</t>
  </si>
  <si>
    <t>Man Month 2</t>
  </si>
  <si>
    <t>Agile Development 1</t>
  </si>
  <si>
    <t>Man Month 3</t>
  </si>
  <si>
    <t>Jeff</t>
  </si>
  <si>
    <t>Thyanna</t>
  </si>
  <si>
    <t>Charlie</t>
  </si>
  <si>
    <t>Dylan</t>
  </si>
  <si>
    <t>Sprint 2 Cost Estimation</t>
  </si>
  <si>
    <t>Team</t>
  </si>
  <si>
    <t>Business Case p3</t>
  </si>
  <si>
    <t>Functional Architecture p2</t>
  </si>
  <si>
    <t>Functional Architecture p1</t>
  </si>
  <si>
    <t>Business Rules</t>
  </si>
  <si>
    <t xml:space="preserve">ER Diagram </t>
  </si>
  <si>
    <t>Create Tables</t>
  </si>
  <si>
    <t>DCL Scripts</t>
  </si>
  <si>
    <t>BiWeekly Reports p2</t>
  </si>
  <si>
    <t xml:space="preserve">Logical Architecture </t>
  </si>
  <si>
    <t>Class Diagram</t>
  </si>
  <si>
    <t>Attach SD card Shield</t>
  </si>
  <si>
    <t>Business Case p4</t>
  </si>
  <si>
    <t>Update Gantt Chart</t>
  </si>
  <si>
    <t>Cost Estimation Next Sprint</t>
  </si>
  <si>
    <t>Read TGS2620 Manual</t>
  </si>
  <si>
    <t>Read Sensor Data</t>
  </si>
  <si>
    <t>Setup Web Host</t>
  </si>
  <si>
    <t>Process QA</t>
  </si>
  <si>
    <t>Test Scripts</t>
  </si>
  <si>
    <t>Update Logical Architecture</t>
  </si>
  <si>
    <t>Communication between Arduino and PC</t>
  </si>
  <si>
    <t>BiWeekly Report</t>
  </si>
  <si>
    <t>Calibrate Sensor</t>
  </si>
  <si>
    <t>Website Drop Down</t>
  </si>
  <si>
    <t>Preliminary Research on Map GPS</t>
  </si>
  <si>
    <t>Shut down Use Case</t>
  </si>
  <si>
    <t>Establish Handshake between XBEE and mobile</t>
  </si>
  <si>
    <t>Mobile Client UI</t>
  </si>
  <si>
    <t>Program new arduino file system</t>
  </si>
  <si>
    <t>Update requirements doc</t>
  </si>
  <si>
    <t>Connect Mobile client to DB</t>
  </si>
  <si>
    <t>Mobile client to DB ui</t>
  </si>
  <si>
    <t>Windows app connecting to Xbee back end</t>
  </si>
  <si>
    <t>Mobile Client DB connection</t>
  </si>
  <si>
    <t>Packet Formatter</t>
  </si>
  <si>
    <t>Website Map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</si>
</sst>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</a:t>
            </a:r>
            <a:r>
              <a:rPr lang="en-US" baseline="0"/>
              <a:t> Estimate Task Times</a:t>
            </a:r>
          </a:p>
        </c:rich>
      </c:tx>
      <c:layout>
        <c:manualLayout>
          <c:xMode val="edge"/>
          <c:yMode val="edge"/>
          <c:x val="0.26504855643044622"/>
          <c:y val="4.62962962962963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Dylan!$B$2:$B$21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0.5</c:v>
                </c:pt>
                <c:pt idx="10">
                  <c:v>0.5</c:v>
                </c:pt>
                <c:pt idx="11">
                  <c:v>0.25</c:v>
                </c:pt>
                <c:pt idx="12">
                  <c:v>0.5</c:v>
                </c:pt>
                <c:pt idx="13">
                  <c:v>0.25</c:v>
                </c:pt>
                <c:pt idx="14">
                  <c:v>6</c:v>
                </c:pt>
                <c:pt idx="15">
                  <c:v>4</c:v>
                </c:pt>
                <c:pt idx="16">
                  <c:v>0.5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xVal>
          <c:yVal>
            <c:numRef>
              <c:f>Dylan!$C$2:$C$21</c:f>
              <c:numCache>
                <c:formatCode>General</c:formatCode>
                <c:ptCount val="20"/>
                <c:pt idx="0">
                  <c:v>2</c:v>
                </c:pt>
                <c:pt idx="1">
                  <c:v>0.25</c:v>
                </c:pt>
                <c:pt idx="2">
                  <c:v>0.4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0.25</c:v>
                </c:pt>
                <c:pt idx="14">
                  <c:v>4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3</c:v>
                </c:pt>
                <c:pt idx="1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5984"/>
        <c:axId val="97707520"/>
      </c:scatterChart>
      <c:valAx>
        <c:axId val="977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7520"/>
        <c:crosses val="autoZero"/>
        <c:crossBetween val="midCat"/>
      </c:valAx>
      <c:valAx>
        <c:axId val="97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vs Estimate Task Times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76390255905517"/>
          <c:y val="2.309932311092693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Thyanna!$B$2:$B$22</c:f>
              <c:numCache>
                <c:formatCode>General</c:formatCode>
                <c:ptCount val="21"/>
                <c:pt idx="0">
                  <c:v>3</c:v>
                </c:pt>
                <c:pt idx="1">
                  <c:v>0.5</c:v>
                </c:pt>
                <c:pt idx="2">
                  <c:v>5</c:v>
                </c:pt>
                <c:pt idx="3">
                  <c:v>7.0000000000000007E-2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0.5</c:v>
                </c:pt>
                <c:pt idx="14">
                  <c:v>0.1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Thyanna!$C$2:$C$22</c:f>
              <c:numCache>
                <c:formatCode>General</c:formatCode>
                <c:ptCount val="21"/>
                <c:pt idx="0">
                  <c:v>2</c:v>
                </c:pt>
                <c:pt idx="1">
                  <c:v>0.5</c:v>
                </c:pt>
                <c:pt idx="2">
                  <c:v>8</c:v>
                </c:pt>
                <c:pt idx="3">
                  <c:v>7.0000000000000007E-2</c:v>
                </c:pt>
                <c:pt idx="4">
                  <c:v>1.5</c:v>
                </c:pt>
                <c:pt idx="5">
                  <c:v>0.66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7248"/>
        <c:axId val="104371328"/>
      </c:scatterChart>
      <c:valAx>
        <c:axId val="1043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1328"/>
        <c:crosses val="autoZero"/>
        <c:crossBetween val="midCat"/>
      </c:valAx>
      <c:valAx>
        <c:axId val="1043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vs Estimate Task Times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Jeff!$B$2:$B$16</c:f>
              <c:numCache>
                <c:formatCode>General</c:formatCode>
                <c:ptCount val="15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1.25</c:v>
                </c:pt>
                <c:pt idx="13">
                  <c:v>0.5</c:v>
                </c:pt>
                <c:pt idx="14">
                  <c:v>3</c:v>
                </c:pt>
              </c:numCache>
            </c:numRef>
          </c:xVal>
          <c:yVal>
            <c:numRef>
              <c:f>Jeff!$C$2:$C$16</c:f>
              <c:numCache>
                <c:formatCode>General</c:formatCode>
                <c:ptCount val="15"/>
                <c:pt idx="0">
                  <c:v>0.25</c:v>
                </c:pt>
                <c:pt idx="1">
                  <c:v>1</c:v>
                </c:pt>
                <c:pt idx="2">
                  <c:v>0.4</c:v>
                </c:pt>
                <c:pt idx="3">
                  <c:v>3</c:v>
                </c:pt>
                <c:pt idx="4">
                  <c:v>12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6688"/>
        <c:axId val="106548224"/>
      </c:scatterChart>
      <c:valAx>
        <c:axId val="1065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8224"/>
        <c:crosses val="autoZero"/>
        <c:crossBetween val="midCat"/>
      </c:valAx>
      <c:valAx>
        <c:axId val="1065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vs Estimate Task Times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954155730533712"/>
          <c:y val="3.24074074074074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Charlie!$B$2:$B$14</c:f>
              <c:numCache>
                <c:formatCode>General</c:formatCode>
                <c:ptCount val="13"/>
                <c:pt idx="0">
                  <c:v>0.3</c:v>
                </c:pt>
                <c:pt idx="1">
                  <c:v>1.5</c:v>
                </c:pt>
                <c:pt idx="2">
                  <c:v>0.5</c:v>
                </c:pt>
                <c:pt idx="3">
                  <c:v>0.33</c:v>
                </c:pt>
                <c:pt idx="4">
                  <c:v>0.88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0.25</c:v>
                </c:pt>
                <c:pt idx="11">
                  <c:v>0.5</c:v>
                </c:pt>
                <c:pt idx="12">
                  <c:v>3</c:v>
                </c:pt>
              </c:numCache>
            </c:numRef>
          </c:xVal>
          <c:yVal>
            <c:numRef>
              <c:f>Charlie!$C$2:$C$14</c:f>
              <c:numCache>
                <c:formatCode>General</c:formatCode>
                <c:ptCount val="13"/>
                <c:pt idx="0">
                  <c:v>0.25</c:v>
                </c:pt>
                <c:pt idx="1">
                  <c:v>2</c:v>
                </c:pt>
                <c:pt idx="2">
                  <c:v>0.66</c:v>
                </c:pt>
                <c:pt idx="3">
                  <c:v>1.66</c:v>
                </c:pt>
                <c:pt idx="4">
                  <c:v>0.25</c:v>
                </c:pt>
                <c:pt idx="6">
                  <c:v>2.5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0.25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1072"/>
        <c:axId val="106612608"/>
      </c:scatterChart>
      <c:valAx>
        <c:axId val="1066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2608"/>
        <c:crosses val="autoZero"/>
        <c:crossBetween val="midCat"/>
      </c:valAx>
      <c:valAx>
        <c:axId val="1066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393383</xdr:colOff>
      <xdr:row>3</xdr:row>
      <xdr:rowOff>124778</xdr:rowOff>
    </xdr:from>
    <xdr:to>
      <xdr:col>13</xdr:col>
      <xdr:colOff>50483</xdr:colOff>
      <xdr:row>19</xdr:row>
      <xdr:rowOff>71438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175260</xdr:rowOff>
    </xdr:from>
    <xdr:to>
      <xdr:col>12</xdr:col>
      <xdr:colOff>0</xdr:colOff>
      <xdr:row>19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4</xdr:row>
      <xdr:rowOff>45720</xdr:rowOff>
    </xdr:from>
    <xdr:to>
      <xdr:col>11</xdr:col>
      <xdr:colOff>480060</xdr:colOff>
      <xdr:row>19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7620</xdr:rowOff>
    </xdr:from>
    <xdr:to>
      <xdr:col>12</xdr:col>
      <xdr:colOff>304800</xdr:colOff>
      <xdr:row>19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1" sqref="J11"/>
    </sheetView>
  </sheetViews>
  <sheetFormatPr defaultRowHeight="15" x14ac:dyDescent="0.25"/>
  <cols>
    <col min="1" max="1" width="18.85546875" customWidth="1"/>
    <col min="2" max="2" width="21.28515625" customWidth="1"/>
    <col min="3" max="4" width="20.7109375" customWidth="1"/>
    <col min="5" max="5" width="19" customWidth="1"/>
    <col min="6" max="6" width="20.85546875" customWidth="1"/>
  </cols>
  <sheetData>
    <row r="1" spans="1:10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10" x14ac:dyDescent="0.25">
      <c r="A2">
        <v>2</v>
      </c>
      <c r="B2">
        <v>1</v>
      </c>
      <c r="C2">
        <v>0.1</v>
      </c>
      <c r="D2">
        <v>1</v>
      </c>
      <c r="E2">
        <v>0.5</v>
      </c>
    </row>
    <row r="3" spans="1:10" x14ac:dyDescent="0.25">
      <c r="A3">
        <v>1.5</v>
      </c>
      <c r="B3">
        <v>6</v>
      </c>
      <c r="C3">
        <v>2</v>
      </c>
      <c r="D3">
        <v>4</v>
      </c>
      <c r="E3">
        <v>6</v>
      </c>
    </row>
    <row r="4" spans="1:10" x14ac:dyDescent="0.25">
      <c r="A4">
        <v>0.5</v>
      </c>
      <c r="C4">
        <v>6</v>
      </c>
      <c r="D4">
        <v>6</v>
      </c>
      <c r="E4">
        <v>0.25</v>
      </c>
    </row>
    <row r="5" spans="1:10" x14ac:dyDescent="0.25">
      <c r="E5">
        <v>6</v>
      </c>
    </row>
    <row r="10" spans="1:10" x14ac:dyDescent="0.25">
      <c r="A10">
        <f>AVERAGE(B10:F10)</f>
        <v>1.2050000000000001</v>
      </c>
      <c r="B10">
        <v>0.82</v>
      </c>
      <c r="C10">
        <v>1.36</v>
      </c>
      <c r="D10">
        <v>1.2</v>
      </c>
      <c r="E10">
        <v>1.44</v>
      </c>
    </row>
    <row r="11" spans="1:10" x14ac:dyDescent="0.25">
      <c r="A11">
        <f>SUM(A2:A9)*A10*4</f>
        <v>19.28</v>
      </c>
      <c r="B11">
        <f t="shared" ref="B11:E11" si="0">SUM(B2:B9)*B10</f>
        <v>5.7399999999999993</v>
      </c>
      <c r="C11">
        <f t="shared" si="0"/>
        <v>11.016</v>
      </c>
      <c r="D11">
        <f t="shared" si="0"/>
        <v>13.2</v>
      </c>
      <c r="E11">
        <f t="shared" si="0"/>
        <v>18.36</v>
      </c>
      <c r="J11">
        <f>SUM(A11:I11)</f>
        <v>67.596000000000004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16" sqref="A16"/>
    </sheetView>
  </sheetViews>
  <sheetFormatPr defaultRowHeight="15" x14ac:dyDescent="0.25"/>
  <cols>
    <col min="1" max="1" width="37" customWidth="1"/>
    <col min="2" max="2" width="13.7109375" customWidth="1"/>
    <col min="3" max="3" width="12.28515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19</v>
      </c>
      <c r="B2">
        <v>0.3</v>
      </c>
      <c r="C2">
        <v>0.25</v>
      </c>
      <c r="D2">
        <f>B2/C2</f>
        <v>1.2</v>
      </c>
    </row>
    <row r="3" spans="1:4" x14ac:dyDescent="0.25">
      <c r="A3" t="s">
        <v>34</v>
      </c>
      <c r="B3">
        <v>1.5</v>
      </c>
      <c r="C3">
        <v>2</v>
      </c>
      <c r="D3">
        <f>B3/C3</f>
        <v>0.75</v>
      </c>
    </row>
    <row r="4" spans="1:4" x14ac:dyDescent="0.25">
      <c r="A4" t="s">
        <v>11</v>
      </c>
      <c r="B4">
        <v>0.5</v>
      </c>
      <c r="C4">
        <v>0.66</v>
      </c>
      <c r="D4">
        <f>B4/C4</f>
        <v>0.75757575757575757</v>
      </c>
    </row>
    <row r="5" spans="1:4" x14ac:dyDescent="0.25">
      <c r="A5" t="s">
        <v>12</v>
      </c>
      <c r="B5">
        <v>0.33</v>
      </c>
      <c r="C5">
        <v>1.66</v>
      </c>
      <c r="D5">
        <f t="shared" ref="D5" si="0">B5/C5</f>
        <v>0.1987951807228916</v>
      </c>
    </row>
    <row r="6" spans="1:4" x14ac:dyDescent="0.25">
      <c r="A6" t="s">
        <v>13</v>
      </c>
      <c r="B6">
        <v>0.88</v>
      </c>
      <c r="C6">
        <v>0.25</v>
      </c>
      <c r="D6">
        <f>B6/C6</f>
        <v>3.52</v>
      </c>
    </row>
    <row r="7" spans="1:4" x14ac:dyDescent="0.25">
      <c r="A7" t="s">
        <v>32</v>
      </c>
      <c r="B7">
        <v>4</v>
      </c>
    </row>
    <row r="8" spans="1:4" x14ac:dyDescent="0.25">
      <c r="A8" t="s">
        <v>33</v>
      </c>
      <c r="B8">
        <v>1</v>
      </c>
      <c r="C8">
        <v>2.5</v>
      </c>
      <c r="D8">
        <f t="shared" ref="D8:D13" si="1">B8/C8</f>
        <v>0.4</v>
      </c>
    </row>
    <row r="9" spans="1:4" x14ac:dyDescent="0.25">
      <c r="A9" t="s">
        <v>45</v>
      </c>
      <c r="B9">
        <v>1</v>
      </c>
      <c r="C9">
        <v>1</v>
      </c>
      <c r="D9">
        <f t="shared" si="1"/>
        <v>1</v>
      </c>
    </row>
    <row r="10" spans="1:4" x14ac:dyDescent="0.25">
      <c r="A10" t="s">
        <v>35</v>
      </c>
      <c r="B10">
        <v>0.5</v>
      </c>
      <c r="C10">
        <v>0.5</v>
      </c>
      <c r="D10">
        <f t="shared" si="1"/>
        <v>1</v>
      </c>
    </row>
    <row r="11" spans="1:4" x14ac:dyDescent="0.25">
      <c r="A11" t="s">
        <v>36</v>
      </c>
      <c r="B11">
        <v>0.5</v>
      </c>
      <c r="C11">
        <v>0.5</v>
      </c>
      <c r="D11">
        <f t="shared" si="1"/>
        <v>1</v>
      </c>
    </row>
    <row r="12" spans="1:4" x14ac:dyDescent="0.25">
      <c r="A12" t="s">
        <v>37</v>
      </c>
      <c r="B12">
        <v>0.25</v>
      </c>
      <c r="C12">
        <v>0.25</v>
      </c>
      <c r="D12">
        <f t="shared" si="1"/>
        <v>1</v>
      </c>
    </row>
    <row r="13" spans="1:4" x14ac:dyDescent="0.25">
      <c r="A13" t="s">
        <v>38</v>
      </c>
      <c r="B13">
        <v>0.5</v>
      </c>
      <c r="C13">
        <v>0.5</v>
      </c>
      <c r="D13">
        <f t="shared" si="1"/>
        <v>1</v>
      </c>
    </row>
    <row r="14" spans="1:4" x14ac:dyDescent="0.25">
      <c r="A14" t="s">
        <v>56</v>
      </c>
      <c r="B14">
        <v>3</v>
      </c>
    </row>
    <row r="15" spans="1:4" x14ac:dyDescent="0.25">
      <c r="A15" t="s">
        <v>57</v>
      </c>
      <c r="B15">
        <v>1.5</v>
      </c>
      <c r="C15">
        <v>1.5</v>
      </c>
    </row>
    <row r="17" spans="1:2" x14ac:dyDescent="0.25">
      <c r="A17" t="s">
        <v>61</v>
      </c>
      <c r="B17">
        <v>0.5</v>
      </c>
    </row>
    <row r="18" spans="1:2" x14ac:dyDescent="0.25">
      <c r="A18" t="s">
        <v>67</v>
      </c>
      <c r="B18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2" sqref="C12"/>
    </sheetView>
  </sheetViews>
  <sheetFormatPr defaultRowHeight="15" x14ac:dyDescent="0.25"/>
  <sheetData>
    <row r="1" spans="1:7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25">
      <c r="A2">
        <v>10</v>
      </c>
      <c r="B2">
        <v>5</v>
      </c>
      <c r="C2">
        <v>5</v>
      </c>
      <c r="D2">
        <v>3</v>
      </c>
      <c r="E2">
        <v>8</v>
      </c>
    </row>
    <row r="3" spans="1:7" x14ac:dyDescent="0.25">
      <c r="C3">
        <v>7</v>
      </c>
    </row>
    <row r="10" spans="1:7" x14ac:dyDescent="0.25">
      <c r="A10">
        <f>AVERAGE(B10:F10)</f>
        <v>0.97660000000000002</v>
      </c>
      <c r="B10">
        <v>0.91</v>
      </c>
      <c r="C10">
        <v>0.84</v>
      </c>
      <c r="D10">
        <v>1.35</v>
      </c>
      <c r="E10">
        <v>0.80640000000000001</v>
      </c>
    </row>
    <row r="11" spans="1:7" x14ac:dyDescent="0.25">
      <c r="A11">
        <f>SUM(A2:A9)*A10*4</f>
        <v>39.064</v>
      </c>
      <c r="B11">
        <f t="shared" ref="B11:E11" si="0">SUM(B2:B9)*B10</f>
        <v>4.55</v>
      </c>
      <c r="C11">
        <f>(C2+C3)*C10</f>
        <v>10.08</v>
      </c>
      <c r="D11">
        <f t="shared" si="0"/>
        <v>4.0500000000000007</v>
      </c>
      <c r="E11">
        <f t="shared" si="0"/>
        <v>6.4512</v>
      </c>
      <c r="G11">
        <f>SUM(A11:E11)</f>
        <v>64.1952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31" sqref="D31"/>
    </sheetView>
  </sheetViews>
  <sheetFormatPr defaultRowHeight="15" x14ac:dyDescent="0.25"/>
  <cols>
    <col min="1" max="1" width="24.85546875" customWidth="1"/>
    <col min="2" max="2" width="24.5703125" customWidth="1"/>
    <col min="3" max="3" width="34.140625" customWidth="1"/>
    <col min="4" max="4" width="41.28515625" customWidth="1"/>
    <col min="5" max="5" width="52.28515625" customWidth="1"/>
  </cols>
  <sheetData>
    <row r="1" spans="1:7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25">
      <c r="A2">
        <v>4</v>
      </c>
      <c r="B2">
        <v>6</v>
      </c>
      <c r="C2">
        <v>0.1</v>
      </c>
      <c r="D2">
        <v>1</v>
      </c>
      <c r="E2">
        <v>6</v>
      </c>
    </row>
    <row r="3" spans="1:7" x14ac:dyDescent="0.25">
      <c r="B3">
        <v>4</v>
      </c>
      <c r="C3">
        <v>4</v>
      </c>
      <c r="D3">
        <v>4</v>
      </c>
      <c r="E3">
        <v>6</v>
      </c>
    </row>
    <row r="4" spans="1:7" x14ac:dyDescent="0.25">
      <c r="C4">
        <v>6</v>
      </c>
      <c r="D4">
        <v>6</v>
      </c>
      <c r="E4">
        <v>4</v>
      </c>
    </row>
    <row r="5" spans="1:7" x14ac:dyDescent="0.25">
      <c r="C5">
        <v>4</v>
      </c>
      <c r="D5">
        <v>4</v>
      </c>
      <c r="E5">
        <v>2</v>
      </c>
    </row>
    <row r="10" spans="1:7" x14ac:dyDescent="0.25">
      <c r="A10">
        <f>AVERAGE(B10:F10)</f>
        <v>1.1675</v>
      </c>
      <c r="B10">
        <v>0.81</v>
      </c>
      <c r="C10">
        <v>1.38</v>
      </c>
      <c r="D10">
        <v>1.2</v>
      </c>
      <c r="E10">
        <v>1.28</v>
      </c>
    </row>
    <row r="11" spans="1:7" x14ac:dyDescent="0.25">
      <c r="A11">
        <f>SUM(A2:A9)*A10*4</f>
        <v>18.68</v>
      </c>
      <c r="B11">
        <f t="shared" ref="B11:E11" si="0">SUM(B2:B9)*B10</f>
        <v>8.1000000000000014</v>
      </c>
      <c r="C11">
        <f t="shared" si="0"/>
        <v>19.457999999999998</v>
      </c>
      <c r="D11">
        <f t="shared" si="0"/>
        <v>18</v>
      </c>
      <c r="E11">
        <f t="shared" si="0"/>
        <v>23.04</v>
      </c>
      <c r="G11">
        <f>SUM(A11:E11)</f>
        <v>87.277999999999992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4" sqref="A1:H14"/>
    </sheetView>
  </sheetViews>
  <sheetFormatPr defaultRowHeight="15" x14ac:dyDescent="0.25"/>
  <sheetData>
    <row r="1" spans="1:7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25">
      <c r="A2">
        <v>2</v>
      </c>
      <c r="B2">
        <v>6</v>
      </c>
      <c r="C2">
        <v>2</v>
      </c>
      <c r="D2">
        <v>4</v>
      </c>
      <c r="E2">
        <v>6</v>
      </c>
    </row>
    <row r="3" spans="1:7" x14ac:dyDescent="0.25">
      <c r="A3">
        <v>3</v>
      </c>
      <c r="B3">
        <v>10</v>
      </c>
      <c r="C3">
        <v>2</v>
      </c>
      <c r="D3">
        <v>6</v>
      </c>
      <c r="E3">
        <v>6</v>
      </c>
    </row>
    <row r="4" spans="1:7" x14ac:dyDescent="0.25">
      <c r="B4">
        <v>2</v>
      </c>
      <c r="C4">
        <v>3</v>
      </c>
      <c r="D4">
        <v>2</v>
      </c>
      <c r="E4">
        <v>2</v>
      </c>
    </row>
    <row r="5" spans="1:7" x14ac:dyDescent="0.25">
      <c r="B5">
        <v>3</v>
      </c>
      <c r="D5">
        <v>3</v>
      </c>
      <c r="E5">
        <v>3</v>
      </c>
    </row>
    <row r="10" spans="1:7" x14ac:dyDescent="0.25">
      <c r="A10">
        <f>AVERAGE(B10:F10)</f>
        <v>0.98360000000000003</v>
      </c>
      <c r="B10">
        <v>0.81</v>
      </c>
      <c r="C10">
        <v>0.84</v>
      </c>
      <c r="D10">
        <v>1.35</v>
      </c>
      <c r="E10">
        <v>0.93440000000000001</v>
      </c>
    </row>
    <row r="11" spans="1:7" x14ac:dyDescent="0.25">
      <c r="A11">
        <f>SUM(A2:A9)*A10*4</f>
        <v>19.672000000000001</v>
      </c>
      <c r="B11">
        <f t="shared" ref="B11:E11" si="0">SUM(B2:B9)*B10</f>
        <v>17.010000000000002</v>
      </c>
      <c r="C11">
        <v>1.38</v>
      </c>
      <c r="D11">
        <f t="shared" si="0"/>
        <v>20.25</v>
      </c>
      <c r="E11">
        <f t="shared" si="0"/>
        <v>15.8848</v>
      </c>
      <c r="G11">
        <f>SUM(A11:E11)</f>
        <v>74.19680000000001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A1:G11"/>
    </sheetView>
  </sheetViews>
  <sheetFormatPr defaultRowHeight="15" x14ac:dyDescent="0.25"/>
  <sheetData>
    <row r="1" spans="1:7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25">
      <c r="A2">
        <v>6</v>
      </c>
      <c r="B2">
        <v>3</v>
      </c>
      <c r="C2">
        <v>6</v>
      </c>
      <c r="E2">
        <v>6</v>
      </c>
    </row>
    <row r="10" spans="1:7" x14ac:dyDescent="0.25">
      <c r="A10">
        <f>AVERAGE(B10:F10)</f>
        <v>0.95409999999999995</v>
      </c>
      <c r="B10">
        <v>0.82</v>
      </c>
      <c r="C10">
        <v>0.84</v>
      </c>
      <c r="D10">
        <v>1.35</v>
      </c>
      <c r="E10">
        <v>0.80640000000000001</v>
      </c>
    </row>
    <row r="11" spans="1:7" x14ac:dyDescent="0.25">
      <c r="A11">
        <f>SUM(A2:A9)*A10*4</f>
        <v>22.898399999999999</v>
      </c>
      <c r="B11">
        <f t="shared" ref="B11:E11" si="0">SUM(B2:B9)*B10</f>
        <v>2.46</v>
      </c>
      <c r="C11">
        <v>1.38</v>
      </c>
      <c r="D11">
        <f t="shared" si="0"/>
        <v>0</v>
      </c>
      <c r="E11">
        <f t="shared" si="0"/>
        <v>4.8384</v>
      </c>
      <c r="G11">
        <f>SUM(A11:E11)</f>
        <v>31.576799999999999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5" sqref="A1:J15"/>
    </sheetView>
  </sheetViews>
  <sheetFormatPr defaultRowHeight="15" x14ac:dyDescent="0.25"/>
  <cols>
    <col min="10" max="10" width="35.85546875" customWidth="1"/>
  </cols>
  <sheetData>
    <row r="1" spans="1:7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25">
      <c r="A2">
        <v>5</v>
      </c>
      <c r="B2">
        <v>5</v>
      </c>
      <c r="C2">
        <v>8</v>
      </c>
      <c r="D2">
        <v>3.5</v>
      </c>
      <c r="E2">
        <v>5</v>
      </c>
    </row>
    <row r="3" spans="1:7" x14ac:dyDescent="0.25">
      <c r="D3">
        <v>0.5</v>
      </c>
    </row>
    <row r="10" spans="1:7" x14ac:dyDescent="0.25">
      <c r="A10">
        <f>AVERAGE(B10:F10)</f>
        <v>0.97660000000000002</v>
      </c>
      <c r="B10">
        <v>0.91</v>
      </c>
      <c r="C10">
        <v>0.84</v>
      </c>
      <c r="D10">
        <v>1.35</v>
      </c>
      <c r="E10">
        <v>0.80640000000000001</v>
      </c>
    </row>
    <row r="11" spans="1:7" x14ac:dyDescent="0.25">
      <c r="A11">
        <f>SUM(A2:A9)*A10*4</f>
        <v>19.532</v>
      </c>
      <c r="B11">
        <f t="shared" ref="B11:E11" si="0">SUM(B2:B9)*B10</f>
        <v>4.55</v>
      </c>
      <c r="C11">
        <v>1.38</v>
      </c>
      <c r="D11">
        <f t="shared" si="0"/>
        <v>5.4</v>
      </c>
      <c r="E11">
        <f t="shared" si="0"/>
        <v>4.032</v>
      </c>
      <c r="G11">
        <f>SUM(A11:E11)</f>
        <v>34.894000000000005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A1:G11"/>
    </sheetView>
  </sheetViews>
  <sheetFormatPr defaultRowHeight="15" x14ac:dyDescent="0.25"/>
  <sheetData>
    <row r="1" spans="1:7" x14ac:dyDescent="0.25">
      <c r="A1" t="s">
        <v>31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25">
      <c r="A2">
        <v>15</v>
      </c>
      <c r="B2">
        <v>10</v>
      </c>
      <c r="C2">
        <v>1</v>
      </c>
      <c r="E2">
        <v>5</v>
      </c>
    </row>
    <row r="10" spans="1:7" x14ac:dyDescent="0.25">
      <c r="A10">
        <f>AVERAGE(B10:F10)</f>
        <v>0.97660000000000002</v>
      </c>
      <c r="B10">
        <v>0.91</v>
      </c>
      <c r="C10">
        <v>0.84</v>
      </c>
      <c r="D10">
        <v>1.35</v>
      </c>
      <c r="E10">
        <v>0.80640000000000001</v>
      </c>
    </row>
    <row r="11" spans="1:7" x14ac:dyDescent="0.25">
      <c r="A11">
        <f>SUM(A2:A9)*A10*4</f>
        <v>58.596000000000004</v>
      </c>
      <c r="B11">
        <f t="shared" ref="B11:E11" si="0">SUM(B2:B9)*B10</f>
        <v>9.1</v>
      </c>
      <c r="C11">
        <v>1.38</v>
      </c>
      <c r="D11">
        <f t="shared" si="0"/>
        <v>0</v>
      </c>
      <c r="E11">
        <f t="shared" si="0"/>
        <v>4.032</v>
      </c>
      <c r="G11">
        <f>SUM(A11:E11)</f>
        <v>73.10799999999999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5" sqref="B25"/>
    </sheetView>
  </sheetViews>
  <sheetFormatPr defaultRowHeight="15" x14ac:dyDescent="0.25"/>
  <cols>
    <col min="1" max="1" width="44.5703125" customWidth="1"/>
    <col min="2" max="2" width="13.5703125" customWidth="1"/>
    <col min="3" max="3" width="12.140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0</v>
      </c>
      <c r="B2">
        <v>1</v>
      </c>
      <c r="C2">
        <v>2</v>
      </c>
      <c r="D2">
        <f>B2/C2</f>
        <v>0.5</v>
      </c>
    </row>
    <row r="3" spans="1:4" x14ac:dyDescent="0.25">
      <c r="A3" t="s">
        <v>17</v>
      </c>
      <c r="B3">
        <v>1</v>
      </c>
      <c r="C3">
        <v>0.25</v>
      </c>
      <c r="D3">
        <f t="shared" ref="D3" si="0">B3/C3</f>
        <v>4</v>
      </c>
    </row>
    <row r="4" spans="1:4" x14ac:dyDescent="0.25">
      <c r="A4" t="s">
        <v>19</v>
      </c>
      <c r="B4">
        <v>0.25</v>
      </c>
      <c r="C4">
        <v>0.4</v>
      </c>
      <c r="D4">
        <f>B4/C4</f>
        <v>0.625</v>
      </c>
    </row>
    <row r="5" spans="1:4" x14ac:dyDescent="0.25">
      <c r="A5" t="s">
        <v>7</v>
      </c>
      <c r="B5">
        <v>2</v>
      </c>
      <c r="C5">
        <v>3</v>
      </c>
      <c r="D5">
        <f>B5/C5</f>
        <v>0.66666666666666663</v>
      </c>
    </row>
    <row r="6" spans="1:4" x14ac:dyDescent="0.25">
      <c r="A6" t="s">
        <v>10</v>
      </c>
      <c r="B6">
        <v>2</v>
      </c>
      <c r="C6">
        <v>5</v>
      </c>
      <c r="D6">
        <f>B6/C6</f>
        <v>0.4</v>
      </c>
    </row>
    <row r="7" spans="1:4" x14ac:dyDescent="0.25">
      <c r="A7" t="s">
        <v>16</v>
      </c>
      <c r="B7">
        <v>2</v>
      </c>
      <c r="C7">
        <v>3</v>
      </c>
      <c r="D7">
        <f>B7/C7</f>
        <v>0.66666666666666663</v>
      </c>
    </row>
    <row r="8" spans="1:4" x14ac:dyDescent="0.25">
      <c r="A8" t="s">
        <v>12</v>
      </c>
      <c r="B8">
        <v>2</v>
      </c>
      <c r="C8">
        <v>3</v>
      </c>
      <c r="D8">
        <f t="shared" ref="D8:D16" si="1">B8/C8</f>
        <v>0.66666666666666663</v>
      </c>
    </row>
    <row r="9" spans="1:4" x14ac:dyDescent="0.25">
      <c r="A9" t="s">
        <v>15</v>
      </c>
      <c r="B9">
        <v>1</v>
      </c>
      <c r="C9">
        <v>1</v>
      </c>
      <c r="D9">
        <f t="shared" si="1"/>
        <v>1</v>
      </c>
    </row>
    <row r="10" spans="1:4" x14ac:dyDescent="0.25">
      <c r="A10" t="s">
        <v>30</v>
      </c>
      <c r="B10">
        <v>3</v>
      </c>
      <c r="C10">
        <v>3</v>
      </c>
      <c r="D10">
        <f t="shared" si="1"/>
        <v>1</v>
      </c>
    </row>
    <row r="11" spans="1:4" x14ac:dyDescent="0.25">
      <c r="A11" t="s">
        <v>35</v>
      </c>
      <c r="B11">
        <v>0.5</v>
      </c>
      <c r="C11">
        <v>0.5</v>
      </c>
      <c r="D11">
        <f t="shared" si="1"/>
        <v>1</v>
      </c>
    </row>
    <row r="12" spans="1:4" x14ac:dyDescent="0.25">
      <c r="A12" t="s">
        <v>36</v>
      </c>
      <c r="B12">
        <v>0.5</v>
      </c>
      <c r="C12">
        <v>0.5</v>
      </c>
      <c r="D12">
        <f t="shared" si="1"/>
        <v>1</v>
      </c>
    </row>
    <row r="13" spans="1:4" x14ac:dyDescent="0.25">
      <c r="A13" t="s">
        <v>37</v>
      </c>
      <c r="B13">
        <v>0.25</v>
      </c>
      <c r="C13">
        <v>0.5</v>
      </c>
      <c r="D13">
        <f t="shared" si="1"/>
        <v>0.5</v>
      </c>
    </row>
    <row r="14" spans="1:4" x14ac:dyDescent="0.25">
      <c r="A14" t="s">
        <v>38</v>
      </c>
      <c r="B14">
        <v>0.5</v>
      </c>
      <c r="C14">
        <v>0.5</v>
      </c>
      <c r="D14">
        <f t="shared" si="1"/>
        <v>1</v>
      </c>
    </row>
    <row r="15" spans="1:4" x14ac:dyDescent="0.25">
      <c r="A15" t="s">
        <v>42</v>
      </c>
      <c r="B15">
        <v>0.25</v>
      </c>
      <c r="C15">
        <v>0.25</v>
      </c>
      <c r="D15">
        <f t="shared" si="1"/>
        <v>1</v>
      </c>
    </row>
    <row r="16" spans="1:4" x14ac:dyDescent="0.25">
      <c r="A16" t="s">
        <v>41</v>
      </c>
      <c r="B16">
        <v>6</v>
      </c>
      <c r="C16">
        <v>4</v>
      </c>
      <c r="D16">
        <f t="shared" si="1"/>
        <v>1.5</v>
      </c>
    </row>
    <row r="17" spans="1:4" x14ac:dyDescent="0.25">
      <c r="A17" t="s">
        <v>40</v>
      </c>
      <c r="B17">
        <v>4</v>
      </c>
      <c r="C17">
        <v>3</v>
      </c>
      <c r="D17">
        <f t="shared" ref="D17" si="2">B17/C17</f>
        <v>1.3333333333333333</v>
      </c>
    </row>
    <row r="18" spans="1:4" x14ac:dyDescent="0.25">
      <c r="A18" t="s">
        <v>44</v>
      </c>
      <c r="B18">
        <v>0.5</v>
      </c>
      <c r="C18">
        <v>0.5</v>
      </c>
      <c r="D18">
        <f t="shared" ref="D18:D24" si="3">B18/C18</f>
        <v>1</v>
      </c>
    </row>
    <row r="19" spans="1:4" x14ac:dyDescent="0.25">
      <c r="A19" t="s">
        <v>46</v>
      </c>
      <c r="B19">
        <v>2</v>
      </c>
      <c r="C19">
        <v>0.5</v>
      </c>
      <c r="D19">
        <f t="shared" si="3"/>
        <v>4</v>
      </c>
    </row>
    <row r="20" spans="1:4" x14ac:dyDescent="0.25">
      <c r="A20" t="s">
        <v>47</v>
      </c>
      <c r="B20">
        <v>6</v>
      </c>
      <c r="C20">
        <v>3</v>
      </c>
      <c r="D20">
        <f t="shared" si="3"/>
        <v>2</v>
      </c>
    </row>
    <row r="21" spans="1:4" x14ac:dyDescent="0.25">
      <c r="A21" t="s">
        <v>51</v>
      </c>
      <c r="B21">
        <v>1</v>
      </c>
      <c r="C21">
        <v>2</v>
      </c>
      <c r="D21">
        <f t="shared" si="3"/>
        <v>0.5</v>
      </c>
    </row>
    <row r="22" spans="1:4" x14ac:dyDescent="0.25">
      <c r="A22" t="s">
        <v>44</v>
      </c>
      <c r="B22">
        <v>0.5</v>
      </c>
      <c r="C22">
        <v>0.5</v>
      </c>
      <c r="D22">
        <f t="shared" si="3"/>
        <v>1</v>
      </c>
    </row>
    <row r="23" spans="1:4" x14ac:dyDescent="0.25">
      <c r="A23" t="s">
        <v>52</v>
      </c>
      <c r="B23">
        <v>6</v>
      </c>
      <c r="C23">
        <v>3</v>
      </c>
      <c r="D23">
        <f t="shared" si="3"/>
        <v>2</v>
      </c>
    </row>
    <row r="24" spans="1:4" x14ac:dyDescent="0.25">
      <c r="A24" t="s">
        <v>58</v>
      </c>
      <c r="B24">
        <v>5</v>
      </c>
      <c r="C24">
        <v>5</v>
      </c>
      <c r="D24">
        <f t="shared" si="3"/>
        <v>1</v>
      </c>
    </row>
    <row r="25" spans="1:4" x14ac:dyDescent="0.25">
      <c r="A25" t="s">
        <v>64</v>
      </c>
      <c r="B25">
        <v>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9" workbookViewId="0">
      <selection activeCell="B28" sqref="B28"/>
    </sheetView>
  </sheetViews>
  <sheetFormatPr defaultRowHeight="15" x14ac:dyDescent="0.25"/>
  <cols>
    <col min="1" max="1" width="36.7109375" customWidth="1"/>
    <col min="2" max="2" width="15.5703125" customWidth="1"/>
    <col min="3" max="3" width="12.42578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5</v>
      </c>
      <c r="B2">
        <v>3</v>
      </c>
      <c r="C2">
        <v>2</v>
      </c>
      <c r="D2">
        <f t="shared" ref="D2:D7" si="0">B2/C2</f>
        <v>1.5</v>
      </c>
    </row>
    <row r="3" spans="1:4" x14ac:dyDescent="0.25">
      <c r="A3" t="s">
        <v>19</v>
      </c>
      <c r="B3">
        <v>0.5</v>
      </c>
      <c r="C3">
        <v>0.5</v>
      </c>
      <c r="D3">
        <f t="shared" si="0"/>
        <v>1</v>
      </c>
    </row>
    <row r="4" spans="1:4" x14ac:dyDescent="0.25">
      <c r="A4" t="s">
        <v>6</v>
      </c>
      <c r="B4">
        <v>5</v>
      </c>
      <c r="C4">
        <v>8</v>
      </c>
      <c r="D4">
        <f t="shared" si="0"/>
        <v>0.625</v>
      </c>
    </row>
    <row r="5" spans="1:4" x14ac:dyDescent="0.25">
      <c r="A5" t="s">
        <v>21</v>
      </c>
      <c r="B5">
        <v>7.0000000000000007E-2</v>
      </c>
      <c r="C5">
        <v>7.0000000000000007E-2</v>
      </c>
      <c r="D5">
        <f t="shared" si="0"/>
        <v>1</v>
      </c>
    </row>
    <row r="6" spans="1:4" x14ac:dyDescent="0.25">
      <c r="A6" t="s">
        <v>18</v>
      </c>
      <c r="B6">
        <v>0.5</v>
      </c>
      <c r="C6">
        <v>1.5</v>
      </c>
      <c r="D6">
        <f t="shared" si="0"/>
        <v>0.33333333333333331</v>
      </c>
    </row>
    <row r="7" spans="1:4" x14ac:dyDescent="0.25">
      <c r="A7" t="s">
        <v>20</v>
      </c>
      <c r="B7">
        <v>0.5</v>
      </c>
      <c r="C7">
        <v>0.66</v>
      </c>
      <c r="D7">
        <f t="shared" si="0"/>
        <v>0.75757575757575757</v>
      </c>
    </row>
    <row r="8" spans="1:4" x14ac:dyDescent="0.25">
      <c r="A8" t="s">
        <v>12</v>
      </c>
      <c r="B8">
        <v>0.75</v>
      </c>
      <c r="C8">
        <v>2</v>
      </c>
      <c r="D8">
        <f t="shared" ref="D8:D19" si="1">B8/C8</f>
        <v>0.375</v>
      </c>
    </row>
    <row r="9" spans="1:4" x14ac:dyDescent="0.25">
      <c r="A9" t="s">
        <v>22</v>
      </c>
      <c r="B9">
        <v>1</v>
      </c>
      <c r="C9">
        <v>1</v>
      </c>
      <c r="D9">
        <f t="shared" si="1"/>
        <v>1</v>
      </c>
    </row>
    <row r="10" spans="1:4" x14ac:dyDescent="0.25">
      <c r="A10" t="s">
        <v>23</v>
      </c>
      <c r="B10">
        <v>1</v>
      </c>
      <c r="C10">
        <v>1</v>
      </c>
      <c r="D10">
        <f t="shared" si="1"/>
        <v>1</v>
      </c>
    </row>
    <row r="11" spans="1:4" x14ac:dyDescent="0.25">
      <c r="A11" t="s">
        <v>24</v>
      </c>
      <c r="B11">
        <v>1</v>
      </c>
      <c r="C11">
        <v>1.5</v>
      </c>
      <c r="D11">
        <f t="shared" si="1"/>
        <v>0.66666666666666663</v>
      </c>
    </row>
    <row r="12" spans="1:4" x14ac:dyDescent="0.25">
      <c r="A12" t="s">
        <v>35</v>
      </c>
      <c r="B12">
        <v>0.5</v>
      </c>
      <c r="C12">
        <v>0.5</v>
      </c>
      <c r="D12">
        <f t="shared" si="1"/>
        <v>1</v>
      </c>
    </row>
    <row r="13" spans="1:4" x14ac:dyDescent="0.25">
      <c r="A13" t="s">
        <v>36</v>
      </c>
      <c r="B13">
        <v>0.5</v>
      </c>
      <c r="C13">
        <v>0.5</v>
      </c>
      <c r="D13">
        <f t="shared" si="1"/>
        <v>1</v>
      </c>
    </row>
    <row r="14" spans="1:4" x14ac:dyDescent="0.25">
      <c r="A14" t="s">
        <v>37</v>
      </c>
      <c r="B14">
        <v>0.25</v>
      </c>
      <c r="C14">
        <v>0.5</v>
      </c>
      <c r="D14">
        <f t="shared" si="1"/>
        <v>0.5</v>
      </c>
    </row>
    <row r="15" spans="1:4" x14ac:dyDescent="0.25">
      <c r="A15" t="s">
        <v>38</v>
      </c>
      <c r="B15">
        <v>0.5</v>
      </c>
      <c r="C15">
        <v>0.25</v>
      </c>
      <c r="D15">
        <f t="shared" si="1"/>
        <v>2</v>
      </c>
    </row>
    <row r="16" spans="1:4" x14ac:dyDescent="0.25">
      <c r="A16" t="s">
        <v>39</v>
      </c>
      <c r="B16">
        <v>0.1</v>
      </c>
      <c r="C16">
        <v>0.1</v>
      </c>
      <c r="D16">
        <f t="shared" si="1"/>
        <v>1</v>
      </c>
    </row>
    <row r="17" spans="1:4" x14ac:dyDescent="0.25">
      <c r="A17" t="s">
        <v>40</v>
      </c>
      <c r="B17">
        <v>4</v>
      </c>
      <c r="C17">
        <v>3</v>
      </c>
      <c r="D17">
        <f t="shared" si="1"/>
        <v>1.3333333333333333</v>
      </c>
    </row>
    <row r="18" spans="1:4" x14ac:dyDescent="0.25">
      <c r="A18" t="s">
        <v>41</v>
      </c>
      <c r="B18">
        <v>6</v>
      </c>
      <c r="C18">
        <v>4</v>
      </c>
      <c r="D18">
        <f t="shared" si="1"/>
        <v>1.5</v>
      </c>
    </row>
    <row r="19" spans="1:4" x14ac:dyDescent="0.25">
      <c r="A19" t="s">
        <v>50</v>
      </c>
      <c r="B19">
        <v>1</v>
      </c>
      <c r="C19">
        <v>2</v>
      </c>
      <c r="D19">
        <f t="shared" si="1"/>
        <v>0.5</v>
      </c>
    </row>
    <row r="20" spans="1:4" x14ac:dyDescent="0.25">
      <c r="A20" t="s">
        <v>49</v>
      </c>
      <c r="B20">
        <v>1</v>
      </c>
      <c r="C20">
        <v>4</v>
      </c>
      <c r="D20">
        <f>B20/C20</f>
        <v>0.25</v>
      </c>
    </row>
    <row r="21" spans="1:4" x14ac:dyDescent="0.25">
      <c r="A21" t="s">
        <v>43</v>
      </c>
      <c r="B21">
        <v>0.1</v>
      </c>
      <c r="C21">
        <v>2</v>
      </c>
      <c r="D21">
        <f>B21/C21</f>
        <v>0.05</v>
      </c>
    </row>
    <row r="22" spans="1:4" x14ac:dyDescent="0.25">
      <c r="A22" t="s">
        <v>4</v>
      </c>
      <c r="B22">
        <v>0.1</v>
      </c>
      <c r="C22">
        <v>1</v>
      </c>
      <c r="D22">
        <f>B22/C22</f>
        <v>0.1</v>
      </c>
    </row>
    <row r="23" spans="1:4" x14ac:dyDescent="0.25">
      <c r="A23" t="s">
        <v>53</v>
      </c>
      <c r="B23">
        <v>7.0000000000000007E-2</v>
      </c>
    </row>
    <row r="24" spans="1:4" x14ac:dyDescent="0.25">
      <c r="A24" t="s">
        <v>54</v>
      </c>
      <c r="B24">
        <v>6</v>
      </c>
      <c r="C24">
        <v>2</v>
      </c>
    </row>
    <row r="25" spans="1:4" x14ac:dyDescent="0.25">
      <c r="A25" t="s">
        <v>59</v>
      </c>
      <c r="B25">
        <v>8</v>
      </c>
      <c r="C25">
        <v>4</v>
      </c>
    </row>
    <row r="26" spans="1:4" x14ac:dyDescent="0.25">
      <c r="A26" t="s">
        <v>63</v>
      </c>
      <c r="B26">
        <v>1</v>
      </c>
    </row>
    <row r="27" spans="1:4" x14ac:dyDescent="0.25">
      <c r="A27" t="s">
        <v>65</v>
      </c>
      <c r="B27">
        <v>5</v>
      </c>
    </row>
    <row r="28" spans="1:4" x14ac:dyDescent="0.25">
      <c r="A28" t="s">
        <v>66</v>
      </c>
      <c r="B28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8" workbookViewId="0">
      <selection activeCell="A20" sqref="A20"/>
    </sheetView>
  </sheetViews>
  <sheetFormatPr defaultRowHeight="15" x14ac:dyDescent="0.25"/>
  <cols>
    <col min="1" max="1" width="37" customWidth="1"/>
    <col min="2" max="2" width="16.7109375" customWidth="1"/>
    <col min="3" max="3" width="12.42578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19</v>
      </c>
      <c r="B2">
        <v>0.25</v>
      </c>
      <c r="C2">
        <v>0.25</v>
      </c>
      <c r="D2">
        <f>B2/C2</f>
        <v>1</v>
      </c>
    </row>
    <row r="3" spans="1:4" x14ac:dyDescent="0.25">
      <c r="A3" t="s">
        <v>4</v>
      </c>
      <c r="B3">
        <v>1</v>
      </c>
      <c r="C3">
        <v>1</v>
      </c>
      <c r="D3">
        <f>B3/C3</f>
        <v>1</v>
      </c>
    </row>
    <row r="4" spans="1:4" x14ac:dyDescent="0.25">
      <c r="A4" t="s">
        <v>9</v>
      </c>
      <c r="B4">
        <v>1</v>
      </c>
      <c r="C4">
        <v>0.4</v>
      </c>
      <c r="D4">
        <f>B4/C4</f>
        <v>2.5</v>
      </c>
    </row>
    <row r="5" spans="1:4" x14ac:dyDescent="0.25">
      <c r="A5" t="s">
        <v>12</v>
      </c>
      <c r="B5">
        <v>2</v>
      </c>
      <c r="C5">
        <v>3</v>
      </c>
      <c r="D5">
        <f t="shared" ref="D5:D12" si="0">B5/C5</f>
        <v>0.66666666666666663</v>
      </c>
    </row>
    <row r="6" spans="1:4" x14ac:dyDescent="0.25">
      <c r="A6" t="s">
        <v>14</v>
      </c>
      <c r="B6">
        <v>15</v>
      </c>
      <c r="C6">
        <v>12</v>
      </c>
      <c r="D6">
        <f t="shared" si="0"/>
        <v>1.25</v>
      </c>
    </row>
    <row r="7" spans="1:4" x14ac:dyDescent="0.25">
      <c r="A7" t="s">
        <v>15</v>
      </c>
      <c r="B7">
        <v>2</v>
      </c>
      <c r="C7">
        <v>1</v>
      </c>
      <c r="D7">
        <f t="shared" si="0"/>
        <v>2</v>
      </c>
    </row>
    <row r="8" spans="1:4" x14ac:dyDescent="0.25">
      <c r="A8" t="s">
        <v>22</v>
      </c>
      <c r="B8">
        <v>1</v>
      </c>
      <c r="C8">
        <v>1.5</v>
      </c>
      <c r="D8">
        <f t="shared" si="0"/>
        <v>0.66666666666666663</v>
      </c>
    </row>
    <row r="9" spans="1:4" x14ac:dyDescent="0.25">
      <c r="A9" t="s">
        <v>23</v>
      </c>
      <c r="B9">
        <v>1</v>
      </c>
      <c r="C9">
        <v>1.5</v>
      </c>
      <c r="D9">
        <f t="shared" si="0"/>
        <v>0.66666666666666663</v>
      </c>
    </row>
    <row r="10" spans="1:4" x14ac:dyDescent="0.25">
      <c r="A10" t="s">
        <v>25</v>
      </c>
      <c r="B10">
        <v>1</v>
      </c>
      <c r="C10">
        <v>1.5</v>
      </c>
      <c r="D10">
        <f t="shared" si="0"/>
        <v>0.66666666666666663</v>
      </c>
    </row>
    <row r="11" spans="1:4" x14ac:dyDescent="0.25">
      <c r="A11" t="s">
        <v>24</v>
      </c>
      <c r="B11">
        <v>1</v>
      </c>
      <c r="C11">
        <v>1.5</v>
      </c>
      <c r="D11">
        <f t="shared" si="0"/>
        <v>0.66666666666666663</v>
      </c>
    </row>
    <row r="12" spans="1:4" x14ac:dyDescent="0.25">
      <c r="A12" t="s">
        <v>35</v>
      </c>
      <c r="B12">
        <v>0.5</v>
      </c>
      <c r="C12">
        <v>0.5</v>
      </c>
      <c r="D12">
        <f t="shared" si="0"/>
        <v>1</v>
      </c>
    </row>
    <row r="13" spans="1:4" x14ac:dyDescent="0.25">
      <c r="A13" t="s">
        <v>36</v>
      </c>
      <c r="B13">
        <v>0.5</v>
      </c>
      <c r="C13">
        <v>0.5</v>
      </c>
      <c r="D13">
        <f t="shared" ref="D13:D18" si="1">B13/C13</f>
        <v>1</v>
      </c>
    </row>
    <row r="14" spans="1:4" x14ac:dyDescent="0.25">
      <c r="A14" t="s">
        <v>37</v>
      </c>
      <c r="B14">
        <v>1.25</v>
      </c>
      <c r="C14">
        <v>1</v>
      </c>
      <c r="D14">
        <f t="shared" si="1"/>
        <v>1.25</v>
      </c>
    </row>
    <row r="15" spans="1:4" x14ac:dyDescent="0.25">
      <c r="A15" t="s">
        <v>38</v>
      </c>
      <c r="B15">
        <v>0.5</v>
      </c>
      <c r="C15">
        <v>0.5</v>
      </c>
      <c r="D15">
        <f t="shared" si="1"/>
        <v>1</v>
      </c>
    </row>
    <row r="16" spans="1:4" x14ac:dyDescent="0.25">
      <c r="A16" t="s">
        <v>55</v>
      </c>
      <c r="B16">
        <v>3</v>
      </c>
      <c r="C16">
        <v>10</v>
      </c>
      <c r="D16">
        <f t="shared" si="1"/>
        <v>0.3</v>
      </c>
    </row>
    <row r="17" spans="1:4" x14ac:dyDescent="0.25">
      <c r="A17" t="s">
        <v>48</v>
      </c>
      <c r="B17">
        <v>10</v>
      </c>
      <c r="C17">
        <v>10</v>
      </c>
      <c r="D17">
        <f t="shared" si="1"/>
        <v>1</v>
      </c>
    </row>
    <row r="18" spans="1:4" x14ac:dyDescent="0.25">
      <c r="A18" t="s">
        <v>60</v>
      </c>
      <c r="B18">
        <v>5</v>
      </c>
      <c r="C18">
        <v>7</v>
      </c>
      <c r="D18">
        <f t="shared" si="1"/>
        <v>0.7142857142857143</v>
      </c>
    </row>
    <row r="19" spans="1:4" x14ac:dyDescent="0.25">
      <c r="A19" t="s">
        <v>62</v>
      </c>
      <c r="B1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2 Cost Estimate</vt:lpstr>
      <vt:lpstr>Sprint 3 Cost Estimate</vt:lpstr>
      <vt:lpstr>Sprint 4 Cost Estimate</vt:lpstr>
      <vt:lpstr>Sprint 5 Cost Estimate</vt:lpstr>
      <vt:lpstr>Sprint 6 Cost Estimate</vt:lpstr>
      <vt:lpstr>Sprint 7 Cost Estimate</vt:lpstr>
      <vt:lpstr>Dylan</vt:lpstr>
      <vt:lpstr>Thyanna</vt:lpstr>
      <vt:lpstr>Jeff</vt:lpstr>
      <vt:lpstr>Charlie</vt:lpstr>
      <vt:lpstr>Sprint 8 Cost Estimate</vt:lpstr>
    </vt:vector>
  </TitlesOfParts>
  <Company>Oregon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Thyanna</cp:lastModifiedBy>
  <dcterms:created xsi:type="dcterms:W3CDTF">2013-10-22T20:50:04Z</dcterms:created>
  <dcterms:modified xsi:type="dcterms:W3CDTF">2014-02-18T20:29:46Z</dcterms:modified>
</cp:coreProperties>
</file>