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edelsevier-my.sharepoint.com/personal/jamesd_b2b_regn_net/Documents/"/>
    </mc:Choice>
  </mc:AlternateContent>
  <xr:revisionPtr revIDLastSave="0" documentId="8_{A324A9F7-26E6-AA4C-96F4-463063C78014}" xr6:coauthVersionLast="47" xr6:coauthVersionMax="47" xr10:uidLastSave="{00000000-0000-0000-0000-000000000000}"/>
  <bookViews>
    <workbookView xWindow="0" yWindow="500" windowWidth="28800" windowHeight="15620" xr2:uid="{E1BED457-AE5B-FA40-93F5-3BED799AB80C}"/>
  </bookViews>
  <sheets>
    <sheet name="Mock Soil Tes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K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2" i="1"/>
  <c r="AF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<sst xmlns="http://schemas.openxmlformats.org/spreadsheetml/2006/main" count="41" uniqueCount="41">
  <si>
    <t>Cu (ppm)</t>
  </si>
  <si>
    <t>P Mehlich III (ppm)</t>
  </si>
  <si>
    <t>P Bray I (ppm)</t>
  </si>
  <si>
    <t>K (ppm)</t>
  </si>
  <si>
    <t>S (ppm)</t>
  </si>
  <si>
    <t>Mg (ppm)</t>
  </si>
  <si>
    <t>Ca (ppm)</t>
  </si>
  <si>
    <t>B (ppm)</t>
  </si>
  <si>
    <t>Zn (ppm)</t>
  </si>
  <si>
    <t>Fe (ppm)</t>
  </si>
  <si>
    <t>Mn (ppm)</t>
  </si>
  <si>
    <t>CEC</t>
  </si>
  <si>
    <t>OM</t>
  </si>
  <si>
    <t>Cl (ppm)</t>
  </si>
  <si>
    <t>pH</t>
  </si>
  <si>
    <t>BpH</t>
  </si>
  <si>
    <t>H_Meq</t>
  </si>
  <si>
    <t>Mo (ppm)</t>
  </si>
  <si>
    <t>Na (ppm)</t>
  </si>
  <si>
    <t>pct H</t>
  </si>
  <si>
    <t>pct K</t>
  </si>
  <si>
    <t>pct Ca</t>
  </si>
  <si>
    <t>pct Mg</t>
  </si>
  <si>
    <t>pct Na</t>
  </si>
  <si>
    <t>NO3-N (ppm)</t>
  </si>
  <si>
    <t>Cu (lbs)</t>
  </si>
  <si>
    <t>P Mehlich III (lbs)</t>
  </si>
  <si>
    <t>P Bray I (lbs)</t>
  </si>
  <si>
    <t>K (lbs)</t>
  </si>
  <si>
    <t>S (lbs)</t>
  </si>
  <si>
    <t>Mg (lbs)</t>
  </si>
  <si>
    <t>Ca (lbs)</t>
  </si>
  <si>
    <t>B (lbs)</t>
  </si>
  <si>
    <t>Zn (lbs)</t>
  </si>
  <si>
    <t>Fe (lbs)</t>
  </si>
  <si>
    <t>Mn (lbs)</t>
  </si>
  <si>
    <t>NO3-N (lbs)</t>
  </si>
  <si>
    <t>Cl (lbs)</t>
  </si>
  <si>
    <t>Mo (lbs)</t>
  </si>
  <si>
    <t>Na (lbs)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</si>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</sst>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D576-F219-EE4E-A697-6AE0E911F785}">
  <dimension ref="A1:AO50"/>
  <sheetViews>
    <sheetView tabSelected="1" workbookViewId="0">
      <selection activeCell="J2" sqref="J2:J50"/>
    </sheetView>
  </sheetViews>
  <sheetFormatPr baseColWidth="10" defaultColWidth="11" defaultRowHeight="16" x14ac:dyDescent="0.2"/>
  <cols>
    <col min="2" max="12" width="10.83203125" style="1"/>
  </cols>
  <sheetData>
    <row r="1" spans="1:41" x14ac:dyDescent="0.2">
      <c r="A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24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2">
      <c r="A2">
        <v>1</v>
      </c>
      <c r="B2">
        <f ca="1">ROUND((20-0)*RAND()+0,2)</f>
        <v>7.81</v>
      </c>
      <c r="C2" s="1">
        <f ca="1">RANDBETWEEN(10,20)</f>
        <v>18</v>
      </c>
      <c r="D2" s="1">
        <f ca="1">RANDBETWEEN(10,30)</f>
        <v>15</v>
      </c>
      <c r="E2" s="1">
        <f ca="1">RANDBETWEEN(20,100)</f>
        <v>82</v>
      </c>
      <c r="F2" s="1">
        <f ca="1">RANDBETWEEN(0,40)</f>
        <v>24</v>
      </c>
      <c r="G2" s="1">
        <f ca="1">RANDBETWEEN(0,600)</f>
        <v>524</v>
      </c>
      <c r="H2" s="1">
        <f ca="1">RANDBETWEEN(50,400)</f>
        <v>350</v>
      </c>
      <c r="I2">
        <f ca="1">ROUND((2-0)*RAND()+0,2)</f>
        <v>0.17</v>
      </c>
      <c r="J2">
        <f ca="1">ROUND((2-0)*RAND()+0,2)</f>
        <v>1.66</v>
      </c>
      <c r="K2" s="1">
        <f ca="1">RANDBETWEEN(0,2)</f>
        <v>1</v>
      </c>
      <c r="L2" s="1">
        <f ca="1">RANDBETWEEN(0,30)</f>
        <v>10</v>
      </c>
      <c r="M2" s="1">
        <f ca="1">RANDBETWEEN(10,100)</f>
        <v>71</v>
      </c>
      <c r="N2" s="1">
        <f ca="1">RANDBETWEEN(10,40)</f>
        <v>33</v>
      </c>
      <c r="O2" s="1">
        <f ca="1">RANDBETWEEN(2,5)</f>
        <v>3</v>
      </c>
      <c r="P2" s="1">
        <f ca="1">RANDBETWEEN(0,50)</f>
        <v>33</v>
      </c>
      <c r="Q2">
        <f ca="1">ROUND((7-5)*RAND()+5,2)</f>
        <v>5.59</v>
      </c>
      <c r="R2">
        <f ca="1">ROUND((7-6)*RAND()+6,2)</f>
        <v>6.36</v>
      </c>
      <c r="S2" s="1">
        <f ca="1">RANDBETWEEN(3,5)</f>
        <v>3</v>
      </c>
      <c r="T2">
        <f ca="1">ROUND((0.5-0.1)*RAND()+0.1,2)</f>
        <v>0.43</v>
      </c>
      <c r="U2" s="1">
        <f ca="1">RANDBETWEEN(0,50)</f>
        <v>44</v>
      </c>
      <c r="V2" s="1">
        <f ca="1">RANDBETWEEN(25,70)</f>
        <v>25</v>
      </c>
      <c r="W2" s="1">
        <f ca="1">RANDBETWEEN(1,10)</f>
        <v>1</v>
      </c>
      <c r="X2" s="1">
        <f ca="1">RANDBETWEEN(40,80)</f>
        <v>75</v>
      </c>
      <c r="Y2" s="1">
        <f ca="1">RANDBETWEEN(10,40)</f>
        <v>34</v>
      </c>
      <c r="Z2">
        <f ca="1">ROUND((0.5-0.1)*RAND()+0.1,2)</f>
        <v>0.35</v>
      </c>
      <c r="AA2">
        <f ca="1">ROUND((10-0)*RAND()+0,2)</f>
        <v>2.7</v>
      </c>
      <c r="AB2" s="1">
        <f ca="1">RANDBETWEEN(5,45)</f>
        <v>33</v>
      </c>
      <c r="AC2" s="1">
        <f ca="1">RANDBETWEEN(10,30)</f>
        <v>20</v>
      </c>
      <c r="AD2" s="1">
        <f ca="1">RANDBETWEEN(0,150)</f>
        <v>11</v>
      </c>
      <c r="AE2" s="1">
        <f ca="1">RANDBETWEEN(0,50)</f>
        <v>7</v>
      </c>
      <c r="AF2">
        <f ca="1">ROUND((3-0.5)*RAND()+0.5,2)</f>
        <v>1.7</v>
      </c>
      <c r="AG2" s="1">
        <f ca="1">RANDBETWEEN(20,40)</f>
        <v>26</v>
      </c>
      <c r="AH2">
        <f ca="1">ROUND((2-0.2)*RAND()+0.2,2)</f>
        <v>1.18</v>
      </c>
      <c r="AI2">
        <f ca="1">ROUND((11-0)*RAND()+0,2)</f>
        <v>0.75</v>
      </c>
      <c r="AJ2">
        <f ca="1">ROUND((1-0.22)*RAND()+0.22,2)</f>
        <v>0.91</v>
      </c>
      <c r="AK2">
        <f ca="1">ROUND((2-0.22)*RAND()+0.22,2)</f>
        <v>1.57</v>
      </c>
      <c r="AL2" s="1">
        <f ca="1">RANDBETWEEN(10,40)</f>
        <v>18</v>
      </c>
      <c r="AM2" s="1">
        <f ca="1">RANDBETWEEN(0,20)</f>
        <v>15</v>
      </c>
      <c r="AN2">
        <f ca="1">ROUND((1-0.05)*RAND()+0.05,2)</f>
        <v>0.97</v>
      </c>
      <c r="AO2" s="1">
        <f ca="1">RANDBETWEEN(0,20)</f>
        <v>9</v>
      </c>
    </row>
    <row r="3" spans="1:41" x14ac:dyDescent="0.2">
      <c r="A3">
        <v>2</v>
      </c>
      <c r="B3">
        <f t="shared" ref="B3:B50" ca="1" si="0">ROUND((20-0)*RAND()+0,2)</f>
        <v>1.78</v>
      </c>
      <c r="C3" s="1">
        <f t="shared" ref="C3:C50" ca="1" si="1">RANDBETWEEN(10,20)</f>
        <v>10</v>
      </c>
      <c r="D3" s="1">
        <f t="shared" ref="D3:D50" ca="1" si="2">RANDBETWEEN(10,30)</f>
        <v>24</v>
      </c>
      <c r="E3" s="1">
        <f t="shared" ref="E3:E50" ca="1" si="3">RANDBETWEEN(20,100)</f>
        <v>70</v>
      </c>
      <c r="F3" s="1">
        <f t="shared" ref="F3:F50" ca="1" si="4">RANDBETWEEN(0,40)</f>
        <v>32</v>
      </c>
      <c r="G3" s="1">
        <f t="shared" ref="G3:G50" ca="1" si="5">RANDBETWEEN(0,600)</f>
        <v>171</v>
      </c>
      <c r="H3" s="1">
        <f t="shared" ref="H3:H50" ca="1" si="6">RANDBETWEEN(50,400)</f>
        <v>395</v>
      </c>
      <c r="I3">
        <f t="shared" ref="I3:J50" ca="1" si="7">ROUND((2-0)*RAND()+0,2)</f>
        <v>0.4</v>
      </c>
      <c r="J3">
        <f t="shared" ca="1" si="7"/>
        <v>0.02</v>
      </c>
      <c r="K3" s="1">
        <f t="shared" ref="K3:K50" ca="1" si="8">RANDBETWEEN(10,50)</f>
        <v>31</v>
      </c>
      <c r="L3" s="1">
        <f t="shared" ref="L3:L50" ca="1" si="9">RANDBETWEEN(0,30)</f>
        <v>13</v>
      </c>
      <c r="M3" s="1">
        <f t="shared" ref="M3:M50" ca="1" si="10">RANDBETWEEN(10,100)</f>
        <v>71</v>
      </c>
      <c r="N3" s="1">
        <f t="shared" ref="N3:N50" ca="1" si="11">RANDBETWEEN(10,40)</f>
        <v>14</v>
      </c>
      <c r="O3" s="1">
        <f t="shared" ref="O3:O50" ca="1" si="12">RANDBETWEEN(2,5)</f>
        <v>2</v>
      </c>
      <c r="P3" s="1">
        <f t="shared" ref="P3:P50" ca="1" si="13">RANDBETWEEN(0,50)</f>
        <v>4</v>
      </c>
      <c r="Q3">
        <f t="shared" ref="Q3:Q50" ca="1" si="14">ROUND((7-5)*RAND()+5,2)</f>
        <v>5.54</v>
      </c>
      <c r="R3">
        <f t="shared" ref="R3:R50" ca="1" si="15">ROUND((7-6)*RAND()+6,2)</f>
        <v>6.42</v>
      </c>
      <c r="S3" s="1">
        <f t="shared" ref="S3:S50" ca="1" si="16">RANDBETWEEN(3,5)</f>
        <v>5</v>
      </c>
      <c r="T3">
        <f t="shared" ref="T3:T50" ca="1" si="17">ROUND((0.5-0.1)*RAND()+0.1,2)</f>
        <v>0.47</v>
      </c>
      <c r="U3" s="1">
        <f t="shared" ref="U3:U50" ca="1" si="18">RANDBETWEEN(0,50)</f>
        <v>6</v>
      </c>
      <c r="V3" s="1">
        <f t="shared" ref="V3:V50" ca="1" si="19">RANDBETWEEN(25,70)</f>
        <v>56</v>
      </c>
      <c r="W3" s="1">
        <f t="shared" ref="W3:W50" ca="1" si="20">RANDBETWEEN(1,10)</f>
        <v>5</v>
      </c>
      <c r="X3" s="1">
        <f t="shared" ref="X3:X50" ca="1" si="21">RANDBETWEEN(40,80)</f>
        <v>48</v>
      </c>
      <c r="Y3" s="1">
        <f t="shared" ref="Y3:Y50" ca="1" si="22">RANDBETWEEN(10,40)</f>
        <v>40</v>
      </c>
      <c r="Z3">
        <f t="shared" ref="Z3:Z50" ca="1" si="23">ROUND((0.5-0.1)*RAND()+0.1,2)</f>
        <v>0.43</v>
      </c>
      <c r="AA3">
        <f t="shared" ref="AA3:AA50" ca="1" si="24">ROUND((10-0)*RAND()+0,2)</f>
        <v>6.79</v>
      </c>
      <c r="AB3" s="1">
        <f t="shared" ref="AB3:AB50" ca="1" si="25">RANDBETWEEN(5,45)</f>
        <v>16</v>
      </c>
      <c r="AC3" s="1">
        <f t="shared" ref="AC3:AC50" ca="1" si="26">RANDBETWEEN(10,30)</f>
        <v>16</v>
      </c>
      <c r="AD3" s="1">
        <f t="shared" ref="AD3:AD50" ca="1" si="27">RANDBETWEEN(0,150)</f>
        <v>54</v>
      </c>
      <c r="AE3" s="1">
        <f t="shared" ref="AE3:AE50" ca="1" si="28">RANDBETWEEN(0,50)</f>
        <v>38</v>
      </c>
      <c r="AF3">
        <f t="shared" ref="AF3:AF50" ca="1" si="29">ROUND((3-0.5)*RAND()+0.5,2)</f>
        <v>0.64</v>
      </c>
      <c r="AG3" s="1">
        <f t="shared" ref="AG3:AG50" ca="1" si="30">RANDBETWEEN(20,40)</f>
        <v>39</v>
      </c>
      <c r="AH3">
        <f t="shared" ref="AH3:AH50" ca="1" si="31">ROUND((2-0.2)*RAND()+0.2,2)</f>
        <v>0.72</v>
      </c>
      <c r="AI3">
        <f t="shared" ref="AI3:AI50" ca="1" si="32">ROUND((11-0)*RAND()+0,2)</f>
        <v>8.76</v>
      </c>
      <c r="AJ3">
        <f t="shared" ref="AJ3:AJ50" ca="1" si="33">ROUND((1-0.22)*RAND()+0.22,2)</f>
        <v>0.65</v>
      </c>
      <c r="AK3">
        <f t="shared" ref="AK3:AK50" ca="1" si="34">ROUND((2-0.22)*RAND()+0.22,2)</f>
        <v>1.58</v>
      </c>
      <c r="AL3" s="1">
        <f t="shared" ref="AL3:AL50" ca="1" si="35">RANDBETWEEN(10,40)</f>
        <v>24</v>
      </c>
      <c r="AM3" s="1">
        <f t="shared" ref="AM3:AM50" ca="1" si="36">RANDBETWEEN(0,20)</f>
        <v>19</v>
      </c>
      <c r="AN3">
        <f t="shared" ref="AN3:AN50" ca="1" si="37">ROUND((1-0.05)*RAND()+0.05,2)</f>
        <v>0.8</v>
      </c>
      <c r="AO3" s="1">
        <f t="shared" ref="AO3:AO50" ca="1" si="38">RANDBETWEEN(0,20)</f>
        <v>7</v>
      </c>
    </row>
    <row r="4" spans="1:41" x14ac:dyDescent="0.2">
      <c r="A4">
        <v>3</v>
      </c>
      <c r="B4">
        <f t="shared" ca="1" si="0"/>
        <v>18.170000000000002</v>
      </c>
      <c r="C4" s="1">
        <f t="shared" ca="1" si="1"/>
        <v>19</v>
      </c>
      <c r="D4" s="1">
        <f t="shared" ca="1" si="2"/>
        <v>28</v>
      </c>
      <c r="E4" s="1">
        <f t="shared" ca="1" si="3"/>
        <v>92</v>
      </c>
      <c r="F4" s="1">
        <f t="shared" ca="1" si="4"/>
        <v>37</v>
      </c>
      <c r="G4" s="1">
        <f t="shared" ca="1" si="5"/>
        <v>276</v>
      </c>
      <c r="H4" s="1">
        <f t="shared" ca="1" si="6"/>
        <v>188</v>
      </c>
      <c r="I4">
        <f t="shared" ca="1" si="7"/>
        <v>0.54</v>
      </c>
      <c r="J4">
        <f t="shared" ca="1" si="7"/>
        <v>1.89</v>
      </c>
      <c r="K4" s="1">
        <f t="shared" ca="1" si="8"/>
        <v>38</v>
      </c>
      <c r="L4" s="1">
        <f t="shared" ca="1" si="9"/>
        <v>15</v>
      </c>
      <c r="M4" s="1">
        <f t="shared" ca="1" si="10"/>
        <v>62</v>
      </c>
      <c r="N4" s="1">
        <f t="shared" ca="1" si="11"/>
        <v>22</v>
      </c>
      <c r="O4" s="1">
        <f t="shared" ca="1" si="12"/>
        <v>5</v>
      </c>
      <c r="P4" s="1">
        <f t="shared" ca="1" si="13"/>
        <v>3</v>
      </c>
      <c r="Q4">
        <f t="shared" ca="1" si="14"/>
        <v>6.12</v>
      </c>
      <c r="R4">
        <f t="shared" ca="1" si="15"/>
        <v>6.18</v>
      </c>
      <c r="S4" s="1">
        <f t="shared" ca="1" si="16"/>
        <v>5</v>
      </c>
      <c r="T4">
        <f t="shared" ca="1" si="17"/>
        <v>0.25</v>
      </c>
      <c r="U4" s="1">
        <f t="shared" ca="1" si="18"/>
        <v>11</v>
      </c>
      <c r="V4" s="1">
        <f t="shared" ca="1" si="19"/>
        <v>46</v>
      </c>
      <c r="W4" s="1">
        <f t="shared" ca="1" si="20"/>
        <v>7</v>
      </c>
      <c r="X4" s="1">
        <f t="shared" ca="1" si="21"/>
        <v>49</v>
      </c>
      <c r="Y4" s="1">
        <f t="shared" ca="1" si="22"/>
        <v>38</v>
      </c>
      <c r="Z4">
        <f t="shared" ca="1" si="23"/>
        <v>0.18</v>
      </c>
      <c r="AA4">
        <f t="shared" ca="1" si="24"/>
        <v>2.96</v>
      </c>
      <c r="AB4" s="1">
        <f t="shared" ca="1" si="25"/>
        <v>34</v>
      </c>
      <c r="AC4" s="1">
        <f t="shared" ca="1" si="26"/>
        <v>30</v>
      </c>
      <c r="AD4" s="1">
        <f t="shared" ca="1" si="27"/>
        <v>145</v>
      </c>
      <c r="AE4" s="1">
        <f t="shared" ca="1" si="28"/>
        <v>24</v>
      </c>
      <c r="AF4">
        <f t="shared" ca="1" si="29"/>
        <v>1.24</v>
      </c>
      <c r="AG4" s="1">
        <f t="shared" ca="1" si="30"/>
        <v>26</v>
      </c>
      <c r="AH4">
        <f t="shared" ca="1" si="31"/>
        <v>0.33</v>
      </c>
      <c r="AI4">
        <f t="shared" ca="1" si="32"/>
        <v>5.59</v>
      </c>
      <c r="AJ4">
        <f t="shared" ca="1" si="33"/>
        <v>0.87</v>
      </c>
      <c r="AK4">
        <f t="shared" ca="1" si="34"/>
        <v>0.82</v>
      </c>
      <c r="AL4" s="1">
        <f t="shared" ca="1" si="35"/>
        <v>26</v>
      </c>
      <c r="AM4" s="1">
        <f t="shared" ca="1" si="36"/>
        <v>16</v>
      </c>
      <c r="AN4">
        <f t="shared" ca="1" si="37"/>
        <v>0.78</v>
      </c>
      <c r="AO4" s="1">
        <f t="shared" ca="1" si="38"/>
        <v>0</v>
      </c>
    </row>
    <row r="5" spans="1:41" x14ac:dyDescent="0.2">
      <c r="A5">
        <v>4</v>
      </c>
      <c r="B5">
        <f t="shared" ca="1" si="0"/>
        <v>5.82</v>
      </c>
      <c r="C5" s="1">
        <f t="shared" ca="1" si="1"/>
        <v>14</v>
      </c>
      <c r="D5" s="1">
        <f t="shared" ca="1" si="2"/>
        <v>13</v>
      </c>
      <c r="E5" s="1">
        <f t="shared" ca="1" si="3"/>
        <v>73</v>
      </c>
      <c r="F5" s="1">
        <f t="shared" ca="1" si="4"/>
        <v>17</v>
      </c>
      <c r="G5" s="1">
        <f t="shared" ca="1" si="5"/>
        <v>115</v>
      </c>
      <c r="H5" s="1">
        <f t="shared" ca="1" si="6"/>
        <v>103</v>
      </c>
      <c r="I5">
        <f t="shared" ca="1" si="7"/>
        <v>1.78</v>
      </c>
      <c r="J5">
        <f t="shared" ca="1" si="7"/>
        <v>1.5</v>
      </c>
      <c r="K5" s="1">
        <f t="shared" ca="1" si="8"/>
        <v>23</v>
      </c>
      <c r="L5" s="1">
        <f t="shared" ca="1" si="9"/>
        <v>14</v>
      </c>
      <c r="M5" s="1">
        <f t="shared" ca="1" si="10"/>
        <v>71</v>
      </c>
      <c r="N5" s="1">
        <f t="shared" ca="1" si="11"/>
        <v>17</v>
      </c>
      <c r="O5" s="1">
        <f t="shared" ca="1" si="12"/>
        <v>2</v>
      </c>
      <c r="P5" s="1">
        <f t="shared" ca="1" si="13"/>
        <v>17</v>
      </c>
      <c r="Q5">
        <f t="shared" ca="1" si="14"/>
        <v>5.84</v>
      </c>
      <c r="R5">
        <f t="shared" ca="1" si="15"/>
        <v>6.92</v>
      </c>
      <c r="S5" s="1">
        <f t="shared" ca="1" si="16"/>
        <v>4</v>
      </c>
      <c r="T5">
        <f t="shared" ca="1" si="17"/>
        <v>0.41</v>
      </c>
      <c r="U5" s="1">
        <f t="shared" ca="1" si="18"/>
        <v>19</v>
      </c>
      <c r="V5" s="1">
        <f t="shared" ca="1" si="19"/>
        <v>47</v>
      </c>
      <c r="W5" s="1">
        <f t="shared" ca="1" si="20"/>
        <v>5</v>
      </c>
      <c r="X5" s="1">
        <f t="shared" ca="1" si="21"/>
        <v>50</v>
      </c>
      <c r="Y5" s="1">
        <f t="shared" ca="1" si="22"/>
        <v>40</v>
      </c>
      <c r="Z5">
        <f t="shared" ca="1" si="23"/>
        <v>0.44</v>
      </c>
      <c r="AA5">
        <f t="shared" ca="1" si="24"/>
        <v>0.76</v>
      </c>
      <c r="AB5" s="1">
        <f t="shared" ca="1" si="25"/>
        <v>42</v>
      </c>
      <c r="AC5" s="1">
        <f t="shared" ca="1" si="26"/>
        <v>14</v>
      </c>
      <c r="AD5" s="1">
        <f t="shared" ca="1" si="27"/>
        <v>32</v>
      </c>
      <c r="AE5" s="1">
        <f t="shared" ca="1" si="28"/>
        <v>40</v>
      </c>
      <c r="AF5">
        <f t="shared" ca="1" si="29"/>
        <v>2.96</v>
      </c>
      <c r="AG5" s="1">
        <f t="shared" ca="1" si="30"/>
        <v>21</v>
      </c>
      <c r="AH5">
        <f t="shared" ca="1" si="31"/>
        <v>0.89</v>
      </c>
      <c r="AI5">
        <f t="shared" ca="1" si="32"/>
        <v>1.66</v>
      </c>
      <c r="AJ5">
        <f t="shared" ca="1" si="33"/>
        <v>0.47</v>
      </c>
      <c r="AK5">
        <f t="shared" ca="1" si="34"/>
        <v>0.47</v>
      </c>
      <c r="AL5" s="1">
        <f t="shared" ca="1" si="35"/>
        <v>23</v>
      </c>
      <c r="AM5" s="1">
        <f t="shared" ca="1" si="36"/>
        <v>18</v>
      </c>
      <c r="AN5">
        <f t="shared" ca="1" si="37"/>
        <v>0.68</v>
      </c>
      <c r="AO5" s="1">
        <f t="shared" ca="1" si="38"/>
        <v>4</v>
      </c>
    </row>
    <row r="6" spans="1:41" x14ac:dyDescent="0.2">
      <c r="A6">
        <v>5</v>
      </c>
      <c r="B6">
        <f t="shared" ca="1" si="0"/>
        <v>3.29</v>
      </c>
      <c r="C6" s="1">
        <f t="shared" ca="1" si="1"/>
        <v>13</v>
      </c>
      <c r="D6" s="1">
        <f t="shared" ca="1" si="2"/>
        <v>29</v>
      </c>
      <c r="E6" s="1">
        <f t="shared" ca="1" si="3"/>
        <v>62</v>
      </c>
      <c r="F6" s="1">
        <f t="shared" ca="1" si="4"/>
        <v>5</v>
      </c>
      <c r="G6" s="1">
        <f t="shared" ca="1" si="5"/>
        <v>99</v>
      </c>
      <c r="H6" s="1">
        <f t="shared" ca="1" si="6"/>
        <v>333</v>
      </c>
      <c r="I6">
        <f t="shared" ca="1" si="7"/>
        <v>1.51</v>
      </c>
      <c r="J6">
        <f t="shared" ca="1" si="7"/>
        <v>1.1499999999999999</v>
      </c>
      <c r="K6" s="1">
        <f t="shared" ca="1" si="8"/>
        <v>32</v>
      </c>
      <c r="L6" s="1">
        <f t="shared" ca="1" si="9"/>
        <v>9</v>
      </c>
      <c r="M6" s="1">
        <f t="shared" ca="1" si="10"/>
        <v>97</v>
      </c>
      <c r="N6" s="1">
        <f t="shared" ca="1" si="11"/>
        <v>23</v>
      </c>
      <c r="O6" s="1">
        <f t="shared" ca="1" si="12"/>
        <v>2</v>
      </c>
      <c r="P6" s="1">
        <f t="shared" ca="1" si="13"/>
        <v>3</v>
      </c>
      <c r="Q6">
        <f t="shared" ca="1" si="14"/>
        <v>6.39</v>
      </c>
      <c r="R6">
        <f t="shared" ca="1" si="15"/>
        <v>6.29</v>
      </c>
      <c r="S6" s="1">
        <f t="shared" ca="1" si="16"/>
        <v>3</v>
      </c>
      <c r="T6">
        <f t="shared" ca="1" si="17"/>
        <v>0.19</v>
      </c>
      <c r="U6" s="1">
        <f t="shared" ca="1" si="18"/>
        <v>49</v>
      </c>
      <c r="V6" s="1">
        <f t="shared" ca="1" si="19"/>
        <v>54</v>
      </c>
      <c r="W6" s="1">
        <f t="shared" ca="1" si="20"/>
        <v>7</v>
      </c>
      <c r="X6" s="1">
        <f t="shared" ca="1" si="21"/>
        <v>58</v>
      </c>
      <c r="Y6" s="1">
        <f t="shared" ca="1" si="22"/>
        <v>38</v>
      </c>
      <c r="Z6">
        <f t="shared" ca="1" si="23"/>
        <v>0.49</v>
      </c>
      <c r="AA6">
        <f t="shared" ca="1" si="24"/>
        <v>9.57</v>
      </c>
      <c r="AB6" s="1">
        <f t="shared" ca="1" si="25"/>
        <v>32</v>
      </c>
      <c r="AC6" s="1">
        <f t="shared" ca="1" si="26"/>
        <v>29</v>
      </c>
      <c r="AD6" s="1">
        <f t="shared" ca="1" si="27"/>
        <v>51</v>
      </c>
      <c r="AE6" s="1">
        <f t="shared" ca="1" si="28"/>
        <v>16</v>
      </c>
      <c r="AF6">
        <f t="shared" ca="1" si="29"/>
        <v>2.17</v>
      </c>
      <c r="AG6" s="1">
        <f t="shared" ca="1" si="30"/>
        <v>28</v>
      </c>
      <c r="AH6">
        <f t="shared" ca="1" si="31"/>
        <v>1.08</v>
      </c>
      <c r="AI6">
        <f t="shared" ca="1" si="32"/>
        <v>6.28</v>
      </c>
      <c r="AJ6">
        <f t="shared" ca="1" si="33"/>
        <v>0.91</v>
      </c>
      <c r="AK6">
        <f t="shared" ca="1" si="34"/>
        <v>1.85</v>
      </c>
      <c r="AL6" s="1">
        <f t="shared" ca="1" si="35"/>
        <v>16</v>
      </c>
      <c r="AM6" s="1">
        <f t="shared" ca="1" si="36"/>
        <v>3</v>
      </c>
      <c r="AN6">
        <f t="shared" ca="1" si="37"/>
        <v>0.92</v>
      </c>
      <c r="AO6" s="1">
        <f t="shared" ca="1" si="38"/>
        <v>6</v>
      </c>
    </row>
    <row r="7" spans="1:41" x14ac:dyDescent="0.2">
      <c r="A7">
        <v>6</v>
      </c>
      <c r="B7">
        <f t="shared" ca="1" si="0"/>
        <v>13.34</v>
      </c>
      <c r="C7" s="1">
        <f t="shared" ca="1" si="1"/>
        <v>10</v>
      </c>
      <c r="D7" s="1">
        <f t="shared" ca="1" si="2"/>
        <v>12</v>
      </c>
      <c r="E7" s="1">
        <f t="shared" ca="1" si="3"/>
        <v>51</v>
      </c>
      <c r="F7" s="1">
        <f t="shared" ca="1" si="4"/>
        <v>15</v>
      </c>
      <c r="G7" s="1">
        <f t="shared" ca="1" si="5"/>
        <v>554</v>
      </c>
      <c r="H7" s="1">
        <f t="shared" ca="1" si="6"/>
        <v>128</v>
      </c>
      <c r="I7">
        <f t="shared" ca="1" si="7"/>
        <v>0.53</v>
      </c>
      <c r="J7">
        <f t="shared" ca="1" si="7"/>
        <v>0.01</v>
      </c>
      <c r="K7" s="1">
        <f t="shared" ca="1" si="8"/>
        <v>31</v>
      </c>
      <c r="L7" s="1">
        <f t="shared" ca="1" si="9"/>
        <v>25</v>
      </c>
      <c r="M7" s="1">
        <f t="shared" ca="1" si="10"/>
        <v>38</v>
      </c>
      <c r="N7" s="1">
        <f t="shared" ca="1" si="11"/>
        <v>29</v>
      </c>
      <c r="O7" s="1">
        <f t="shared" ca="1" si="12"/>
        <v>2</v>
      </c>
      <c r="P7" s="1">
        <f t="shared" ca="1" si="13"/>
        <v>6</v>
      </c>
      <c r="Q7">
        <f t="shared" ca="1" si="14"/>
        <v>5.56</v>
      </c>
      <c r="R7">
        <f t="shared" ca="1" si="15"/>
        <v>6.74</v>
      </c>
      <c r="S7" s="1">
        <f t="shared" ca="1" si="16"/>
        <v>4</v>
      </c>
      <c r="T7">
        <f t="shared" ca="1" si="17"/>
        <v>0.28000000000000003</v>
      </c>
      <c r="U7" s="1">
        <f t="shared" ca="1" si="18"/>
        <v>12</v>
      </c>
      <c r="V7" s="1">
        <f t="shared" ca="1" si="19"/>
        <v>62</v>
      </c>
      <c r="W7" s="1">
        <f t="shared" ca="1" si="20"/>
        <v>3</v>
      </c>
      <c r="X7" s="1">
        <f t="shared" ca="1" si="21"/>
        <v>44</v>
      </c>
      <c r="Y7" s="1">
        <f t="shared" ca="1" si="22"/>
        <v>15</v>
      </c>
      <c r="Z7">
        <f t="shared" ca="1" si="23"/>
        <v>0.21</v>
      </c>
      <c r="AA7">
        <f t="shared" ca="1" si="24"/>
        <v>5.93</v>
      </c>
      <c r="AB7" s="1">
        <f t="shared" ca="1" si="25"/>
        <v>14</v>
      </c>
      <c r="AC7" s="1">
        <f t="shared" ca="1" si="26"/>
        <v>16</v>
      </c>
      <c r="AD7" s="1">
        <f t="shared" ca="1" si="27"/>
        <v>55</v>
      </c>
      <c r="AE7" s="1">
        <f t="shared" ca="1" si="28"/>
        <v>25</v>
      </c>
      <c r="AF7">
        <f t="shared" ca="1" si="29"/>
        <v>0.96</v>
      </c>
      <c r="AG7" s="1">
        <f t="shared" ca="1" si="30"/>
        <v>39</v>
      </c>
      <c r="AH7">
        <f t="shared" ca="1" si="31"/>
        <v>1.48</v>
      </c>
      <c r="AI7">
        <f t="shared" ca="1" si="32"/>
        <v>0.45</v>
      </c>
      <c r="AJ7">
        <f t="shared" ca="1" si="33"/>
        <v>0.64</v>
      </c>
      <c r="AK7">
        <f t="shared" ca="1" si="34"/>
        <v>1.32</v>
      </c>
      <c r="AL7" s="1">
        <f t="shared" ca="1" si="35"/>
        <v>39</v>
      </c>
      <c r="AM7" s="1">
        <f t="shared" ca="1" si="36"/>
        <v>0</v>
      </c>
      <c r="AN7">
        <f t="shared" ca="1" si="37"/>
        <v>0.1</v>
      </c>
      <c r="AO7" s="1">
        <f t="shared" ca="1" si="38"/>
        <v>19</v>
      </c>
    </row>
    <row r="8" spans="1:41" x14ac:dyDescent="0.2">
      <c r="A8">
        <v>7</v>
      </c>
      <c r="B8">
        <f t="shared" ca="1" si="0"/>
        <v>18.329999999999998</v>
      </c>
      <c r="C8" s="1">
        <f t="shared" ca="1" si="1"/>
        <v>14</v>
      </c>
      <c r="D8" s="1">
        <f t="shared" ca="1" si="2"/>
        <v>18</v>
      </c>
      <c r="E8" s="1">
        <f t="shared" ca="1" si="3"/>
        <v>34</v>
      </c>
      <c r="F8" s="1">
        <f t="shared" ca="1" si="4"/>
        <v>19</v>
      </c>
      <c r="G8" s="1">
        <f t="shared" ca="1" si="5"/>
        <v>481</v>
      </c>
      <c r="H8" s="1">
        <f t="shared" ca="1" si="6"/>
        <v>290</v>
      </c>
      <c r="I8">
        <f t="shared" ca="1" si="7"/>
        <v>0.99</v>
      </c>
      <c r="J8">
        <f t="shared" ca="1" si="7"/>
        <v>1.08</v>
      </c>
      <c r="K8" s="1">
        <f t="shared" ca="1" si="8"/>
        <v>45</v>
      </c>
      <c r="L8" s="1">
        <f t="shared" ca="1" si="9"/>
        <v>19</v>
      </c>
      <c r="M8" s="1">
        <f t="shared" ca="1" si="10"/>
        <v>86</v>
      </c>
      <c r="N8" s="1">
        <f t="shared" ca="1" si="11"/>
        <v>16</v>
      </c>
      <c r="O8" s="1">
        <f t="shared" ca="1" si="12"/>
        <v>4</v>
      </c>
      <c r="P8" s="1">
        <f t="shared" ca="1" si="13"/>
        <v>42</v>
      </c>
      <c r="Q8">
        <f t="shared" ca="1" si="14"/>
        <v>6.51</v>
      </c>
      <c r="R8">
        <f t="shared" ca="1" si="15"/>
        <v>6.61</v>
      </c>
      <c r="S8" s="1">
        <f t="shared" ca="1" si="16"/>
        <v>5</v>
      </c>
      <c r="T8">
        <f t="shared" ca="1" si="17"/>
        <v>0.35</v>
      </c>
      <c r="U8" s="1">
        <f t="shared" ca="1" si="18"/>
        <v>26</v>
      </c>
      <c r="V8" s="1">
        <f t="shared" ca="1" si="19"/>
        <v>64</v>
      </c>
      <c r="W8" s="1">
        <f t="shared" ca="1" si="20"/>
        <v>8</v>
      </c>
      <c r="X8" s="1">
        <f t="shared" ca="1" si="21"/>
        <v>62</v>
      </c>
      <c r="Y8" s="1">
        <f t="shared" ca="1" si="22"/>
        <v>25</v>
      </c>
      <c r="Z8">
        <f t="shared" ca="1" si="23"/>
        <v>0.35</v>
      </c>
      <c r="AA8">
        <f t="shared" ca="1" si="24"/>
        <v>1.1599999999999999</v>
      </c>
      <c r="AB8" s="1">
        <f t="shared" ca="1" si="25"/>
        <v>28</v>
      </c>
      <c r="AC8" s="1">
        <f t="shared" ca="1" si="26"/>
        <v>28</v>
      </c>
      <c r="AD8" s="1">
        <f t="shared" ca="1" si="27"/>
        <v>95</v>
      </c>
      <c r="AE8" s="1">
        <f t="shared" ca="1" si="28"/>
        <v>7</v>
      </c>
      <c r="AF8">
        <f t="shared" ca="1" si="29"/>
        <v>2.31</v>
      </c>
      <c r="AG8" s="1">
        <f t="shared" ca="1" si="30"/>
        <v>20</v>
      </c>
      <c r="AH8">
        <f t="shared" ca="1" si="31"/>
        <v>1.59</v>
      </c>
      <c r="AI8">
        <f t="shared" ca="1" si="32"/>
        <v>5.17</v>
      </c>
      <c r="AJ8">
        <f t="shared" ca="1" si="33"/>
        <v>0.96</v>
      </c>
      <c r="AK8">
        <f t="shared" ca="1" si="34"/>
        <v>1.44</v>
      </c>
      <c r="AL8" s="1">
        <f t="shared" ca="1" si="35"/>
        <v>22</v>
      </c>
      <c r="AM8" s="1">
        <f t="shared" ca="1" si="36"/>
        <v>16</v>
      </c>
      <c r="AN8">
        <f t="shared" ca="1" si="37"/>
        <v>0.6</v>
      </c>
      <c r="AO8" s="1">
        <f t="shared" ca="1" si="38"/>
        <v>18</v>
      </c>
    </row>
    <row r="9" spans="1:41" x14ac:dyDescent="0.2">
      <c r="A9">
        <v>8</v>
      </c>
      <c r="B9">
        <f t="shared" ca="1" si="0"/>
        <v>12.57</v>
      </c>
      <c r="C9" s="1">
        <f t="shared" ca="1" si="1"/>
        <v>13</v>
      </c>
      <c r="D9" s="1">
        <f t="shared" ca="1" si="2"/>
        <v>16</v>
      </c>
      <c r="E9" s="1">
        <f t="shared" ca="1" si="3"/>
        <v>37</v>
      </c>
      <c r="F9" s="1">
        <f t="shared" ca="1" si="4"/>
        <v>0</v>
      </c>
      <c r="G9" s="1">
        <f t="shared" ca="1" si="5"/>
        <v>99</v>
      </c>
      <c r="H9" s="1">
        <f t="shared" ca="1" si="6"/>
        <v>314</v>
      </c>
      <c r="I9">
        <f t="shared" ca="1" si="7"/>
        <v>1.29</v>
      </c>
      <c r="J9">
        <f t="shared" ca="1" si="7"/>
        <v>0.63</v>
      </c>
      <c r="K9" s="1">
        <f t="shared" ca="1" si="8"/>
        <v>23</v>
      </c>
      <c r="L9" s="1">
        <f t="shared" ca="1" si="9"/>
        <v>13</v>
      </c>
      <c r="M9" s="1">
        <f t="shared" ca="1" si="10"/>
        <v>37</v>
      </c>
      <c r="N9" s="1">
        <f t="shared" ca="1" si="11"/>
        <v>30</v>
      </c>
      <c r="O9" s="1">
        <f t="shared" ca="1" si="12"/>
        <v>4</v>
      </c>
      <c r="P9" s="1">
        <f t="shared" ca="1" si="13"/>
        <v>5</v>
      </c>
      <c r="Q9">
        <f t="shared" ca="1" si="14"/>
        <v>6.47</v>
      </c>
      <c r="R9">
        <f t="shared" ca="1" si="15"/>
        <v>6.57</v>
      </c>
      <c r="S9" s="1">
        <f t="shared" ca="1" si="16"/>
        <v>4</v>
      </c>
      <c r="T9">
        <f t="shared" ca="1" si="17"/>
        <v>0.43</v>
      </c>
      <c r="U9" s="1">
        <f t="shared" ca="1" si="18"/>
        <v>12</v>
      </c>
      <c r="V9" s="1">
        <f t="shared" ca="1" si="19"/>
        <v>64</v>
      </c>
      <c r="W9" s="1">
        <f t="shared" ca="1" si="20"/>
        <v>7</v>
      </c>
      <c r="X9" s="1">
        <f t="shared" ca="1" si="21"/>
        <v>51</v>
      </c>
      <c r="Y9" s="1">
        <f t="shared" ca="1" si="22"/>
        <v>30</v>
      </c>
      <c r="Z9">
        <f t="shared" ca="1" si="23"/>
        <v>0.21</v>
      </c>
      <c r="AA9">
        <f t="shared" ca="1" si="24"/>
        <v>9.31</v>
      </c>
      <c r="AB9" s="1">
        <f t="shared" ca="1" si="25"/>
        <v>42</v>
      </c>
      <c r="AC9" s="1">
        <f t="shared" ca="1" si="26"/>
        <v>28</v>
      </c>
      <c r="AD9" s="1">
        <f t="shared" ca="1" si="27"/>
        <v>10</v>
      </c>
      <c r="AE9" s="1">
        <f t="shared" ca="1" si="28"/>
        <v>5</v>
      </c>
      <c r="AF9">
        <f t="shared" ca="1" si="29"/>
        <v>1.37</v>
      </c>
      <c r="AG9" s="1">
        <f t="shared" ca="1" si="30"/>
        <v>23</v>
      </c>
      <c r="AH9">
        <f t="shared" ca="1" si="31"/>
        <v>0.48</v>
      </c>
      <c r="AI9">
        <f t="shared" ca="1" si="32"/>
        <v>4.57</v>
      </c>
      <c r="AJ9">
        <f t="shared" ca="1" si="33"/>
        <v>0.92</v>
      </c>
      <c r="AK9">
        <f t="shared" ca="1" si="34"/>
        <v>1.59</v>
      </c>
      <c r="AL9" s="1">
        <f t="shared" ca="1" si="35"/>
        <v>12</v>
      </c>
      <c r="AM9" s="1">
        <f t="shared" ca="1" si="36"/>
        <v>7</v>
      </c>
      <c r="AN9">
        <f t="shared" ca="1" si="37"/>
        <v>0.28999999999999998</v>
      </c>
      <c r="AO9" s="1">
        <f t="shared" ca="1" si="38"/>
        <v>10</v>
      </c>
    </row>
    <row r="10" spans="1:41" x14ac:dyDescent="0.2">
      <c r="A10">
        <v>9</v>
      </c>
      <c r="B10">
        <f t="shared" ca="1" si="0"/>
        <v>9.36</v>
      </c>
      <c r="C10" s="1">
        <f t="shared" ca="1" si="1"/>
        <v>13</v>
      </c>
      <c r="D10" s="1">
        <f t="shared" ca="1" si="2"/>
        <v>21</v>
      </c>
      <c r="E10" s="1">
        <f t="shared" ca="1" si="3"/>
        <v>78</v>
      </c>
      <c r="F10" s="1">
        <f t="shared" ca="1" si="4"/>
        <v>3</v>
      </c>
      <c r="G10" s="1">
        <f t="shared" ca="1" si="5"/>
        <v>291</v>
      </c>
      <c r="H10" s="1">
        <f t="shared" ca="1" si="6"/>
        <v>158</v>
      </c>
      <c r="I10">
        <f t="shared" ca="1" si="7"/>
        <v>1.32</v>
      </c>
      <c r="J10">
        <f t="shared" ca="1" si="7"/>
        <v>0.24</v>
      </c>
      <c r="K10" s="1">
        <f t="shared" ca="1" si="8"/>
        <v>26</v>
      </c>
      <c r="L10" s="1">
        <f t="shared" ca="1" si="9"/>
        <v>25</v>
      </c>
      <c r="M10" s="1">
        <f t="shared" ca="1" si="10"/>
        <v>43</v>
      </c>
      <c r="N10" s="1">
        <f t="shared" ca="1" si="11"/>
        <v>40</v>
      </c>
      <c r="O10" s="1">
        <f t="shared" ca="1" si="12"/>
        <v>4</v>
      </c>
      <c r="P10" s="1">
        <f t="shared" ca="1" si="13"/>
        <v>13</v>
      </c>
      <c r="Q10">
        <f t="shared" ca="1" si="14"/>
        <v>6.74</v>
      </c>
      <c r="R10">
        <f t="shared" ca="1" si="15"/>
        <v>6.52</v>
      </c>
      <c r="S10" s="1">
        <f t="shared" ca="1" si="16"/>
        <v>5</v>
      </c>
      <c r="T10">
        <f t="shared" ca="1" si="17"/>
        <v>0.27</v>
      </c>
      <c r="U10" s="1">
        <f t="shared" ca="1" si="18"/>
        <v>42</v>
      </c>
      <c r="V10" s="1">
        <f t="shared" ca="1" si="19"/>
        <v>57</v>
      </c>
      <c r="W10" s="1">
        <f t="shared" ca="1" si="20"/>
        <v>6</v>
      </c>
      <c r="X10" s="1">
        <f t="shared" ca="1" si="21"/>
        <v>76</v>
      </c>
      <c r="Y10" s="1">
        <f t="shared" ca="1" si="22"/>
        <v>12</v>
      </c>
      <c r="Z10">
        <f t="shared" ca="1" si="23"/>
        <v>0.34</v>
      </c>
      <c r="AA10">
        <f t="shared" ca="1" si="24"/>
        <v>7.45</v>
      </c>
      <c r="AB10" s="1">
        <f t="shared" ca="1" si="25"/>
        <v>33</v>
      </c>
      <c r="AC10" s="1">
        <f t="shared" ca="1" si="26"/>
        <v>19</v>
      </c>
      <c r="AD10" s="1">
        <f t="shared" ca="1" si="27"/>
        <v>112</v>
      </c>
      <c r="AE10" s="1">
        <f t="shared" ca="1" si="28"/>
        <v>4</v>
      </c>
      <c r="AF10">
        <f t="shared" ca="1" si="29"/>
        <v>1.85</v>
      </c>
      <c r="AG10" s="1">
        <f t="shared" ca="1" si="30"/>
        <v>30</v>
      </c>
      <c r="AH10">
        <f t="shared" ca="1" si="31"/>
        <v>0.39</v>
      </c>
      <c r="AI10">
        <f t="shared" ca="1" si="32"/>
        <v>1.6</v>
      </c>
      <c r="AJ10">
        <f t="shared" ca="1" si="33"/>
        <v>0.61</v>
      </c>
      <c r="AK10">
        <f t="shared" ca="1" si="34"/>
        <v>1.69</v>
      </c>
      <c r="AL10" s="1">
        <f t="shared" ca="1" si="35"/>
        <v>18</v>
      </c>
      <c r="AM10" s="1">
        <f t="shared" ca="1" si="36"/>
        <v>9</v>
      </c>
      <c r="AN10">
        <f t="shared" ca="1" si="37"/>
        <v>0.72</v>
      </c>
      <c r="AO10" s="1">
        <f t="shared" ca="1" si="38"/>
        <v>18</v>
      </c>
    </row>
    <row r="11" spans="1:41" x14ac:dyDescent="0.2">
      <c r="A11">
        <v>10</v>
      </c>
      <c r="B11">
        <f t="shared" ca="1" si="0"/>
        <v>15.09</v>
      </c>
      <c r="C11" s="1">
        <f t="shared" ca="1" si="1"/>
        <v>13</v>
      </c>
      <c r="D11" s="1">
        <f t="shared" ca="1" si="2"/>
        <v>22</v>
      </c>
      <c r="E11" s="1">
        <f t="shared" ca="1" si="3"/>
        <v>26</v>
      </c>
      <c r="F11" s="1">
        <f t="shared" ca="1" si="4"/>
        <v>32</v>
      </c>
      <c r="G11" s="1">
        <f t="shared" ca="1" si="5"/>
        <v>255</v>
      </c>
      <c r="H11" s="1">
        <f t="shared" ca="1" si="6"/>
        <v>380</v>
      </c>
      <c r="I11">
        <f t="shared" ca="1" si="7"/>
        <v>1.21</v>
      </c>
      <c r="J11">
        <f t="shared" ca="1" si="7"/>
        <v>0.09</v>
      </c>
      <c r="K11" s="1">
        <f t="shared" ca="1" si="8"/>
        <v>35</v>
      </c>
      <c r="L11" s="1">
        <f t="shared" ca="1" si="9"/>
        <v>21</v>
      </c>
      <c r="M11" s="1">
        <f t="shared" ca="1" si="10"/>
        <v>43</v>
      </c>
      <c r="N11" s="1">
        <f t="shared" ca="1" si="11"/>
        <v>18</v>
      </c>
      <c r="O11" s="1">
        <f t="shared" ca="1" si="12"/>
        <v>4</v>
      </c>
      <c r="P11" s="1">
        <f t="shared" ca="1" si="13"/>
        <v>14</v>
      </c>
      <c r="Q11">
        <f t="shared" ca="1" si="14"/>
        <v>6.94</v>
      </c>
      <c r="R11">
        <f t="shared" ca="1" si="15"/>
        <v>6.89</v>
      </c>
      <c r="S11" s="1">
        <f t="shared" ca="1" si="16"/>
        <v>4</v>
      </c>
      <c r="T11">
        <f t="shared" ca="1" si="17"/>
        <v>0.4</v>
      </c>
      <c r="U11" s="1">
        <f t="shared" ca="1" si="18"/>
        <v>37</v>
      </c>
      <c r="V11" s="1">
        <f t="shared" ca="1" si="19"/>
        <v>36</v>
      </c>
      <c r="W11" s="1">
        <f t="shared" ca="1" si="20"/>
        <v>9</v>
      </c>
      <c r="X11" s="1">
        <f t="shared" ca="1" si="21"/>
        <v>53</v>
      </c>
      <c r="Y11" s="1">
        <f t="shared" ca="1" si="22"/>
        <v>11</v>
      </c>
      <c r="Z11">
        <f t="shared" ca="1" si="23"/>
        <v>0.31</v>
      </c>
      <c r="AA11">
        <f t="shared" ca="1" si="24"/>
        <v>9.7200000000000006</v>
      </c>
      <c r="AB11" s="1">
        <f t="shared" ca="1" si="25"/>
        <v>33</v>
      </c>
      <c r="AC11" s="1">
        <f t="shared" ca="1" si="26"/>
        <v>22</v>
      </c>
      <c r="AD11" s="1">
        <f t="shared" ca="1" si="27"/>
        <v>144</v>
      </c>
      <c r="AE11" s="1">
        <f t="shared" ca="1" si="28"/>
        <v>19</v>
      </c>
      <c r="AF11">
        <f t="shared" ca="1" si="29"/>
        <v>2.5499999999999998</v>
      </c>
      <c r="AG11" s="1">
        <f t="shared" ca="1" si="30"/>
        <v>39</v>
      </c>
      <c r="AH11">
        <f t="shared" ca="1" si="31"/>
        <v>0.8</v>
      </c>
      <c r="AI11">
        <f t="shared" ca="1" si="32"/>
        <v>1.79</v>
      </c>
      <c r="AJ11">
        <f t="shared" ca="1" si="33"/>
        <v>0.47</v>
      </c>
      <c r="AK11">
        <f t="shared" ca="1" si="34"/>
        <v>1.8</v>
      </c>
      <c r="AL11" s="1">
        <f t="shared" ca="1" si="35"/>
        <v>35</v>
      </c>
      <c r="AM11" s="1">
        <f t="shared" ca="1" si="36"/>
        <v>16</v>
      </c>
      <c r="AN11">
        <f t="shared" ca="1" si="37"/>
        <v>0.84</v>
      </c>
      <c r="AO11" s="1">
        <f t="shared" ca="1" si="38"/>
        <v>10</v>
      </c>
    </row>
    <row r="12" spans="1:41" x14ac:dyDescent="0.2">
      <c r="A12">
        <v>11</v>
      </c>
      <c r="B12">
        <f t="shared" ca="1" si="0"/>
        <v>4.79</v>
      </c>
      <c r="C12" s="1">
        <f t="shared" ca="1" si="1"/>
        <v>11</v>
      </c>
      <c r="D12" s="1">
        <f t="shared" ca="1" si="2"/>
        <v>29</v>
      </c>
      <c r="E12" s="1">
        <f t="shared" ca="1" si="3"/>
        <v>22</v>
      </c>
      <c r="F12" s="1">
        <f t="shared" ca="1" si="4"/>
        <v>3</v>
      </c>
      <c r="G12" s="1">
        <f t="shared" ca="1" si="5"/>
        <v>575</v>
      </c>
      <c r="H12" s="1">
        <f t="shared" ca="1" si="6"/>
        <v>169</v>
      </c>
      <c r="I12">
        <f t="shared" ca="1" si="7"/>
        <v>0.2</v>
      </c>
      <c r="J12">
        <f t="shared" ca="1" si="7"/>
        <v>1.72</v>
      </c>
      <c r="K12" s="1">
        <f t="shared" ca="1" si="8"/>
        <v>38</v>
      </c>
      <c r="L12" s="1">
        <f t="shared" ca="1" si="9"/>
        <v>12</v>
      </c>
      <c r="M12" s="1">
        <f t="shared" ca="1" si="10"/>
        <v>92</v>
      </c>
      <c r="N12" s="1">
        <f t="shared" ca="1" si="11"/>
        <v>31</v>
      </c>
      <c r="O12" s="1">
        <f t="shared" ca="1" si="12"/>
        <v>5</v>
      </c>
      <c r="P12" s="1">
        <f t="shared" ca="1" si="13"/>
        <v>29</v>
      </c>
      <c r="Q12">
        <f t="shared" ca="1" si="14"/>
        <v>6.99</v>
      </c>
      <c r="R12">
        <f t="shared" ca="1" si="15"/>
        <v>6.99</v>
      </c>
      <c r="S12" s="1">
        <f t="shared" ca="1" si="16"/>
        <v>5</v>
      </c>
      <c r="T12">
        <f t="shared" ca="1" si="17"/>
        <v>0.43</v>
      </c>
      <c r="U12" s="1">
        <f t="shared" ca="1" si="18"/>
        <v>43</v>
      </c>
      <c r="V12" s="1">
        <f t="shared" ca="1" si="19"/>
        <v>62</v>
      </c>
      <c r="W12" s="1">
        <f t="shared" ca="1" si="20"/>
        <v>4</v>
      </c>
      <c r="X12" s="1">
        <f t="shared" ca="1" si="21"/>
        <v>67</v>
      </c>
      <c r="Y12" s="1">
        <f t="shared" ca="1" si="22"/>
        <v>12</v>
      </c>
      <c r="Z12">
        <f t="shared" ca="1" si="23"/>
        <v>0.11</v>
      </c>
      <c r="AA12">
        <f t="shared" ca="1" si="24"/>
        <v>9.1999999999999993</v>
      </c>
      <c r="AB12" s="1">
        <f t="shared" ca="1" si="25"/>
        <v>26</v>
      </c>
      <c r="AC12" s="1">
        <f t="shared" ca="1" si="26"/>
        <v>16</v>
      </c>
      <c r="AD12" s="1">
        <f t="shared" ca="1" si="27"/>
        <v>145</v>
      </c>
      <c r="AE12" s="1">
        <f t="shared" ca="1" si="28"/>
        <v>26</v>
      </c>
      <c r="AF12">
        <f t="shared" ca="1" si="29"/>
        <v>1.56</v>
      </c>
      <c r="AG12" s="1">
        <f t="shared" ca="1" si="30"/>
        <v>30</v>
      </c>
      <c r="AH12">
        <f t="shared" ca="1" si="31"/>
        <v>1.27</v>
      </c>
      <c r="AI12">
        <f t="shared" ca="1" si="32"/>
        <v>10.31</v>
      </c>
      <c r="AJ12">
        <f t="shared" ca="1" si="33"/>
        <v>0.67</v>
      </c>
      <c r="AK12">
        <f t="shared" ca="1" si="34"/>
        <v>1.68</v>
      </c>
      <c r="AL12" s="1">
        <f t="shared" ca="1" si="35"/>
        <v>16</v>
      </c>
      <c r="AM12" s="1">
        <f t="shared" ca="1" si="36"/>
        <v>7</v>
      </c>
      <c r="AN12">
        <f t="shared" ca="1" si="37"/>
        <v>0.89</v>
      </c>
      <c r="AO12" s="1">
        <f t="shared" ca="1" si="38"/>
        <v>10</v>
      </c>
    </row>
    <row r="13" spans="1:41" x14ac:dyDescent="0.2">
      <c r="A13">
        <v>12</v>
      </c>
      <c r="B13">
        <f t="shared" ca="1" si="0"/>
        <v>11.97</v>
      </c>
      <c r="C13" s="1">
        <f t="shared" ca="1" si="1"/>
        <v>13</v>
      </c>
      <c r="D13" s="1">
        <f t="shared" ca="1" si="2"/>
        <v>26</v>
      </c>
      <c r="E13" s="1">
        <f t="shared" ca="1" si="3"/>
        <v>57</v>
      </c>
      <c r="F13" s="1">
        <f t="shared" ca="1" si="4"/>
        <v>27</v>
      </c>
      <c r="G13" s="1">
        <f t="shared" ca="1" si="5"/>
        <v>269</v>
      </c>
      <c r="H13" s="1">
        <f t="shared" ca="1" si="6"/>
        <v>344</v>
      </c>
      <c r="I13">
        <f t="shared" ca="1" si="7"/>
        <v>0.81</v>
      </c>
      <c r="J13">
        <f t="shared" ca="1" si="7"/>
        <v>0.1</v>
      </c>
      <c r="K13" s="1">
        <f t="shared" ca="1" si="8"/>
        <v>32</v>
      </c>
      <c r="L13" s="1">
        <f t="shared" ca="1" si="9"/>
        <v>0</v>
      </c>
      <c r="M13" s="1">
        <f t="shared" ca="1" si="10"/>
        <v>100</v>
      </c>
      <c r="N13" s="1">
        <f t="shared" ca="1" si="11"/>
        <v>17</v>
      </c>
      <c r="O13" s="1">
        <f t="shared" ca="1" si="12"/>
        <v>3</v>
      </c>
      <c r="P13" s="1">
        <f t="shared" ca="1" si="13"/>
        <v>21</v>
      </c>
      <c r="Q13">
        <f t="shared" ca="1" si="14"/>
        <v>5.72</v>
      </c>
      <c r="R13">
        <f t="shared" ca="1" si="15"/>
        <v>6.24</v>
      </c>
      <c r="S13" s="1">
        <f t="shared" ca="1" si="16"/>
        <v>3</v>
      </c>
      <c r="T13">
        <f t="shared" ca="1" si="17"/>
        <v>0.5</v>
      </c>
      <c r="U13" s="1">
        <f t="shared" ca="1" si="18"/>
        <v>15</v>
      </c>
      <c r="V13" s="1">
        <f t="shared" ca="1" si="19"/>
        <v>53</v>
      </c>
      <c r="W13" s="1">
        <f t="shared" ca="1" si="20"/>
        <v>8</v>
      </c>
      <c r="X13" s="1">
        <f t="shared" ca="1" si="21"/>
        <v>70</v>
      </c>
      <c r="Y13" s="1">
        <f t="shared" ca="1" si="22"/>
        <v>22</v>
      </c>
      <c r="Z13">
        <f t="shared" ca="1" si="23"/>
        <v>0.16</v>
      </c>
      <c r="AA13">
        <f t="shared" ca="1" si="24"/>
        <v>4.32</v>
      </c>
      <c r="AB13" s="1">
        <f t="shared" ca="1" si="25"/>
        <v>27</v>
      </c>
      <c r="AC13" s="1">
        <f t="shared" ca="1" si="26"/>
        <v>24</v>
      </c>
      <c r="AD13" s="1">
        <f t="shared" ca="1" si="27"/>
        <v>80</v>
      </c>
      <c r="AE13" s="1">
        <f t="shared" ca="1" si="28"/>
        <v>30</v>
      </c>
      <c r="AF13">
        <f t="shared" ca="1" si="29"/>
        <v>2.7</v>
      </c>
      <c r="AG13" s="1">
        <f t="shared" ca="1" si="30"/>
        <v>22</v>
      </c>
      <c r="AH13">
        <f t="shared" ca="1" si="31"/>
        <v>0.61</v>
      </c>
      <c r="AI13">
        <f t="shared" ca="1" si="32"/>
        <v>5.4</v>
      </c>
      <c r="AJ13">
        <f t="shared" ca="1" si="33"/>
        <v>0.61</v>
      </c>
      <c r="AK13">
        <f t="shared" ca="1" si="34"/>
        <v>1.61</v>
      </c>
      <c r="AL13" s="1">
        <f t="shared" ca="1" si="35"/>
        <v>19</v>
      </c>
      <c r="AM13" s="1">
        <f t="shared" ca="1" si="36"/>
        <v>19</v>
      </c>
      <c r="AN13">
        <f t="shared" ca="1" si="37"/>
        <v>0.31</v>
      </c>
      <c r="AO13" s="1">
        <f t="shared" ca="1" si="38"/>
        <v>19</v>
      </c>
    </row>
    <row r="14" spans="1:41" x14ac:dyDescent="0.2">
      <c r="A14">
        <v>13</v>
      </c>
      <c r="B14">
        <f t="shared" ca="1" si="0"/>
        <v>19.63</v>
      </c>
      <c r="C14" s="1">
        <f t="shared" ca="1" si="1"/>
        <v>17</v>
      </c>
      <c r="D14" s="1">
        <f t="shared" ca="1" si="2"/>
        <v>24</v>
      </c>
      <c r="E14" s="1">
        <f t="shared" ca="1" si="3"/>
        <v>48</v>
      </c>
      <c r="F14" s="1">
        <f t="shared" ca="1" si="4"/>
        <v>9</v>
      </c>
      <c r="G14" s="1">
        <f t="shared" ca="1" si="5"/>
        <v>340</v>
      </c>
      <c r="H14" s="1">
        <f t="shared" ca="1" si="6"/>
        <v>377</v>
      </c>
      <c r="I14">
        <f t="shared" ca="1" si="7"/>
        <v>1.31</v>
      </c>
      <c r="J14">
        <f t="shared" ca="1" si="7"/>
        <v>1.27</v>
      </c>
      <c r="K14" s="1">
        <f t="shared" ca="1" si="8"/>
        <v>32</v>
      </c>
      <c r="L14" s="1">
        <f t="shared" ca="1" si="9"/>
        <v>24</v>
      </c>
      <c r="M14" s="1">
        <f t="shared" ca="1" si="10"/>
        <v>39</v>
      </c>
      <c r="N14" s="1">
        <f t="shared" ca="1" si="11"/>
        <v>21</v>
      </c>
      <c r="O14" s="1">
        <f t="shared" ca="1" si="12"/>
        <v>3</v>
      </c>
      <c r="P14" s="1">
        <f t="shared" ca="1" si="13"/>
        <v>33</v>
      </c>
      <c r="Q14">
        <f t="shared" ca="1" si="14"/>
        <v>5.05</v>
      </c>
      <c r="R14">
        <f t="shared" ca="1" si="15"/>
        <v>6.98</v>
      </c>
      <c r="S14" s="1">
        <f t="shared" ca="1" si="16"/>
        <v>5</v>
      </c>
      <c r="T14">
        <f t="shared" ca="1" si="17"/>
        <v>0.36</v>
      </c>
      <c r="U14" s="1">
        <f t="shared" ca="1" si="18"/>
        <v>25</v>
      </c>
      <c r="V14" s="1">
        <f t="shared" ca="1" si="19"/>
        <v>48</v>
      </c>
      <c r="W14" s="1">
        <f t="shared" ca="1" si="20"/>
        <v>9</v>
      </c>
      <c r="X14" s="1">
        <f t="shared" ca="1" si="21"/>
        <v>76</v>
      </c>
      <c r="Y14" s="1">
        <f t="shared" ca="1" si="22"/>
        <v>17</v>
      </c>
      <c r="Z14">
        <f t="shared" ca="1" si="23"/>
        <v>0.45</v>
      </c>
      <c r="AA14">
        <f t="shared" ca="1" si="24"/>
        <v>2.15</v>
      </c>
      <c r="AB14" s="1">
        <f t="shared" ca="1" si="25"/>
        <v>38</v>
      </c>
      <c r="AC14" s="1">
        <f t="shared" ca="1" si="26"/>
        <v>19</v>
      </c>
      <c r="AD14" s="1">
        <f t="shared" ca="1" si="27"/>
        <v>89</v>
      </c>
      <c r="AE14" s="1">
        <f t="shared" ca="1" si="28"/>
        <v>17</v>
      </c>
      <c r="AF14">
        <f t="shared" ca="1" si="29"/>
        <v>1.19</v>
      </c>
      <c r="AG14" s="1">
        <f t="shared" ca="1" si="30"/>
        <v>37</v>
      </c>
      <c r="AH14">
        <f t="shared" ca="1" si="31"/>
        <v>1.65</v>
      </c>
      <c r="AI14">
        <f t="shared" ca="1" si="32"/>
        <v>0.12</v>
      </c>
      <c r="AJ14">
        <f t="shared" ca="1" si="33"/>
        <v>0.39</v>
      </c>
      <c r="AK14">
        <f t="shared" ca="1" si="34"/>
        <v>1.88</v>
      </c>
      <c r="AL14" s="1">
        <f t="shared" ca="1" si="35"/>
        <v>33</v>
      </c>
      <c r="AM14" s="1">
        <f t="shared" ca="1" si="36"/>
        <v>15</v>
      </c>
      <c r="AN14">
        <f t="shared" ca="1" si="37"/>
        <v>0.21</v>
      </c>
      <c r="AO14" s="1">
        <f t="shared" ca="1" si="38"/>
        <v>1</v>
      </c>
    </row>
    <row r="15" spans="1:41" x14ac:dyDescent="0.2">
      <c r="A15">
        <v>14</v>
      </c>
      <c r="B15">
        <f t="shared" ca="1" si="0"/>
        <v>5.94</v>
      </c>
      <c r="C15" s="1">
        <f t="shared" ca="1" si="1"/>
        <v>15</v>
      </c>
      <c r="D15" s="1">
        <f t="shared" ca="1" si="2"/>
        <v>15</v>
      </c>
      <c r="E15" s="1">
        <f t="shared" ca="1" si="3"/>
        <v>32</v>
      </c>
      <c r="F15" s="1">
        <f t="shared" ca="1" si="4"/>
        <v>32</v>
      </c>
      <c r="G15" s="1">
        <f t="shared" ca="1" si="5"/>
        <v>272</v>
      </c>
      <c r="H15" s="1">
        <f t="shared" ca="1" si="6"/>
        <v>59</v>
      </c>
      <c r="I15">
        <f t="shared" ca="1" si="7"/>
        <v>0.54</v>
      </c>
      <c r="J15">
        <f t="shared" ca="1" si="7"/>
        <v>0.49</v>
      </c>
      <c r="K15" s="1">
        <f t="shared" ca="1" si="8"/>
        <v>37</v>
      </c>
      <c r="L15" s="1">
        <f t="shared" ca="1" si="9"/>
        <v>11</v>
      </c>
      <c r="M15" s="1">
        <f t="shared" ca="1" si="10"/>
        <v>45</v>
      </c>
      <c r="N15" s="1">
        <f t="shared" ca="1" si="11"/>
        <v>28</v>
      </c>
      <c r="O15" s="1">
        <f t="shared" ca="1" si="12"/>
        <v>5</v>
      </c>
      <c r="P15" s="1">
        <f t="shared" ca="1" si="13"/>
        <v>43</v>
      </c>
      <c r="Q15">
        <f t="shared" ca="1" si="14"/>
        <v>6.77</v>
      </c>
      <c r="R15">
        <f t="shared" ca="1" si="15"/>
        <v>6.16</v>
      </c>
      <c r="S15" s="1">
        <f t="shared" ca="1" si="16"/>
        <v>3</v>
      </c>
      <c r="T15">
        <f t="shared" ca="1" si="17"/>
        <v>0.35</v>
      </c>
      <c r="U15" s="1">
        <f t="shared" ca="1" si="18"/>
        <v>6</v>
      </c>
      <c r="V15" s="1">
        <f t="shared" ca="1" si="19"/>
        <v>54</v>
      </c>
      <c r="W15" s="1">
        <f t="shared" ca="1" si="20"/>
        <v>6</v>
      </c>
      <c r="X15" s="1">
        <f t="shared" ca="1" si="21"/>
        <v>52</v>
      </c>
      <c r="Y15" s="1">
        <f t="shared" ca="1" si="22"/>
        <v>13</v>
      </c>
      <c r="Z15">
        <f t="shared" ca="1" si="23"/>
        <v>0.49</v>
      </c>
      <c r="AA15">
        <f t="shared" ca="1" si="24"/>
        <v>6.18</v>
      </c>
      <c r="AB15" s="1">
        <f t="shared" ca="1" si="25"/>
        <v>13</v>
      </c>
      <c r="AC15" s="1">
        <f t="shared" ca="1" si="26"/>
        <v>17</v>
      </c>
      <c r="AD15" s="1">
        <f t="shared" ca="1" si="27"/>
        <v>14</v>
      </c>
      <c r="AE15" s="1">
        <f t="shared" ca="1" si="28"/>
        <v>11</v>
      </c>
      <c r="AF15">
        <f t="shared" ca="1" si="29"/>
        <v>2.82</v>
      </c>
      <c r="AG15" s="1">
        <f t="shared" ca="1" si="30"/>
        <v>20</v>
      </c>
      <c r="AH15">
        <f t="shared" ca="1" si="31"/>
        <v>1.54</v>
      </c>
      <c r="AI15">
        <f t="shared" ca="1" si="32"/>
        <v>0.23</v>
      </c>
      <c r="AJ15">
        <f t="shared" ca="1" si="33"/>
        <v>0.4</v>
      </c>
      <c r="AK15">
        <f t="shared" ca="1" si="34"/>
        <v>0.89</v>
      </c>
      <c r="AL15" s="1">
        <f t="shared" ca="1" si="35"/>
        <v>31</v>
      </c>
      <c r="AM15" s="1">
        <f t="shared" ca="1" si="36"/>
        <v>11</v>
      </c>
      <c r="AN15">
        <f t="shared" ca="1" si="37"/>
        <v>0.14000000000000001</v>
      </c>
      <c r="AO15" s="1">
        <f t="shared" ca="1" si="38"/>
        <v>12</v>
      </c>
    </row>
    <row r="16" spans="1:41" x14ac:dyDescent="0.2">
      <c r="A16">
        <v>15</v>
      </c>
      <c r="B16">
        <f t="shared" ca="1" si="0"/>
        <v>3.94</v>
      </c>
      <c r="C16" s="1">
        <f t="shared" ca="1" si="1"/>
        <v>19</v>
      </c>
      <c r="D16" s="1">
        <f t="shared" ca="1" si="2"/>
        <v>17</v>
      </c>
      <c r="E16" s="1">
        <f t="shared" ca="1" si="3"/>
        <v>40</v>
      </c>
      <c r="F16" s="1">
        <f t="shared" ca="1" si="4"/>
        <v>1</v>
      </c>
      <c r="G16" s="1">
        <f t="shared" ca="1" si="5"/>
        <v>574</v>
      </c>
      <c r="H16" s="1">
        <f t="shared" ca="1" si="6"/>
        <v>332</v>
      </c>
      <c r="I16">
        <f t="shared" ca="1" si="7"/>
        <v>1.23</v>
      </c>
      <c r="J16">
        <f t="shared" ca="1" si="7"/>
        <v>1.04</v>
      </c>
      <c r="K16" s="1">
        <f t="shared" ca="1" si="8"/>
        <v>12</v>
      </c>
      <c r="L16" s="1">
        <f t="shared" ca="1" si="9"/>
        <v>26</v>
      </c>
      <c r="M16" s="1">
        <f t="shared" ca="1" si="10"/>
        <v>91</v>
      </c>
      <c r="N16" s="1">
        <f t="shared" ca="1" si="11"/>
        <v>11</v>
      </c>
      <c r="O16" s="1">
        <f t="shared" ca="1" si="12"/>
        <v>3</v>
      </c>
      <c r="P16" s="1">
        <f t="shared" ca="1" si="13"/>
        <v>8</v>
      </c>
      <c r="Q16">
        <f t="shared" ca="1" si="14"/>
        <v>5.36</v>
      </c>
      <c r="R16">
        <f t="shared" ca="1" si="15"/>
        <v>6.25</v>
      </c>
      <c r="S16" s="1">
        <f t="shared" ca="1" si="16"/>
        <v>4</v>
      </c>
      <c r="T16">
        <f t="shared" ca="1" si="17"/>
        <v>0.15</v>
      </c>
      <c r="U16" s="1">
        <f t="shared" ca="1" si="18"/>
        <v>15</v>
      </c>
      <c r="V16" s="1">
        <f t="shared" ca="1" si="19"/>
        <v>53</v>
      </c>
      <c r="W16" s="1">
        <f t="shared" ca="1" si="20"/>
        <v>3</v>
      </c>
      <c r="X16" s="1">
        <f t="shared" ca="1" si="21"/>
        <v>60</v>
      </c>
      <c r="Y16" s="1">
        <f t="shared" ca="1" si="22"/>
        <v>40</v>
      </c>
      <c r="Z16">
        <f t="shared" ca="1" si="23"/>
        <v>0.31</v>
      </c>
      <c r="AA16">
        <f t="shared" ca="1" si="24"/>
        <v>4.5599999999999996</v>
      </c>
      <c r="AB16" s="1">
        <f t="shared" ca="1" si="25"/>
        <v>44</v>
      </c>
      <c r="AC16" s="1">
        <f t="shared" ca="1" si="26"/>
        <v>17</v>
      </c>
      <c r="AD16" s="1">
        <f t="shared" ca="1" si="27"/>
        <v>135</v>
      </c>
      <c r="AE16" s="1">
        <f t="shared" ca="1" si="28"/>
        <v>3</v>
      </c>
      <c r="AF16">
        <f t="shared" ca="1" si="29"/>
        <v>1.52</v>
      </c>
      <c r="AG16" s="1">
        <f t="shared" ca="1" si="30"/>
        <v>33</v>
      </c>
      <c r="AH16">
        <f t="shared" ca="1" si="31"/>
        <v>0.32</v>
      </c>
      <c r="AI16">
        <f t="shared" ca="1" si="32"/>
        <v>10.56</v>
      </c>
      <c r="AJ16">
        <f t="shared" ca="1" si="33"/>
        <v>0.43</v>
      </c>
      <c r="AK16">
        <f t="shared" ca="1" si="34"/>
        <v>0.83</v>
      </c>
      <c r="AL16" s="1">
        <f t="shared" ca="1" si="35"/>
        <v>13</v>
      </c>
      <c r="AM16" s="1">
        <f t="shared" ca="1" si="36"/>
        <v>0</v>
      </c>
      <c r="AN16">
        <f t="shared" ca="1" si="37"/>
        <v>0.92</v>
      </c>
      <c r="AO16" s="1">
        <f t="shared" ca="1" si="38"/>
        <v>7</v>
      </c>
    </row>
    <row r="17" spans="1:41" x14ac:dyDescent="0.2">
      <c r="A17">
        <v>16</v>
      </c>
      <c r="B17">
        <f t="shared" ca="1" si="0"/>
        <v>9.58</v>
      </c>
      <c r="C17" s="1">
        <f t="shared" ca="1" si="1"/>
        <v>18</v>
      </c>
      <c r="D17" s="1">
        <f t="shared" ca="1" si="2"/>
        <v>30</v>
      </c>
      <c r="E17" s="1">
        <f t="shared" ca="1" si="3"/>
        <v>62</v>
      </c>
      <c r="F17" s="1">
        <f t="shared" ca="1" si="4"/>
        <v>4</v>
      </c>
      <c r="G17" s="1">
        <f t="shared" ca="1" si="5"/>
        <v>200</v>
      </c>
      <c r="H17" s="1">
        <f t="shared" ca="1" si="6"/>
        <v>319</v>
      </c>
      <c r="I17">
        <f t="shared" ca="1" si="7"/>
        <v>1.89</v>
      </c>
      <c r="J17">
        <f t="shared" ca="1" si="7"/>
        <v>0.17</v>
      </c>
      <c r="K17" s="1">
        <f t="shared" ca="1" si="8"/>
        <v>40</v>
      </c>
      <c r="L17" s="1">
        <f t="shared" ca="1" si="9"/>
        <v>18</v>
      </c>
      <c r="M17" s="1">
        <f t="shared" ca="1" si="10"/>
        <v>16</v>
      </c>
      <c r="N17" s="1">
        <f t="shared" ca="1" si="11"/>
        <v>13</v>
      </c>
      <c r="O17" s="1">
        <f t="shared" ca="1" si="12"/>
        <v>2</v>
      </c>
      <c r="P17" s="1">
        <f t="shared" ca="1" si="13"/>
        <v>19</v>
      </c>
      <c r="Q17">
        <f t="shared" ca="1" si="14"/>
        <v>6.64</v>
      </c>
      <c r="R17">
        <f t="shared" ca="1" si="15"/>
        <v>6.78</v>
      </c>
      <c r="S17" s="1">
        <f t="shared" ca="1" si="16"/>
        <v>5</v>
      </c>
      <c r="T17">
        <f t="shared" ca="1" si="17"/>
        <v>0.27</v>
      </c>
      <c r="U17" s="1">
        <f t="shared" ca="1" si="18"/>
        <v>50</v>
      </c>
      <c r="V17" s="1">
        <f t="shared" ca="1" si="19"/>
        <v>46</v>
      </c>
      <c r="W17" s="1">
        <f t="shared" ca="1" si="20"/>
        <v>1</v>
      </c>
      <c r="X17" s="1">
        <f t="shared" ca="1" si="21"/>
        <v>43</v>
      </c>
      <c r="Y17" s="1">
        <f t="shared" ca="1" si="22"/>
        <v>11</v>
      </c>
      <c r="Z17">
        <f t="shared" ca="1" si="23"/>
        <v>0.28999999999999998</v>
      </c>
      <c r="AA17">
        <f t="shared" ca="1" si="24"/>
        <v>0.3</v>
      </c>
      <c r="AB17" s="1">
        <f t="shared" ca="1" si="25"/>
        <v>20</v>
      </c>
      <c r="AC17" s="1">
        <f t="shared" ca="1" si="26"/>
        <v>22</v>
      </c>
      <c r="AD17" s="1">
        <f t="shared" ca="1" si="27"/>
        <v>49</v>
      </c>
      <c r="AE17" s="1">
        <f t="shared" ca="1" si="28"/>
        <v>19</v>
      </c>
      <c r="AF17">
        <f t="shared" ca="1" si="29"/>
        <v>1.37</v>
      </c>
      <c r="AG17" s="1">
        <f t="shared" ca="1" si="30"/>
        <v>38</v>
      </c>
      <c r="AH17">
        <f t="shared" ca="1" si="31"/>
        <v>1.92</v>
      </c>
      <c r="AI17">
        <f t="shared" ca="1" si="32"/>
        <v>1.1299999999999999</v>
      </c>
      <c r="AJ17">
        <f t="shared" ca="1" si="33"/>
        <v>0.43</v>
      </c>
      <c r="AK17">
        <f t="shared" ca="1" si="34"/>
        <v>1.73</v>
      </c>
      <c r="AL17" s="1">
        <f t="shared" ca="1" si="35"/>
        <v>40</v>
      </c>
      <c r="AM17" s="1">
        <f t="shared" ca="1" si="36"/>
        <v>6</v>
      </c>
      <c r="AN17">
        <f t="shared" ca="1" si="37"/>
        <v>0.35</v>
      </c>
      <c r="AO17" s="1">
        <f t="shared" ca="1" si="38"/>
        <v>15</v>
      </c>
    </row>
    <row r="18" spans="1:41" x14ac:dyDescent="0.2">
      <c r="A18">
        <v>17</v>
      </c>
      <c r="B18">
        <f t="shared" ca="1" si="0"/>
        <v>18.600000000000001</v>
      </c>
      <c r="C18" s="1">
        <f t="shared" ca="1" si="1"/>
        <v>20</v>
      </c>
      <c r="D18" s="1">
        <f t="shared" ca="1" si="2"/>
        <v>28</v>
      </c>
      <c r="E18" s="1">
        <f t="shared" ca="1" si="3"/>
        <v>29</v>
      </c>
      <c r="F18" s="1">
        <f t="shared" ca="1" si="4"/>
        <v>7</v>
      </c>
      <c r="G18" s="1">
        <f t="shared" ca="1" si="5"/>
        <v>311</v>
      </c>
      <c r="H18" s="1">
        <f t="shared" ca="1" si="6"/>
        <v>84</v>
      </c>
      <c r="I18">
        <f t="shared" ca="1" si="7"/>
        <v>0.53</v>
      </c>
      <c r="J18">
        <f t="shared" ca="1" si="7"/>
        <v>1.6</v>
      </c>
      <c r="K18" s="1">
        <f t="shared" ca="1" si="8"/>
        <v>23</v>
      </c>
      <c r="L18" s="1">
        <f t="shared" ca="1" si="9"/>
        <v>13</v>
      </c>
      <c r="M18" s="1">
        <f t="shared" ca="1" si="10"/>
        <v>52</v>
      </c>
      <c r="N18" s="1">
        <f t="shared" ca="1" si="11"/>
        <v>21</v>
      </c>
      <c r="O18" s="1">
        <f t="shared" ca="1" si="12"/>
        <v>4</v>
      </c>
      <c r="P18" s="1">
        <f t="shared" ca="1" si="13"/>
        <v>19</v>
      </c>
      <c r="Q18">
        <f t="shared" ca="1" si="14"/>
        <v>6.65</v>
      </c>
      <c r="R18">
        <f t="shared" ca="1" si="15"/>
        <v>6.88</v>
      </c>
      <c r="S18" s="1">
        <f t="shared" ca="1" si="16"/>
        <v>5</v>
      </c>
      <c r="T18">
        <f t="shared" ca="1" si="17"/>
        <v>0.45</v>
      </c>
      <c r="U18" s="1">
        <f t="shared" ca="1" si="18"/>
        <v>21</v>
      </c>
      <c r="V18" s="1">
        <f t="shared" ca="1" si="19"/>
        <v>67</v>
      </c>
      <c r="W18" s="1">
        <f t="shared" ca="1" si="20"/>
        <v>10</v>
      </c>
      <c r="X18" s="1">
        <f t="shared" ca="1" si="21"/>
        <v>68</v>
      </c>
      <c r="Y18" s="1">
        <f t="shared" ca="1" si="22"/>
        <v>17</v>
      </c>
      <c r="Z18">
        <f t="shared" ca="1" si="23"/>
        <v>0.38</v>
      </c>
      <c r="AA18">
        <f t="shared" ca="1" si="24"/>
        <v>9.2799999999999994</v>
      </c>
      <c r="AB18" s="1">
        <f t="shared" ca="1" si="25"/>
        <v>9</v>
      </c>
      <c r="AC18" s="1">
        <f t="shared" ca="1" si="26"/>
        <v>21</v>
      </c>
      <c r="AD18" s="1">
        <f t="shared" ca="1" si="27"/>
        <v>72</v>
      </c>
      <c r="AE18" s="1">
        <f t="shared" ca="1" si="28"/>
        <v>45</v>
      </c>
      <c r="AF18">
        <f t="shared" ca="1" si="29"/>
        <v>2.78</v>
      </c>
      <c r="AG18" s="1">
        <f t="shared" ca="1" si="30"/>
        <v>28</v>
      </c>
      <c r="AH18">
        <f t="shared" ca="1" si="31"/>
        <v>0.83</v>
      </c>
      <c r="AI18">
        <f t="shared" ca="1" si="32"/>
        <v>0.24</v>
      </c>
      <c r="AJ18">
        <f t="shared" ca="1" si="33"/>
        <v>0.34</v>
      </c>
      <c r="AK18">
        <f t="shared" ca="1" si="34"/>
        <v>0.36</v>
      </c>
      <c r="AL18" s="1">
        <f t="shared" ca="1" si="35"/>
        <v>27</v>
      </c>
      <c r="AM18" s="1">
        <f t="shared" ca="1" si="36"/>
        <v>8</v>
      </c>
      <c r="AN18">
        <f t="shared" ca="1" si="37"/>
        <v>0.4</v>
      </c>
      <c r="AO18" s="1">
        <f t="shared" ca="1" si="38"/>
        <v>17</v>
      </c>
    </row>
    <row r="19" spans="1:41" x14ac:dyDescent="0.2">
      <c r="A19">
        <v>18</v>
      </c>
      <c r="B19">
        <f t="shared" ca="1" si="0"/>
        <v>11.75</v>
      </c>
      <c r="C19" s="1">
        <f t="shared" ca="1" si="1"/>
        <v>12</v>
      </c>
      <c r="D19" s="1">
        <f t="shared" ca="1" si="2"/>
        <v>19</v>
      </c>
      <c r="E19" s="1">
        <f t="shared" ca="1" si="3"/>
        <v>22</v>
      </c>
      <c r="F19" s="1">
        <f t="shared" ca="1" si="4"/>
        <v>4</v>
      </c>
      <c r="G19" s="1">
        <f t="shared" ca="1" si="5"/>
        <v>87</v>
      </c>
      <c r="H19" s="1">
        <f t="shared" ca="1" si="6"/>
        <v>372</v>
      </c>
      <c r="I19">
        <f t="shared" ca="1" si="7"/>
        <v>0.43</v>
      </c>
      <c r="J19">
        <f t="shared" ca="1" si="7"/>
        <v>0.86</v>
      </c>
      <c r="K19" s="1">
        <f t="shared" ca="1" si="8"/>
        <v>41</v>
      </c>
      <c r="L19" s="1">
        <f t="shared" ca="1" si="9"/>
        <v>27</v>
      </c>
      <c r="M19" s="1">
        <f t="shared" ca="1" si="10"/>
        <v>44</v>
      </c>
      <c r="N19" s="1">
        <f t="shared" ca="1" si="11"/>
        <v>21</v>
      </c>
      <c r="O19" s="1">
        <f t="shared" ca="1" si="12"/>
        <v>5</v>
      </c>
      <c r="P19" s="1">
        <f t="shared" ca="1" si="13"/>
        <v>50</v>
      </c>
      <c r="Q19">
        <f t="shared" ca="1" si="14"/>
        <v>6.52</v>
      </c>
      <c r="R19">
        <f t="shared" ca="1" si="15"/>
        <v>6.87</v>
      </c>
      <c r="S19" s="1">
        <f t="shared" ca="1" si="16"/>
        <v>4</v>
      </c>
      <c r="T19">
        <f t="shared" ca="1" si="17"/>
        <v>0.31</v>
      </c>
      <c r="U19" s="1">
        <f t="shared" ca="1" si="18"/>
        <v>40</v>
      </c>
      <c r="V19" s="1">
        <f t="shared" ca="1" si="19"/>
        <v>55</v>
      </c>
      <c r="W19" s="1">
        <f t="shared" ca="1" si="20"/>
        <v>2</v>
      </c>
      <c r="X19" s="1">
        <f t="shared" ca="1" si="21"/>
        <v>43</v>
      </c>
      <c r="Y19" s="1">
        <f t="shared" ca="1" si="22"/>
        <v>37</v>
      </c>
      <c r="Z19">
        <f t="shared" ca="1" si="23"/>
        <v>0.16</v>
      </c>
      <c r="AA19">
        <f t="shared" ca="1" si="24"/>
        <v>2.61</v>
      </c>
      <c r="AB19" s="1">
        <f t="shared" ca="1" si="25"/>
        <v>20</v>
      </c>
      <c r="AC19" s="1">
        <f t="shared" ca="1" si="26"/>
        <v>18</v>
      </c>
      <c r="AD19" s="1">
        <f t="shared" ca="1" si="27"/>
        <v>133</v>
      </c>
      <c r="AE19" s="1">
        <f t="shared" ca="1" si="28"/>
        <v>16</v>
      </c>
      <c r="AF19">
        <f t="shared" ca="1" si="29"/>
        <v>1.22</v>
      </c>
      <c r="AG19" s="1">
        <f t="shared" ca="1" si="30"/>
        <v>25</v>
      </c>
      <c r="AH19">
        <f t="shared" ca="1" si="31"/>
        <v>0.96</v>
      </c>
      <c r="AI19">
        <f t="shared" ca="1" si="32"/>
        <v>8.3000000000000007</v>
      </c>
      <c r="AJ19">
        <f t="shared" ca="1" si="33"/>
        <v>0.59</v>
      </c>
      <c r="AK19">
        <f t="shared" ca="1" si="34"/>
        <v>1.49</v>
      </c>
      <c r="AL19" s="1">
        <f t="shared" ca="1" si="35"/>
        <v>23</v>
      </c>
      <c r="AM19" s="1">
        <f t="shared" ca="1" si="36"/>
        <v>19</v>
      </c>
      <c r="AN19">
        <f t="shared" ca="1" si="37"/>
        <v>0.2</v>
      </c>
      <c r="AO19" s="1">
        <f t="shared" ca="1" si="38"/>
        <v>7</v>
      </c>
    </row>
    <row r="20" spans="1:41" x14ac:dyDescent="0.2">
      <c r="A20">
        <v>19</v>
      </c>
      <c r="B20">
        <f t="shared" ca="1" si="0"/>
        <v>9.09</v>
      </c>
      <c r="C20" s="1">
        <f t="shared" ca="1" si="1"/>
        <v>19</v>
      </c>
      <c r="D20" s="1">
        <f t="shared" ca="1" si="2"/>
        <v>14</v>
      </c>
      <c r="E20" s="1">
        <f t="shared" ca="1" si="3"/>
        <v>91</v>
      </c>
      <c r="F20" s="1">
        <f t="shared" ca="1" si="4"/>
        <v>22</v>
      </c>
      <c r="G20" s="1">
        <f t="shared" ca="1" si="5"/>
        <v>56</v>
      </c>
      <c r="H20" s="1">
        <f t="shared" ca="1" si="6"/>
        <v>170</v>
      </c>
      <c r="I20">
        <f t="shared" ca="1" si="7"/>
        <v>0.09</v>
      </c>
      <c r="J20">
        <f t="shared" ca="1" si="7"/>
        <v>1.06</v>
      </c>
      <c r="K20" s="1">
        <f t="shared" ca="1" si="8"/>
        <v>18</v>
      </c>
      <c r="L20" s="1">
        <f t="shared" ca="1" si="9"/>
        <v>17</v>
      </c>
      <c r="M20" s="1">
        <f t="shared" ca="1" si="10"/>
        <v>28</v>
      </c>
      <c r="N20" s="1">
        <f t="shared" ca="1" si="11"/>
        <v>22</v>
      </c>
      <c r="O20" s="1">
        <f t="shared" ca="1" si="12"/>
        <v>2</v>
      </c>
      <c r="P20" s="1">
        <f t="shared" ca="1" si="13"/>
        <v>22</v>
      </c>
      <c r="Q20">
        <f t="shared" ca="1" si="14"/>
        <v>5.37</v>
      </c>
      <c r="R20">
        <f t="shared" ca="1" si="15"/>
        <v>6.08</v>
      </c>
      <c r="S20" s="1">
        <f t="shared" ca="1" si="16"/>
        <v>5</v>
      </c>
      <c r="T20">
        <f t="shared" ca="1" si="17"/>
        <v>0.13</v>
      </c>
      <c r="U20" s="1">
        <f t="shared" ca="1" si="18"/>
        <v>24</v>
      </c>
      <c r="V20" s="1">
        <f t="shared" ca="1" si="19"/>
        <v>34</v>
      </c>
      <c r="W20" s="1">
        <f t="shared" ca="1" si="20"/>
        <v>6</v>
      </c>
      <c r="X20" s="1">
        <f t="shared" ca="1" si="21"/>
        <v>71</v>
      </c>
      <c r="Y20" s="1">
        <f t="shared" ca="1" si="22"/>
        <v>39</v>
      </c>
      <c r="Z20">
        <f t="shared" ca="1" si="23"/>
        <v>0.46</v>
      </c>
      <c r="AA20">
        <f t="shared" ca="1" si="24"/>
        <v>8.77</v>
      </c>
      <c r="AB20" s="1">
        <f t="shared" ca="1" si="25"/>
        <v>41</v>
      </c>
      <c r="AC20" s="1">
        <f t="shared" ca="1" si="26"/>
        <v>21</v>
      </c>
      <c r="AD20" s="1">
        <f t="shared" ca="1" si="27"/>
        <v>16</v>
      </c>
      <c r="AE20" s="1">
        <f t="shared" ca="1" si="28"/>
        <v>30</v>
      </c>
      <c r="AF20">
        <f t="shared" ca="1" si="29"/>
        <v>1.18</v>
      </c>
      <c r="AG20" s="1">
        <f t="shared" ca="1" si="30"/>
        <v>31</v>
      </c>
      <c r="AH20">
        <f t="shared" ca="1" si="31"/>
        <v>0.75</v>
      </c>
      <c r="AI20">
        <f t="shared" ca="1" si="32"/>
        <v>7.17</v>
      </c>
      <c r="AJ20">
        <f t="shared" ca="1" si="33"/>
        <v>0.53</v>
      </c>
      <c r="AK20">
        <f t="shared" ca="1" si="34"/>
        <v>1.96</v>
      </c>
      <c r="AL20" s="1">
        <f t="shared" ca="1" si="35"/>
        <v>29</v>
      </c>
      <c r="AM20" s="1">
        <f t="shared" ca="1" si="36"/>
        <v>16</v>
      </c>
      <c r="AN20">
        <f t="shared" ca="1" si="37"/>
        <v>0.63</v>
      </c>
      <c r="AO20" s="1">
        <f t="shared" ca="1" si="38"/>
        <v>16</v>
      </c>
    </row>
    <row r="21" spans="1:41" x14ac:dyDescent="0.2">
      <c r="A21">
        <v>20</v>
      </c>
      <c r="B21">
        <f t="shared" ca="1" si="0"/>
        <v>10.68</v>
      </c>
      <c r="C21" s="1">
        <f t="shared" ca="1" si="1"/>
        <v>13</v>
      </c>
      <c r="D21" s="1">
        <f t="shared" ca="1" si="2"/>
        <v>13</v>
      </c>
      <c r="E21" s="1">
        <f t="shared" ca="1" si="3"/>
        <v>83</v>
      </c>
      <c r="F21" s="1">
        <f t="shared" ca="1" si="4"/>
        <v>18</v>
      </c>
      <c r="G21" s="1">
        <f t="shared" ca="1" si="5"/>
        <v>30</v>
      </c>
      <c r="H21" s="1">
        <f t="shared" ca="1" si="6"/>
        <v>122</v>
      </c>
      <c r="I21">
        <f t="shared" ca="1" si="7"/>
        <v>0.44</v>
      </c>
      <c r="J21">
        <f t="shared" ca="1" si="7"/>
        <v>1.04</v>
      </c>
      <c r="K21" s="1">
        <f t="shared" ca="1" si="8"/>
        <v>49</v>
      </c>
      <c r="L21" s="1">
        <f t="shared" ca="1" si="9"/>
        <v>8</v>
      </c>
      <c r="M21" s="1">
        <f t="shared" ca="1" si="10"/>
        <v>25</v>
      </c>
      <c r="N21" s="1">
        <f t="shared" ca="1" si="11"/>
        <v>14</v>
      </c>
      <c r="O21" s="1">
        <f t="shared" ca="1" si="12"/>
        <v>4</v>
      </c>
      <c r="P21" s="1">
        <f t="shared" ca="1" si="13"/>
        <v>46</v>
      </c>
      <c r="Q21">
        <f t="shared" ca="1" si="14"/>
        <v>5.82</v>
      </c>
      <c r="R21">
        <f t="shared" ca="1" si="15"/>
        <v>6.16</v>
      </c>
      <c r="S21" s="1">
        <f t="shared" ca="1" si="16"/>
        <v>4</v>
      </c>
      <c r="T21">
        <f t="shared" ca="1" si="17"/>
        <v>0.16</v>
      </c>
      <c r="U21" s="1">
        <f t="shared" ca="1" si="18"/>
        <v>45</v>
      </c>
      <c r="V21" s="1">
        <f t="shared" ca="1" si="19"/>
        <v>32</v>
      </c>
      <c r="W21" s="1">
        <f t="shared" ca="1" si="20"/>
        <v>9</v>
      </c>
      <c r="X21" s="1">
        <f t="shared" ca="1" si="21"/>
        <v>54</v>
      </c>
      <c r="Y21" s="1">
        <f t="shared" ca="1" si="22"/>
        <v>25</v>
      </c>
      <c r="Z21">
        <f t="shared" ca="1" si="23"/>
        <v>0.4</v>
      </c>
      <c r="AA21">
        <f t="shared" ca="1" si="24"/>
        <v>5.1100000000000003</v>
      </c>
      <c r="AB21" s="1">
        <f t="shared" ca="1" si="25"/>
        <v>25</v>
      </c>
      <c r="AC21" s="1">
        <f t="shared" ca="1" si="26"/>
        <v>26</v>
      </c>
      <c r="AD21" s="1">
        <f t="shared" ca="1" si="27"/>
        <v>118</v>
      </c>
      <c r="AE21" s="1">
        <f t="shared" ca="1" si="28"/>
        <v>22</v>
      </c>
      <c r="AF21">
        <f t="shared" ca="1" si="29"/>
        <v>1.72</v>
      </c>
      <c r="AG21" s="1">
        <f t="shared" ca="1" si="30"/>
        <v>29</v>
      </c>
      <c r="AH21">
        <f t="shared" ca="1" si="31"/>
        <v>0.37</v>
      </c>
      <c r="AI21">
        <f t="shared" ca="1" si="32"/>
        <v>5.44</v>
      </c>
      <c r="AJ21">
        <f t="shared" ca="1" si="33"/>
        <v>0.57999999999999996</v>
      </c>
      <c r="AK21">
        <f t="shared" ca="1" si="34"/>
        <v>0.23</v>
      </c>
      <c r="AL21" s="1">
        <f t="shared" ca="1" si="35"/>
        <v>22</v>
      </c>
      <c r="AM21" s="1">
        <f t="shared" ca="1" si="36"/>
        <v>9</v>
      </c>
      <c r="AN21">
        <f t="shared" ca="1" si="37"/>
        <v>0.28000000000000003</v>
      </c>
      <c r="AO21" s="1">
        <f t="shared" ca="1" si="38"/>
        <v>0</v>
      </c>
    </row>
    <row r="22" spans="1:41" x14ac:dyDescent="0.2">
      <c r="A22">
        <v>21</v>
      </c>
      <c r="B22">
        <f t="shared" ca="1" si="0"/>
        <v>13.93</v>
      </c>
      <c r="C22" s="1">
        <f t="shared" ca="1" si="1"/>
        <v>10</v>
      </c>
      <c r="D22" s="1">
        <f t="shared" ca="1" si="2"/>
        <v>18</v>
      </c>
      <c r="E22" s="1">
        <f t="shared" ca="1" si="3"/>
        <v>95</v>
      </c>
      <c r="F22" s="1">
        <f t="shared" ca="1" si="4"/>
        <v>26</v>
      </c>
      <c r="G22" s="1">
        <f t="shared" ca="1" si="5"/>
        <v>109</v>
      </c>
      <c r="H22" s="1">
        <f t="shared" ca="1" si="6"/>
        <v>329</v>
      </c>
      <c r="I22">
        <f t="shared" ca="1" si="7"/>
        <v>1.0900000000000001</v>
      </c>
      <c r="J22">
        <f t="shared" ca="1" si="7"/>
        <v>1.73</v>
      </c>
      <c r="K22" s="1">
        <f t="shared" ca="1" si="8"/>
        <v>13</v>
      </c>
      <c r="L22" s="1">
        <f t="shared" ca="1" si="9"/>
        <v>17</v>
      </c>
      <c r="M22" s="1">
        <f t="shared" ca="1" si="10"/>
        <v>82</v>
      </c>
      <c r="N22" s="1">
        <f t="shared" ca="1" si="11"/>
        <v>38</v>
      </c>
      <c r="O22" s="1">
        <f t="shared" ca="1" si="12"/>
        <v>2</v>
      </c>
      <c r="P22" s="1">
        <f t="shared" ca="1" si="13"/>
        <v>40</v>
      </c>
      <c r="Q22">
        <f t="shared" ca="1" si="14"/>
        <v>6.09</v>
      </c>
      <c r="R22">
        <f t="shared" ca="1" si="15"/>
        <v>6.75</v>
      </c>
      <c r="S22" s="1">
        <f t="shared" ca="1" si="16"/>
        <v>4</v>
      </c>
      <c r="T22">
        <f t="shared" ca="1" si="17"/>
        <v>0.16</v>
      </c>
      <c r="U22" s="1">
        <f t="shared" ca="1" si="18"/>
        <v>49</v>
      </c>
      <c r="V22" s="1">
        <f t="shared" ca="1" si="19"/>
        <v>69</v>
      </c>
      <c r="W22" s="1">
        <f t="shared" ca="1" si="20"/>
        <v>10</v>
      </c>
      <c r="X22" s="1">
        <f t="shared" ca="1" si="21"/>
        <v>57</v>
      </c>
      <c r="Y22" s="1">
        <f t="shared" ca="1" si="22"/>
        <v>23</v>
      </c>
      <c r="Z22">
        <f t="shared" ca="1" si="23"/>
        <v>0.26</v>
      </c>
      <c r="AA22">
        <f t="shared" ca="1" si="24"/>
        <v>0.98</v>
      </c>
      <c r="AB22" s="1">
        <f t="shared" ca="1" si="25"/>
        <v>24</v>
      </c>
      <c r="AC22" s="1">
        <f t="shared" ca="1" si="26"/>
        <v>28</v>
      </c>
      <c r="AD22" s="1">
        <f t="shared" ca="1" si="27"/>
        <v>136</v>
      </c>
      <c r="AE22" s="1">
        <f t="shared" ca="1" si="28"/>
        <v>43</v>
      </c>
      <c r="AF22">
        <f t="shared" ca="1" si="29"/>
        <v>1.55</v>
      </c>
      <c r="AG22" s="1">
        <f t="shared" ca="1" si="30"/>
        <v>34</v>
      </c>
      <c r="AH22">
        <f t="shared" ca="1" si="31"/>
        <v>1.61</v>
      </c>
      <c r="AI22">
        <f t="shared" ca="1" si="32"/>
        <v>6.03</v>
      </c>
      <c r="AJ22">
        <f t="shared" ca="1" si="33"/>
        <v>0.64</v>
      </c>
      <c r="AK22">
        <f t="shared" ca="1" si="34"/>
        <v>1.19</v>
      </c>
      <c r="AL22" s="1">
        <f t="shared" ca="1" si="35"/>
        <v>35</v>
      </c>
      <c r="AM22" s="1">
        <f t="shared" ca="1" si="36"/>
        <v>20</v>
      </c>
      <c r="AN22">
        <f t="shared" ca="1" si="37"/>
        <v>0.73</v>
      </c>
      <c r="AO22" s="1">
        <f t="shared" ca="1" si="38"/>
        <v>10</v>
      </c>
    </row>
    <row r="23" spans="1:41" x14ac:dyDescent="0.2">
      <c r="A23">
        <v>22</v>
      </c>
      <c r="B23">
        <f t="shared" ca="1" si="0"/>
        <v>6.92</v>
      </c>
      <c r="C23" s="1">
        <f t="shared" ca="1" si="1"/>
        <v>10</v>
      </c>
      <c r="D23" s="1">
        <f t="shared" ca="1" si="2"/>
        <v>23</v>
      </c>
      <c r="E23" s="1">
        <f t="shared" ca="1" si="3"/>
        <v>40</v>
      </c>
      <c r="F23" s="1">
        <f t="shared" ca="1" si="4"/>
        <v>24</v>
      </c>
      <c r="G23" s="1">
        <f t="shared" ca="1" si="5"/>
        <v>156</v>
      </c>
      <c r="H23" s="1">
        <f t="shared" ca="1" si="6"/>
        <v>393</v>
      </c>
      <c r="I23">
        <f t="shared" ca="1" si="7"/>
        <v>1.28</v>
      </c>
      <c r="J23">
        <f t="shared" ca="1" si="7"/>
        <v>1.58</v>
      </c>
      <c r="K23" s="1">
        <f t="shared" ca="1" si="8"/>
        <v>21</v>
      </c>
      <c r="L23" s="1">
        <f t="shared" ca="1" si="9"/>
        <v>17</v>
      </c>
      <c r="M23" s="1">
        <f t="shared" ca="1" si="10"/>
        <v>19</v>
      </c>
      <c r="N23" s="1">
        <f t="shared" ca="1" si="11"/>
        <v>22</v>
      </c>
      <c r="O23" s="1">
        <f t="shared" ca="1" si="12"/>
        <v>5</v>
      </c>
      <c r="P23" s="1">
        <f t="shared" ca="1" si="13"/>
        <v>18</v>
      </c>
      <c r="Q23">
        <f t="shared" ca="1" si="14"/>
        <v>6.77</v>
      </c>
      <c r="R23">
        <f t="shared" ca="1" si="15"/>
        <v>6.05</v>
      </c>
      <c r="S23" s="1">
        <f t="shared" ca="1" si="16"/>
        <v>5</v>
      </c>
      <c r="T23">
        <f t="shared" ca="1" si="17"/>
        <v>0.31</v>
      </c>
      <c r="U23" s="1">
        <f t="shared" ca="1" si="18"/>
        <v>30</v>
      </c>
      <c r="V23" s="1">
        <f t="shared" ca="1" si="19"/>
        <v>67</v>
      </c>
      <c r="W23" s="1">
        <f t="shared" ca="1" si="20"/>
        <v>2</v>
      </c>
      <c r="X23" s="1">
        <f t="shared" ca="1" si="21"/>
        <v>48</v>
      </c>
      <c r="Y23" s="1">
        <f t="shared" ca="1" si="22"/>
        <v>33</v>
      </c>
      <c r="Z23">
        <f t="shared" ca="1" si="23"/>
        <v>0.21</v>
      </c>
      <c r="AA23">
        <f t="shared" ca="1" si="24"/>
        <v>7.49</v>
      </c>
      <c r="AB23" s="1">
        <f t="shared" ca="1" si="25"/>
        <v>11</v>
      </c>
      <c r="AC23" s="1">
        <f t="shared" ca="1" si="26"/>
        <v>29</v>
      </c>
      <c r="AD23" s="1">
        <f t="shared" ca="1" si="27"/>
        <v>35</v>
      </c>
      <c r="AE23" s="1">
        <f t="shared" ca="1" si="28"/>
        <v>26</v>
      </c>
      <c r="AF23">
        <f t="shared" ca="1" si="29"/>
        <v>1.77</v>
      </c>
      <c r="AG23" s="1">
        <f t="shared" ca="1" si="30"/>
        <v>31</v>
      </c>
      <c r="AH23">
        <f t="shared" ca="1" si="31"/>
        <v>0.69</v>
      </c>
      <c r="AI23">
        <f t="shared" ca="1" si="32"/>
        <v>4.13</v>
      </c>
      <c r="AJ23">
        <f t="shared" ca="1" si="33"/>
        <v>0.51</v>
      </c>
      <c r="AK23">
        <f t="shared" ca="1" si="34"/>
        <v>1.8</v>
      </c>
      <c r="AL23" s="1">
        <f t="shared" ca="1" si="35"/>
        <v>35</v>
      </c>
      <c r="AM23" s="1">
        <f t="shared" ca="1" si="36"/>
        <v>2</v>
      </c>
      <c r="AN23">
        <f t="shared" ca="1" si="37"/>
        <v>0.52</v>
      </c>
      <c r="AO23" s="1">
        <f t="shared" ca="1" si="38"/>
        <v>17</v>
      </c>
    </row>
    <row r="24" spans="1:41" x14ac:dyDescent="0.2">
      <c r="A24">
        <v>23</v>
      </c>
      <c r="B24">
        <f t="shared" ca="1" si="0"/>
        <v>4.6100000000000003</v>
      </c>
      <c r="C24" s="1">
        <f t="shared" ca="1" si="1"/>
        <v>15</v>
      </c>
      <c r="D24" s="1">
        <f t="shared" ca="1" si="2"/>
        <v>18</v>
      </c>
      <c r="E24" s="1">
        <f t="shared" ca="1" si="3"/>
        <v>92</v>
      </c>
      <c r="F24" s="1">
        <f t="shared" ca="1" si="4"/>
        <v>31</v>
      </c>
      <c r="G24" s="1">
        <f t="shared" ca="1" si="5"/>
        <v>332</v>
      </c>
      <c r="H24" s="1">
        <f t="shared" ca="1" si="6"/>
        <v>340</v>
      </c>
      <c r="I24">
        <f t="shared" ca="1" si="7"/>
        <v>1.0900000000000001</v>
      </c>
      <c r="J24">
        <f t="shared" ca="1" si="7"/>
        <v>0.9</v>
      </c>
      <c r="K24" s="1">
        <f t="shared" ca="1" si="8"/>
        <v>32</v>
      </c>
      <c r="L24" s="1">
        <f t="shared" ca="1" si="9"/>
        <v>29</v>
      </c>
      <c r="M24" s="1">
        <f t="shared" ca="1" si="10"/>
        <v>36</v>
      </c>
      <c r="N24" s="1">
        <f t="shared" ca="1" si="11"/>
        <v>27</v>
      </c>
      <c r="O24" s="1">
        <f t="shared" ca="1" si="12"/>
        <v>4</v>
      </c>
      <c r="P24" s="1">
        <f t="shared" ca="1" si="13"/>
        <v>41</v>
      </c>
      <c r="Q24">
        <f t="shared" ca="1" si="14"/>
        <v>6.16</v>
      </c>
      <c r="R24">
        <f t="shared" ca="1" si="15"/>
        <v>6.31</v>
      </c>
      <c r="S24" s="1">
        <f t="shared" ca="1" si="16"/>
        <v>4</v>
      </c>
      <c r="T24">
        <f t="shared" ca="1" si="17"/>
        <v>0.15</v>
      </c>
      <c r="U24" s="1">
        <f t="shared" ca="1" si="18"/>
        <v>8</v>
      </c>
      <c r="V24" s="1">
        <f t="shared" ca="1" si="19"/>
        <v>26</v>
      </c>
      <c r="W24" s="1">
        <f t="shared" ca="1" si="20"/>
        <v>2</v>
      </c>
      <c r="X24" s="1">
        <f t="shared" ca="1" si="21"/>
        <v>56</v>
      </c>
      <c r="Y24" s="1">
        <f t="shared" ca="1" si="22"/>
        <v>12</v>
      </c>
      <c r="Z24">
        <f t="shared" ca="1" si="23"/>
        <v>0.12</v>
      </c>
      <c r="AA24">
        <f t="shared" ca="1" si="24"/>
        <v>3.79</v>
      </c>
      <c r="AB24" s="1">
        <f t="shared" ca="1" si="25"/>
        <v>39</v>
      </c>
      <c r="AC24" s="1">
        <f t="shared" ca="1" si="26"/>
        <v>17</v>
      </c>
      <c r="AD24" s="1">
        <f t="shared" ca="1" si="27"/>
        <v>59</v>
      </c>
      <c r="AE24" s="1">
        <f t="shared" ca="1" si="28"/>
        <v>22</v>
      </c>
      <c r="AF24">
        <f t="shared" ca="1" si="29"/>
        <v>2.97</v>
      </c>
      <c r="AG24" s="1">
        <f t="shared" ca="1" si="30"/>
        <v>28</v>
      </c>
      <c r="AH24">
        <f t="shared" ca="1" si="31"/>
        <v>1.26</v>
      </c>
      <c r="AI24">
        <f t="shared" ca="1" si="32"/>
        <v>5.74</v>
      </c>
      <c r="AJ24">
        <f t="shared" ca="1" si="33"/>
        <v>0.99</v>
      </c>
      <c r="AK24">
        <f t="shared" ca="1" si="34"/>
        <v>0.8</v>
      </c>
      <c r="AL24" s="1">
        <f t="shared" ca="1" si="35"/>
        <v>36</v>
      </c>
      <c r="AM24" s="1">
        <f t="shared" ca="1" si="36"/>
        <v>17</v>
      </c>
      <c r="AN24">
        <f t="shared" ca="1" si="37"/>
        <v>0.7</v>
      </c>
      <c r="AO24" s="1">
        <f t="shared" ca="1" si="38"/>
        <v>15</v>
      </c>
    </row>
    <row r="25" spans="1:41" x14ac:dyDescent="0.2">
      <c r="A25">
        <v>24</v>
      </c>
      <c r="B25">
        <f t="shared" ca="1" si="0"/>
        <v>19.760000000000002</v>
      </c>
      <c r="C25" s="1">
        <f t="shared" ca="1" si="1"/>
        <v>14</v>
      </c>
      <c r="D25" s="1">
        <f t="shared" ca="1" si="2"/>
        <v>19</v>
      </c>
      <c r="E25" s="1">
        <f t="shared" ca="1" si="3"/>
        <v>74</v>
      </c>
      <c r="F25" s="1">
        <f t="shared" ca="1" si="4"/>
        <v>33</v>
      </c>
      <c r="G25" s="1">
        <f t="shared" ca="1" si="5"/>
        <v>553</v>
      </c>
      <c r="H25" s="1">
        <f t="shared" ca="1" si="6"/>
        <v>157</v>
      </c>
      <c r="I25">
        <f t="shared" ca="1" si="7"/>
        <v>0.74</v>
      </c>
      <c r="J25">
        <f t="shared" ca="1" si="7"/>
        <v>1.61</v>
      </c>
      <c r="K25" s="1">
        <f t="shared" ca="1" si="8"/>
        <v>50</v>
      </c>
      <c r="L25" s="1">
        <f t="shared" ca="1" si="9"/>
        <v>14</v>
      </c>
      <c r="M25" s="1">
        <f t="shared" ca="1" si="10"/>
        <v>57</v>
      </c>
      <c r="N25" s="1">
        <f t="shared" ca="1" si="11"/>
        <v>21</v>
      </c>
      <c r="O25" s="1">
        <f t="shared" ca="1" si="12"/>
        <v>5</v>
      </c>
      <c r="P25" s="1">
        <f t="shared" ca="1" si="13"/>
        <v>12</v>
      </c>
      <c r="Q25">
        <f t="shared" ca="1" si="14"/>
        <v>5.61</v>
      </c>
      <c r="R25">
        <f t="shared" ca="1" si="15"/>
        <v>6.03</v>
      </c>
      <c r="S25" s="1">
        <f t="shared" ca="1" si="16"/>
        <v>5</v>
      </c>
      <c r="T25">
        <f t="shared" ca="1" si="17"/>
        <v>0.17</v>
      </c>
      <c r="U25" s="1">
        <f t="shared" ca="1" si="18"/>
        <v>8</v>
      </c>
      <c r="V25" s="1">
        <f t="shared" ca="1" si="19"/>
        <v>33</v>
      </c>
      <c r="W25" s="1">
        <f t="shared" ca="1" si="20"/>
        <v>8</v>
      </c>
      <c r="X25" s="1">
        <f t="shared" ca="1" si="21"/>
        <v>62</v>
      </c>
      <c r="Y25" s="1">
        <f t="shared" ca="1" si="22"/>
        <v>28</v>
      </c>
      <c r="Z25">
        <f t="shared" ca="1" si="23"/>
        <v>0.18</v>
      </c>
      <c r="AA25">
        <f t="shared" ca="1" si="24"/>
        <v>3.94</v>
      </c>
      <c r="AB25" s="1">
        <f t="shared" ca="1" si="25"/>
        <v>38</v>
      </c>
      <c r="AC25" s="1">
        <f t="shared" ca="1" si="26"/>
        <v>13</v>
      </c>
      <c r="AD25" s="1">
        <f t="shared" ca="1" si="27"/>
        <v>120</v>
      </c>
      <c r="AE25" s="1">
        <f t="shared" ca="1" si="28"/>
        <v>6</v>
      </c>
      <c r="AF25">
        <f t="shared" ca="1" si="29"/>
        <v>2.2200000000000002</v>
      </c>
      <c r="AG25" s="1">
        <f t="shared" ca="1" si="30"/>
        <v>25</v>
      </c>
      <c r="AH25">
        <f t="shared" ca="1" si="31"/>
        <v>0.92</v>
      </c>
      <c r="AI25">
        <f t="shared" ca="1" si="32"/>
        <v>6.89</v>
      </c>
      <c r="AJ25">
        <f t="shared" ca="1" si="33"/>
        <v>0.44</v>
      </c>
      <c r="AK25">
        <f t="shared" ca="1" si="34"/>
        <v>1.99</v>
      </c>
      <c r="AL25" s="1">
        <f t="shared" ca="1" si="35"/>
        <v>10</v>
      </c>
      <c r="AM25" s="1">
        <f t="shared" ca="1" si="36"/>
        <v>0</v>
      </c>
      <c r="AN25">
        <f t="shared" ca="1" si="37"/>
        <v>0.76</v>
      </c>
      <c r="AO25" s="1">
        <f t="shared" ca="1" si="38"/>
        <v>0</v>
      </c>
    </row>
    <row r="26" spans="1:41" x14ac:dyDescent="0.2">
      <c r="A26">
        <v>25</v>
      </c>
      <c r="B26">
        <f t="shared" ca="1" si="0"/>
        <v>9.94</v>
      </c>
      <c r="C26" s="1">
        <f t="shared" ca="1" si="1"/>
        <v>10</v>
      </c>
      <c r="D26" s="1">
        <f t="shared" ca="1" si="2"/>
        <v>22</v>
      </c>
      <c r="E26" s="1">
        <f t="shared" ca="1" si="3"/>
        <v>27</v>
      </c>
      <c r="F26" s="1">
        <f t="shared" ca="1" si="4"/>
        <v>13</v>
      </c>
      <c r="G26" s="1">
        <f t="shared" ca="1" si="5"/>
        <v>109</v>
      </c>
      <c r="H26" s="1">
        <f t="shared" ca="1" si="6"/>
        <v>98</v>
      </c>
      <c r="I26">
        <f t="shared" ca="1" si="7"/>
        <v>0.33</v>
      </c>
      <c r="J26">
        <f t="shared" ca="1" si="7"/>
        <v>0.01</v>
      </c>
      <c r="K26" s="1">
        <f t="shared" ca="1" si="8"/>
        <v>21</v>
      </c>
      <c r="L26" s="1">
        <f t="shared" ca="1" si="9"/>
        <v>15</v>
      </c>
      <c r="M26" s="1">
        <f t="shared" ca="1" si="10"/>
        <v>77</v>
      </c>
      <c r="N26" s="1">
        <f t="shared" ca="1" si="11"/>
        <v>11</v>
      </c>
      <c r="O26" s="1">
        <f t="shared" ca="1" si="12"/>
        <v>3</v>
      </c>
      <c r="P26" s="1">
        <f t="shared" ca="1" si="13"/>
        <v>37</v>
      </c>
      <c r="Q26">
        <f t="shared" ca="1" si="14"/>
        <v>5.66</v>
      </c>
      <c r="R26">
        <f t="shared" ca="1" si="15"/>
        <v>6.06</v>
      </c>
      <c r="S26" s="1">
        <f t="shared" ca="1" si="16"/>
        <v>3</v>
      </c>
      <c r="T26">
        <f t="shared" ca="1" si="17"/>
        <v>0.24</v>
      </c>
      <c r="U26" s="1">
        <f t="shared" ca="1" si="18"/>
        <v>18</v>
      </c>
      <c r="V26" s="1">
        <f t="shared" ca="1" si="19"/>
        <v>29</v>
      </c>
      <c r="W26" s="1">
        <f t="shared" ca="1" si="20"/>
        <v>10</v>
      </c>
      <c r="X26" s="1">
        <f t="shared" ca="1" si="21"/>
        <v>49</v>
      </c>
      <c r="Y26" s="1">
        <f t="shared" ca="1" si="22"/>
        <v>21</v>
      </c>
      <c r="Z26">
        <f t="shared" ca="1" si="23"/>
        <v>0.47</v>
      </c>
      <c r="AA26">
        <f t="shared" ca="1" si="24"/>
        <v>8.4499999999999993</v>
      </c>
      <c r="AB26" s="1">
        <f t="shared" ca="1" si="25"/>
        <v>10</v>
      </c>
      <c r="AC26" s="1">
        <f t="shared" ca="1" si="26"/>
        <v>10</v>
      </c>
      <c r="AD26" s="1">
        <f t="shared" ca="1" si="27"/>
        <v>10</v>
      </c>
      <c r="AE26" s="1">
        <f t="shared" ca="1" si="28"/>
        <v>31</v>
      </c>
      <c r="AF26">
        <f t="shared" ca="1" si="29"/>
        <v>2.38</v>
      </c>
      <c r="AG26" s="1">
        <f t="shared" ca="1" si="30"/>
        <v>36</v>
      </c>
      <c r="AH26">
        <f t="shared" ca="1" si="31"/>
        <v>0.26</v>
      </c>
      <c r="AI26">
        <f t="shared" ca="1" si="32"/>
        <v>7.31</v>
      </c>
      <c r="AJ26">
        <f t="shared" ca="1" si="33"/>
        <v>0.75</v>
      </c>
      <c r="AK26">
        <f t="shared" ca="1" si="34"/>
        <v>0.35</v>
      </c>
      <c r="AL26" s="1">
        <f t="shared" ca="1" si="35"/>
        <v>14</v>
      </c>
      <c r="AM26" s="1">
        <f t="shared" ca="1" si="36"/>
        <v>15</v>
      </c>
      <c r="AN26">
        <f t="shared" ca="1" si="37"/>
        <v>0.7</v>
      </c>
      <c r="AO26" s="1">
        <f t="shared" ca="1" si="38"/>
        <v>12</v>
      </c>
    </row>
    <row r="27" spans="1:41" x14ac:dyDescent="0.2">
      <c r="A27">
        <v>26</v>
      </c>
      <c r="B27">
        <f t="shared" ca="1" si="0"/>
        <v>11.83</v>
      </c>
      <c r="C27" s="1">
        <f t="shared" ca="1" si="1"/>
        <v>12</v>
      </c>
      <c r="D27" s="1">
        <f t="shared" ca="1" si="2"/>
        <v>11</v>
      </c>
      <c r="E27" s="1">
        <f t="shared" ca="1" si="3"/>
        <v>55</v>
      </c>
      <c r="F27" s="1">
        <f t="shared" ca="1" si="4"/>
        <v>35</v>
      </c>
      <c r="G27" s="1">
        <f t="shared" ca="1" si="5"/>
        <v>518</v>
      </c>
      <c r="H27" s="1">
        <f t="shared" ca="1" si="6"/>
        <v>343</v>
      </c>
      <c r="I27">
        <f t="shared" ca="1" si="7"/>
        <v>1.56</v>
      </c>
      <c r="J27">
        <f t="shared" ca="1" si="7"/>
        <v>1.65</v>
      </c>
      <c r="K27" s="1">
        <f t="shared" ca="1" si="8"/>
        <v>16</v>
      </c>
      <c r="L27" s="1">
        <f t="shared" ca="1" si="9"/>
        <v>3</v>
      </c>
      <c r="M27" s="1">
        <f t="shared" ca="1" si="10"/>
        <v>50</v>
      </c>
      <c r="N27" s="1">
        <f t="shared" ca="1" si="11"/>
        <v>12</v>
      </c>
      <c r="O27" s="1">
        <f t="shared" ca="1" si="12"/>
        <v>3</v>
      </c>
      <c r="P27" s="1">
        <f t="shared" ca="1" si="13"/>
        <v>22</v>
      </c>
      <c r="Q27">
        <f t="shared" ca="1" si="14"/>
        <v>6.75</v>
      </c>
      <c r="R27">
        <f t="shared" ca="1" si="15"/>
        <v>6.41</v>
      </c>
      <c r="S27" s="1">
        <f t="shared" ca="1" si="16"/>
        <v>5</v>
      </c>
      <c r="T27">
        <f t="shared" ca="1" si="17"/>
        <v>0.3</v>
      </c>
      <c r="U27" s="1">
        <f t="shared" ca="1" si="18"/>
        <v>15</v>
      </c>
      <c r="V27" s="1">
        <f t="shared" ca="1" si="19"/>
        <v>67</v>
      </c>
      <c r="W27" s="1">
        <f t="shared" ca="1" si="20"/>
        <v>7</v>
      </c>
      <c r="X27" s="1">
        <f t="shared" ca="1" si="21"/>
        <v>63</v>
      </c>
      <c r="Y27" s="1">
        <f t="shared" ca="1" si="22"/>
        <v>21</v>
      </c>
      <c r="Z27">
        <f t="shared" ca="1" si="23"/>
        <v>0.38</v>
      </c>
      <c r="AA27">
        <f t="shared" ca="1" si="24"/>
        <v>1.24</v>
      </c>
      <c r="AB27" s="1">
        <f t="shared" ca="1" si="25"/>
        <v>27</v>
      </c>
      <c r="AC27" s="1">
        <f t="shared" ca="1" si="26"/>
        <v>15</v>
      </c>
      <c r="AD27" s="1">
        <f t="shared" ca="1" si="27"/>
        <v>53</v>
      </c>
      <c r="AE27" s="1">
        <f t="shared" ca="1" si="28"/>
        <v>15</v>
      </c>
      <c r="AF27">
        <f t="shared" ca="1" si="29"/>
        <v>0.7</v>
      </c>
      <c r="AG27" s="1">
        <f t="shared" ca="1" si="30"/>
        <v>39</v>
      </c>
      <c r="AH27">
        <f t="shared" ca="1" si="31"/>
        <v>0.55000000000000004</v>
      </c>
      <c r="AI27">
        <f t="shared" ca="1" si="32"/>
        <v>4.5999999999999996</v>
      </c>
      <c r="AJ27">
        <f t="shared" ca="1" si="33"/>
        <v>0.36</v>
      </c>
      <c r="AK27">
        <f t="shared" ca="1" si="34"/>
        <v>0.33</v>
      </c>
      <c r="AL27" s="1">
        <f t="shared" ca="1" si="35"/>
        <v>36</v>
      </c>
      <c r="AM27" s="1">
        <f t="shared" ca="1" si="36"/>
        <v>6</v>
      </c>
      <c r="AN27">
        <f t="shared" ca="1" si="37"/>
        <v>0.74</v>
      </c>
      <c r="AO27" s="1">
        <f t="shared" ca="1" si="38"/>
        <v>3</v>
      </c>
    </row>
    <row r="28" spans="1:41" x14ac:dyDescent="0.2">
      <c r="A28">
        <v>27</v>
      </c>
      <c r="B28">
        <f t="shared" ca="1" si="0"/>
        <v>18.05</v>
      </c>
      <c r="C28" s="1">
        <f t="shared" ca="1" si="1"/>
        <v>19</v>
      </c>
      <c r="D28" s="1">
        <f t="shared" ca="1" si="2"/>
        <v>28</v>
      </c>
      <c r="E28" s="1">
        <f t="shared" ca="1" si="3"/>
        <v>67</v>
      </c>
      <c r="F28" s="1">
        <f t="shared" ca="1" si="4"/>
        <v>39</v>
      </c>
      <c r="G28" s="1">
        <f t="shared" ca="1" si="5"/>
        <v>140</v>
      </c>
      <c r="H28" s="1">
        <f t="shared" ca="1" si="6"/>
        <v>54</v>
      </c>
      <c r="I28">
        <f t="shared" ca="1" si="7"/>
        <v>0.6</v>
      </c>
      <c r="J28">
        <f t="shared" ca="1" si="7"/>
        <v>1.85</v>
      </c>
      <c r="K28" s="1">
        <f t="shared" ca="1" si="8"/>
        <v>24</v>
      </c>
      <c r="L28" s="1">
        <f t="shared" ca="1" si="9"/>
        <v>15</v>
      </c>
      <c r="M28" s="1">
        <f t="shared" ca="1" si="10"/>
        <v>79</v>
      </c>
      <c r="N28" s="1">
        <f t="shared" ca="1" si="11"/>
        <v>17</v>
      </c>
      <c r="O28" s="1">
        <f t="shared" ca="1" si="12"/>
        <v>3</v>
      </c>
      <c r="P28" s="1">
        <f t="shared" ca="1" si="13"/>
        <v>25</v>
      </c>
      <c r="Q28">
        <f t="shared" ca="1" si="14"/>
        <v>6.76</v>
      </c>
      <c r="R28">
        <f t="shared" ca="1" si="15"/>
        <v>6.84</v>
      </c>
      <c r="S28" s="1">
        <f t="shared" ca="1" si="16"/>
        <v>4</v>
      </c>
      <c r="T28">
        <f t="shared" ca="1" si="17"/>
        <v>0.46</v>
      </c>
      <c r="U28" s="1">
        <f t="shared" ca="1" si="18"/>
        <v>17</v>
      </c>
      <c r="V28" s="1">
        <f t="shared" ca="1" si="19"/>
        <v>28</v>
      </c>
      <c r="W28" s="1">
        <f t="shared" ca="1" si="20"/>
        <v>10</v>
      </c>
      <c r="X28" s="1">
        <f t="shared" ca="1" si="21"/>
        <v>44</v>
      </c>
      <c r="Y28" s="1">
        <f t="shared" ca="1" si="22"/>
        <v>16</v>
      </c>
      <c r="Z28">
        <f t="shared" ca="1" si="23"/>
        <v>0.42</v>
      </c>
      <c r="AA28">
        <f t="shared" ca="1" si="24"/>
        <v>3.34</v>
      </c>
      <c r="AB28" s="1">
        <f t="shared" ca="1" si="25"/>
        <v>17</v>
      </c>
      <c r="AC28" s="1">
        <f t="shared" ca="1" si="26"/>
        <v>16</v>
      </c>
      <c r="AD28" s="1">
        <f t="shared" ca="1" si="27"/>
        <v>2</v>
      </c>
      <c r="AE28" s="1">
        <f t="shared" ca="1" si="28"/>
        <v>48</v>
      </c>
      <c r="AF28">
        <f t="shared" ca="1" si="29"/>
        <v>2.63</v>
      </c>
      <c r="AG28" s="1">
        <f t="shared" ca="1" si="30"/>
        <v>40</v>
      </c>
      <c r="AH28">
        <f t="shared" ca="1" si="31"/>
        <v>0.27</v>
      </c>
      <c r="AI28">
        <f t="shared" ca="1" si="32"/>
        <v>4.74</v>
      </c>
      <c r="AJ28">
        <f t="shared" ca="1" si="33"/>
        <v>0.95</v>
      </c>
      <c r="AK28">
        <f t="shared" ca="1" si="34"/>
        <v>1.87</v>
      </c>
      <c r="AL28" s="1">
        <f t="shared" ca="1" si="35"/>
        <v>13</v>
      </c>
      <c r="AM28" s="1">
        <f t="shared" ca="1" si="36"/>
        <v>18</v>
      </c>
      <c r="AN28">
        <f t="shared" ca="1" si="37"/>
        <v>0.39</v>
      </c>
      <c r="AO28" s="1">
        <f t="shared" ca="1" si="38"/>
        <v>13</v>
      </c>
    </row>
    <row r="29" spans="1:41" x14ac:dyDescent="0.2">
      <c r="A29">
        <v>28</v>
      </c>
      <c r="B29">
        <f t="shared" ca="1" si="0"/>
        <v>9.91</v>
      </c>
      <c r="C29" s="1">
        <f t="shared" ca="1" si="1"/>
        <v>11</v>
      </c>
      <c r="D29" s="1">
        <f t="shared" ca="1" si="2"/>
        <v>26</v>
      </c>
      <c r="E29" s="1">
        <f t="shared" ca="1" si="3"/>
        <v>41</v>
      </c>
      <c r="F29" s="1">
        <f t="shared" ca="1" si="4"/>
        <v>7</v>
      </c>
      <c r="G29" s="1">
        <f t="shared" ca="1" si="5"/>
        <v>309</v>
      </c>
      <c r="H29" s="1">
        <f t="shared" ca="1" si="6"/>
        <v>356</v>
      </c>
      <c r="I29">
        <f t="shared" ca="1" si="7"/>
        <v>1.18</v>
      </c>
      <c r="J29">
        <f t="shared" ca="1" si="7"/>
        <v>0.17</v>
      </c>
      <c r="K29" s="1">
        <f t="shared" ca="1" si="8"/>
        <v>38</v>
      </c>
      <c r="L29" s="1">
        <f t="shared" ca="1" si="9"/>
        <v>11</v>
      </c>
      <c r="M29" s="1">
        <f t="shared" ca="1" si="10"/>
        <v>81</v>
      </c>
      <c r="N29" s="1">
        <f t="shared" ca="1" si="11"/>
        <v>37</v>
      </c>
      <c r="O29" s="1">
        <f t="shared" ca="1" si="12"/>
        <v>4</v>
      </c>
      <c r="P29" s="1">
        <f t="shared" ca="1" si="13"/>
        <v>34</v>
      </c>
      <c r="Q29">
        <f t="shared" ca="1" si="14"/>
        <v>6.56</v>
      </c>
      <c r="R29">
        <f t="shared" ca="1" si="15"/>
        <v>6.6</v>
      </c>
      <c r="S29" s="1">
        <f t="shared" ca="1" si="16"/>
        <v>3</v>
      </c>
      <c r="T29">
        <f t="shared" ca="1" si="17"/>
        <v>0.16</v>
      </c>
      <c r="U29" s="1">
        <f t="shared" ca="1" si="18"/>
        <v>35</v>
      </c>
      <c r="V29" s="1">
        <f t="shared" ca="1" si="19"/>
        <v>63</v>
      </c>
      <c r="W29" s="1">
        <f t="shared" ca="1" si="20"/>
        <v>6</v>
      </c>
      <c r="X29" s="1">
        <f t="shared" ca="1" si="21"/>
        <v>80</v>
      </c>
      <c r="Y29" s="1">
        <f t="shared" ca="1" si="22"/>
        <v>15</v>
      </c>
      <c r="Z29">
        <f t="shared" ca="1" si="23"/>
        <v>0.41</v>
      </c>
      <c r="AA29">
        <f t="shared" ca="1" si="24"/>
        <v>4.78</v>
      </c>
      <c r="AB29" s="1">
        <f t="shared" ca="1" si="25"/>
        <v>30</v>
      </c>
      <c r="AC29" s="1">
        <f t="shared" ca="1" si="26"/>
        <v>27</v>
      </c>
      <c r="AD29" s="1">
        <f t="shared" ca="1" si="27"/>
        <v>13</v>
      </c>
      <c r="AE29" s="1">
        <f t="shared" ca="1" si="28"/>
        <v>25</v>
      </c>
      <c r="AF29">
        <f t="shared" ca="1" si="29"/>
        <v>2.39</v>
      </c>
      <c r="AG29" s="1">
        <f t="shared" ca="1" si="30"/>
        <v>40</v>
      </c>
      <c r="AH29">
        <f t="shared" ca="1" si="31"/>
        <v>1.01</v>
      </c>
      <c r="AI29">
        <f t="shared" ca="1" si="32"/>
        <v>0.96</v>
      </c>
      <c r="AJ29">
        <f t="shared" ca="1" si="33"/>
        <v>0.74</v>
      </c>
      <c r="AK29">
        <f t="shared" ca="1" si="34"/>
        <v>1.79</v>
      </c>
      <c r="AL29" s="1">
        <f t="shared" ca="1" si="35"/>
        <v>32</v>
      </c>
      <c r="AM29" s="1">
        <f t="shared" ca="1" si="36"/>
        <v>20</v>
      </c>
      <c r="AN29">
        <f t="shared" ca="1" si="37"/>
        <v>0.55000000000000004</v>
      </c>
      <c r="AO29" s="1">
        <f t="shared" ca="1" si="38"/>
        <v>2</v>
      </c>
    </row>
    <row r="30" spans="1:41" x14ac:dyDescent="0.2">
      <c r="A30">
        <v>29</v>
      </c>
      <c r="B30">
        <f t="shared" ca="1" si="0"/>
        <v>2.0499999999999998</v>
      </c>
      <c r="C30" s="1">
        <f t="shared" ca="1" si="1"/>
        <v>14</v>
      </c>
      <c r="D30" s="1">
        <f t="shared" ca="1" si="2"/>
        <v>12</v>
      </c>
      <c r="E30" s="1">
        <f t="shared" ca="1" si="3"/>
        <v>31</v>
      </c>
      <c r="F30" s="1">
        <f t="shared" ca="1" si="4"/>
        <v>2</v>
      </c>
      <c r="G30" s="1">
        <f t="shared" ca="1" si="5"/>
        <v>579</v>
      </c>
      <c r="H30" s="1">
        <f t="shared" ca="1" si="6"/>
        <v>357</v>
      </c>
      <c r="I30">
        <f t="shared" ca="1" si="7"/>
        <v>1.17</v>
      </c>
      <c r="J30">
        <f t="shared" ca="1" si="7"/>
        <v>0.46</v>
      </c>
      <c r="K30" s="1">
        <f t="shared" ca="1" si="8"/>
        <v>24</v>
      </c>
      <c r="L30" s="1">
        <f t="shared" ca="1" si="9"/>
        <v>21</v>
      </c>
      <c r="M30" s="1">
        <f t="shared" ca="1" si="10"/>
        <v>95</v>
      </c>
      <c r="N30" s="1">
        <f t="shared" ca="1" si="11"/>
        <v>19</v>
      </c>
      <c r="O30" s="1">
        <f t="shared" ca="1" si="12"/>
        <v>3</v>
      </c>
      <c r="P30" s="1">
        <f t="shared" ca="1" si="13"/>
        <v>36</v>
      </c>
      <c r="Q30">
        <f t="shared" ca="1" si="14"/>
        <v>5.58</v>
      </c>
      <c r="R30">
        <f t="shared" ca="1" si="15"/>
        <v>6.64</v>
      </c>
      <c r="S30" s="1">
        <f t="shared" ca="1" si="16"/>
        <v>4</v>
      </c>
      <c r="T30">
        <f t="shared" ca="1" si="17"/>
        <v>0.15</v>
      </c>
      <c r="U30" s="1">
        <f t="shared" ca="1" si="18"/>
        <v>40</v>
      </c>
      <c r="V30" s="1">
        <f t="shared" ca="1" si="19"/>
        <v>27</v>
      </c>
      <c r="W30" s="1">
        <f t="shared" ca="1" si="20"/>
        <v>9</v>
      </c>
      <c r="X30" s="1">
        <f t="shared" ca="1" si="21"/>
        <v>40</v>
      </c>
      <c r="Y30" s="1">
        <f t="shared" ca="1" si="22"/>
        <v>28</v>
      </c>
      <c r="Z30">
        <f t="shared" ca="1" si="23"/>
        <v>0.12</v>
      </c>
      <c r="AA30">
        <f t="shared" ca="1" si="24"/>
        <v>6.39</v>
      </c>
      <c r="AB30" s="1">
        <f t="shared" ca="1" si="25"/>
        <v>37</v>
      </c>
      <c r="AC30" s="1">
        <f t="shared" ca="1" si="26"/>
        <v>21</v>
      </c>
      <c r="AD30" s="1">
        <f t="shared" ca="1" si="27"/>
        <v>119</v>
      </c>
      <c r="AE30" s="1">
        <f t="shared" ca="1" si="28"/>
        <v>48</v>
      </c>
      <c r="AF30">
        <f t="shared" ca="1" si="29"/>
        <v>2.75</v>
      </c>
      <c r="AG30" s="1">
        <f t="shared" ca="1" si="30"/>
        <v>36</v>
      </c>
      <c r="AH30">
        <f t="shared" ca="1" si="31"/>
        <v>0.27</v>
      </c>
      <c r="AI30">
        <f t="shared" ca="1" si="32"/>
        <v>3.9</v>
      </c>
      <c r="AJ30">
        <f t="shared" ca="1" si="33"/>
        <v>0.91</v>
      </c>
      <c r="AK30">
        <f t="shared" ca="1" si="34"/>
        <v>0.87</v>
      </c>
      <c r="AL30" s="1">
        <f t="shared" ca="1" si="35"/>
        <v>13</v>
      </c>
      <c r="AM30" s="1">
        <f t="shared" ca="1" si="36"/>
        <v>4</v>
      </c>
      <c r="AN30">
        <f t="shared" ca="1" si="37"/>
        <v>0.56999999999999995</v>
      </c>
      <c r="AO30" s="1">
        <f t="shared" ca="1" si="38"/>
        <v>16</v>
      </c>
    </row>
    <row r="31" spans="1:41" x14ac:dyDescent="0.2">
      <c r="A31">
        <v>30</v>
      </c>
      <c r="B31">
        <f t="shared" ca="1" si="0"/>
        <v>0.96</v>
      </c>
      <c r="C31" s="1">
        <f t="shared" ca="1" si="1"/>
        <v>19</v>
      </c>
      <c r="D31" s="1">
        <f t="shared" ca="1" si="2"/>
        <v>13</v>
      </c>
      <c r="E31" s="1">
        <f t="shared" ca="1" si="3"/>
        <v>43</v>
      </c>
      <c r="F31" s="1">
        <f t="shared" ca="1" si="4"/>
        <v>5</v>
      </c>
      <c r="G31" s="1">
        <f t="shared" ca="1" si="5"/>
        <v>111</v>
      </c>
      <c r="H31" s="1">
        <f t="shared" ca="1" si="6"/>
        <v>240</v>
      </c>
      <c r="I31">
        <f t="shared" ca="1" si="7"/>
        <v>0.67</v>
      </c>
      <c r="J31">
        <f t="shared" ca="1" si="7"/>
        <v>0.57999999999999996</v>
      </c>
      <c r="K31" s="1">
        <f t="shared" ca="1" si="8"/>
        <v>42</v>
      </c>
      <c r="L31" s="1">
        <f t="shared" ca="1" si="9"/>
        <v>25</v>
      </c>
      <c r="M31" s="1">
        <f t="shared" ca="1" si="10"/>
        <v>39</v>
      </c>
      <c r="N31" s="1">
        <f t="shared" ca="1" si="11"/>
        <v>20</v>
      </c>
      <c r="O31" s="1">
        <f t="shared" ca="1" si="12"/>
        <v>4</v>
      </c>
      <c r="P31" s="1">
        <f t="shared" ca="1" si="13"/>
        <v>37</v>
      </c>
      <c r="Q31">
        <f t="shared" ca="1" si="14"/>
        <v>6.31</v>
      </c>
      <c r="R31">
        <f t="shared" ca="1" si="15"/>
        <v>6.11</v>
      </c>
      <c r="S31" s="1">
        <f t="shared" ca="1" si="16"/>
        <v>4</v>
      </c>
      <c r="T31">
        <f t="shared" ca="1" si="17"/>
        <v>0.45</v>
      </c>
      <c r="U31" s="1">
        <f t="shared" ca="1" si="18"/>
        <v>13</v>
      </c>
      <c r="V31" s="1">
        <f t="shared" ca="1" si="19"/>
        <v>29</v>
      </c>
      <c r="W31" s="1">
        <f t="shared" ca="1" si="20"/>
        <v>6</v>
      </c>
      <c r="X31" s="1">
        <f t="shared" ca="1" si="21"/>
        <v>64</v>
      </c>
      <c r="Y31" s="1">
        <f t="shared" ca="1" si="22"/>
        <v>37</v>
      </c>
      <c r="Z31">
        <f t="shared" ca="1" si="23"/>
        <v>0.46</v>
      </c>
      <c r="AA31">
        <f t="shared" ca="1" si="24"/>
        <v>4.4400000000000004</v>
      </c>
      <c r="AB31" s="1">
        <f t="shared" ca="1" si="25"/>
        <v>37</v>
      </c>
      <c r="AC31" s="1">
        <f t="shared" ca="1" si="26"/>
        <v>22</v>
      </c>
      <c r="AD31" s="1">
        <f t="shared" ca="1" si="27"/>
        <v>33</v>
      </c>
      <c r="AE31" s="1">
        <f t="shared" ca="1" si="28"/>
        <v>7</v>
      </c>
      <c r="AF31">
        <f t="shared" ca="1" si="29"/>
        <v>1.65</v>
      </c>
      <c r="AG31" s="1">
        <f t="shared" ca="1" si="30"/>
        <v>24</v>
      </c>
      <c r="AH31">
        <f t="shared" ca="1" si="31"/>
        <v>0.83</v>
      </c>
      <c r="AI31">
        <f t="shared" ca="1" si="32"/>
        <v>9.15</v>
      </c>
      <c r="AJ31">
        <f t="shared" ca="1" si="33"/>
        <v>0.48</v>
      </c>
      <c r="AK31">
        <f t="shared" ca="1" si="34"/>
        <v>0.78</v>
      </c>
      <c r="AL31" s="1">
        <f t="shared" ca="1" si="35"/>
        <v>30</v>
      </c>
      <c r="AM31" s="1">
        <f t="shared" ca="1" si="36"/>
        <v>17</v>
      </c>
      <c r="AN31">
        <f t="shared" ca="1" si="37"/>
        <v>0.85</v>
      </c>
      <c r="AO31" s="1">
        <f t="shared" ca="1" si="38"/>
        <v>12</v>
      </c>
    </row>
    <row r="32" spans="1:41" x14ac:dyDescent="0.2">
      <c r="A32">
        <v>31</v>
      </c>
      <c r="B32">
        <f t="shared" ca="1" si="0"/>
        <v>1.5</v>
      </c>
      <c r="C32" s="1">
        <f t="shared" ca="1" si="1"/>
        <v>11</v>
      </c>
      <c r="D32" s="1">
        <f t="shared" ca="1" si="2"/>
        <v>30</v>
      </c>
      <c r="E32" s="1">
        <f t="shared" ca="1" si="3"/>
        <v>32</v>
      </c>
      <c r="F32" s="1">
        <f t="shared" ca="1" si="4"/>
        <v>2</v>
      </c>
      <c r="G32" s="1">
        <f t="shared" ca="1" si="5"/>
        <v>110</v>
      </c>
      <c r="H32" s="1">
        <f t="shared" ca="1" si="6"/>
        <v>228</v>
      </c>
      <c r="I32">
        <f t="shared" ca="1" si="7"/>
        <v>1.3</v>
      </c>
      <c r="J32">
        <f t="shared" ca="1" si="7"/>
        <v>1</v>
      </c>
      <c r="K32" s="1">
        <f t="shared" ca="1" si="8"/>
        <v>23</v>
      </c>
      <c r="L32" s="1">
        <f t="shared" ca="1" si="9"/>
        <v>15</v>
      </c>
      <c r="M32" s="1">
        <f t="shared" ca="1" si="10"/>
        <v>86</v>
      </c>
      <c r="N32" s="1">
        <f t="shared" ca="1" si="11"/>
        <v>14</v>
      </c>
      <c r="O32" s="1">
        <f t="shared" ca="1" si="12"/>
        <v>2</v>
      </c>
      <c r="P32" s="1">
        <f t="shared" ca="1" si="13"/>
        <v>27</v>
      </c>
      <c r="Q32">
        <f t="shared" ca="1" si="14"/>
        <v>6.92</v>
      </c>
      <c r="R32">
        <f t="shared" ca="1" si="15"/>
        <v>6.48</v>
      </c>
      <c r="S32" s="1">
        <f t="shared" ca="1" si="16"/>
        <v>3</v>
      </c>
      <c r="T32">
        <f t="shared" ca="1" si="17"/>
        <v>0.23</v>
      </c>
      <c r="U32" s="1">
        <f t="shared" ca="1" si="18"/>
        <v>15</v>
      </c>
      <c r="V32" s="1">
        <f t="shared" ca="1" si="19"/>
        <v>67</v>
      </c>
      <c r="W32" s="1">
        <f t="shared" ca="1" si="20"/>
        <v>4</v>
      </c>
      <c r="X32" s="1">
        <f t="shared" ca="1" si="21"/>
        <v>50</v>
      </c>
      <c r="Y32" s="1">
        <f t="shared" ca="1" si="22"/>
        <v>39</v>
      </c>
      <c r="Z32">
        <f t="shared" ca="1" si="23"/>
        <v>0.3</v>
      </c>
      <c r="AA32">
        <f t="shared" ca="1" si="24"/>
        <v>4.6500000000000004</v>
      </c>
      <c r="AB32" s="1">
        <f t="shared" ca="1" si="25"/>
        <v>36</v>
      </c>
      <c r="AC32" s="1">
        <f t="shared" ca="1" si="26"/>
        <v>29</v>
      </c>
      <c r="AD32" s="1">
        <f t="shared" ca="1" si="27"/>
        <v>144</v>
      </c>
      <c r="AE32" s="1">
        <f t="shared" ca="1" si="28"/>
        <v>20</v>
      </c>
      <c r="AF32">
        <f t="shared" ca="1" si="29"/>
        <v>1.75</v>
      </c>
      <c r="AG32" s="1">
        <f t="shared" ca="1" si="30"/>
        <v>23</v>
      </c>
      <c r="AH32">
        <f t="shared" ca="1" si="31"/>
        <v>1.1499999999999999</v>
      </c>
      <c r="AI32">
        <f t="shared" ca="1" si="32"/>
        <v>5.2</v>
      </c>
      <c r="AJ32">
        <f t="shared" ca="1" si="33"/>
        <v>0.55000000000000004</v>
      </c>
      <c r="AK32">
        <f t="shared" ca="1" si="34"/>
        <v>1.1000000000000001</v>
      </c>
      <c r="AL32" s="1">
        <f t="shared" ca="1" si="35"/>
        <v>12</v>
      </c>
      <c r="AM32" s="1">
        <f t="shared" ca="1" si="36"/>
        <v>2</v>
      </c>
      <c r="AN32">
        <f t="shared" ca="1" si="37"/>
        <v>0.08</v>
      </c>
      <c r="AO32" s="1">
        <f t="shared" ca="1" si="38"/>
        <v>14</v>
      </c>
    </row>
    <row r="33" spans="1:41" x14ac:dyDescent="0.2">
      <c r="A33">
        <v>32</v>
      </c>
      <c r="B33">
        <f t="shared" ca="1" si="0"/>
        <v>11.11</v>
      </c>
      <c r="C33" s="1">
        <f t="shared" ca="1" si="1"/>
        <v>16</v>
      </c>
      <c r="D33" s="1">
        <f t="shared" ca="1" si="2"/>
        <v>21</v>
      </c>
      <c r="E33" s="1">
        <f t="shared" ca="1" si="3"/>
        <v>69</v>
      </c>
      <c r="F33" s="1">
        <f t="shared" ca="1" si="4"/>
        <v>7</v>
      </c>
      <c r="G33" s="1">
        <f t="shared" ca="1" si="5"/>
        <v>383</v>
      </c>
      <c r="H33" s="1">
        <f t="shared" ca="1" si="6"/>
        <v>255</v>
      </c>
      <c r="I33">
        <f t="shared" ca="1" si="7"/>
        <v>1.33</v>
      </c>
      <c r="J33">
        <f t="shared" ca="1" si="7"/>
        <v>0.38</v>
      </c>
      <c r="K33" s="1">
        <f t="shared" ca="1" si="8"/>
        <v>37</v>
      </c>
      <c r="L33" s="1">
        <f t="shared" ca="1" si="9"/>
        <v>16</v>
      </c>
      <c r="M33" s="1">
        <f t="shared" ca="1" si="10"/>
        <v>72</v>
      </c>
      <c r="N33" s="1">
        <f t="shared" ca="1" si="11"/>
        <v>29</v>
      </c>
      <c r="O33" s="1">
        <f t="shared" ca="1" si="12"/>
        <v>4</v>
      </c>
      <c r="P33" s="1">
        <f t="shared" ca="1" si="13"/>
        <v>35</v>
      </c>
      <c r="Q33">
        <f t="shared" ca="1" si="14"/>
        <v>6.8</v>
      </c>
      <c r="R33">
        <f t="shared" ca="1" si="15"/>
        <v>6.99</v>
      </c>
      <c r="S33" s="1">
        <f t="shared" ca="1" si="16"/>
        <v>3</v>
      </c>
      <c r="T33">
        <f t="shared" ca="1" si="17"/>
        <v>0.33</v>
      </c>
      <c r="U33" s="1">
        <f t="shared" ca="1" si="18"/>
        <v>32</v>
      </c>
      <c r="V33" s="1">
        <f t="shared" ca="1" si="19"/>
        <v>68</v>
      </c>
      <c r="W33" s="1">
        <f t="shared" ca="1" si="20"/>
        <v>5</v>
      </c>
      <c r="X33" s="1">
        <f t="shared" ca="1" si="21"/>
        <v>42</v>
      </c>
      <c r="Y33" s="1">
        <f t="shared" ca="1" si="22"/>
        <v>12</v>
      </c>
      <c r="Z33">
        <f t="shared" ca="1" si="23"/>
        <v>0.24</v>
      </c>
      <c r="AA33">
        <f t="shared" ca="1" si="24"/>
        <v>3.04</v>
      </c>
      <c r="AB33" s="1">
        <f t="shared" ca="1" si="25"/>
        <v>36</v>
      </c>
      <c r="AC33" s="1">
        <f t="shared" ca="1" si="26"/>
        <v>25</v>
      </c>
      <c r="AD33" s="1">
        <f t="shared" ca="1" si="27"/>
        <v>43</v>
      </c>
      <c r="AE33" s="1">
        <f t="shared" ca="1" si="28"/>
        <v>38</v>
      </c>
      <c r="AF33">
        <f t="shared" ca="1" si="29"/>
        <v>2.4300000000000002</v>
      </c>
      <c r="AG33" s="1">
        <f t="shared" ca="1" si="30"/>
        <v>30</v>
      </c>
      <c r="AH33">
        <f t="shared" ca="1" si="31"/>
        <v>0.74</v>
      </c>
      <c r="AI33">
        <f t="shared" ca="1" si="32"/>
        <v>8.65</v>
      </c>
      <c r="AJ33">
        <f t="shared" ca="1" si="33"/>
        <v>0.49</v>
      </c>
      <c r="AK33">
        <f t="shared" ca="1" si="34"/>
        <v>1.72</v>
      </c>
      <c r="AL33" s="1">
        <f t="shared" ca="1" si="35"/>
        <v>10</v>
      </c>
      <c r="AM33" s="1">
        <f t="shared" ca="1" si="36"/>
        <v>19</v>
      </c>
      <c r="AN33">
        <f t="shared" ca="1" si="37"/>
        <v>0.88</v>
      </c>
      <c r="AO33" s="1">
        <f t="shared" ca="1" si="38"/>
        <v>4</v>
      </c>
    </row>
    <row r="34" spans="1:41" x14ac:dyDescent="0.2">
      <c r="A34">
        <v>33</v>
      </c>
      <c r="B34">
        <f t="shared" ca="1" si="0"/>
        <v>4.55</v>
      </c>
      <c r="C34" s="1">
        <f t="shared" ca="1" si="1"/>
        <v>17</v>
      </c>
      <c r="D34" s="1">
        <f t="shared" ca="1" si="2"/>
        <v>24</v>
      </c>
      <c r="E34" s="1">
        <f t="shared" ca="1" si="3"/>
        <v>70</v>
      </c>
      <c r="F34" s="1">
        <f t="shared" ca="1" si="4"/>
        <v>28</v>
      </c>
      <c r="G34" s="1">
        <f t="shared" ca="1" si="5"/>
        <v>174</v>
      </c>
      <c r="H34" s="1">
        <f t="shared" ca="1" si="6"/>
        <v>315</v>
      </c>
      <c r="I34">
        <f t="shared" ca="1" si="7"/>
        <v>0.61</v>
      </c>
      <c r="J34">
        <f t="shared" ca="1" si="7"/>
        <v>1.34</v>
      </c>
      <c r="K34" s="1">
        <f t="shared" ca="1" si="8"/>
        <v>33</v>
      </c>
      <c r="L34" s="1">
        <f t="shared" ca="1" si="9"/>
        <v>4</v>
      </c>
      <c r="M34" s="1">
        <f t="shared" ca="1" si="10"/>
        <v>38</v>
      </c>
      <c r="N34" s="1">
        <f t="shared" ca="1" si="11"/>
        <v>29</v>
      </c>
      <c r="O34" s="1">
        <f t="shared" ca="1" si="12"/>
        <v>2</v>
      </c>
      <c r="P34" s="1">
        <f t="shared" ca="1" si="13"/>
        <v>20</v>
      </c>
      <c r="Q34">
        <f t="shared" ca="1" si="14"/>
        <v>6.68</v>
      </c>
      <c r="R34">
        <f t="shared" ca="1" si="15"/>
        <v>6.42</v>
      </c>
      <c r="S34" s="1">
        <f t="shared" ca="1" si="16"/>
        <v>5</v>
      </c>
      <c r="T34">
        <f t="shared" ca="1" si="17"/>
        <v>0.12</v>
      </c>
      <c r="U34" s="1">
        <f t="shared" ca="1" si="18"/>
        <v>4</v>
      </c>
      <c r="V34" s="1">
        <f t="shared" ca="1" si="19"/>
        <v>31</v>
      </c>
      <c r="W34" s="1">
        <f t="shared" ca="1" si="20"/>
        <v>6</v>
      </c>
      <c r="X34" s="1">
        <f t="shared" ca="1" si="21"/>
        <v>58</v>
      </c>
      <c r="Y34" s="1">
        <f t="shared" ca="1" si="22"/>
        <v>20</v>
      </c>
      <c r="Z34">
        <f t="shared" ca="1" si="23"/>
        <v>0.38</v>
      </c>
      <c r="AA34">
        <f t="shared" ca="1" si="24"/>
        <v>9.32</v>
      </c>
      <c r="AB34" s="1">
        <f t="shared" ca="1" si="25"/>
        <v>22</v>
      </c>
      <c r="AC34" s="1">
        <f t="shared" ca="1" si="26"/>
        <v>10</v>
      </c>
      <c r="AD34" s="1">
        <f t="shared" ca="1" si="27"/>
        <v>20</v>
      </c>
      <c r="AE34" s="1">
        <f t="shared" ca="1" si="28"/>
        <v>38</v>
      </c>
      <c r="AF34">
        <f t="shared" ca="1" si="29"/>
        <v>1.25</v>
      </c>
      <c r="AG34" s="1">
        <f t="shared" ca="1" si="30"/>
        <v>30</v>
      </c>
      <c r="AH34">
        <f t="shared" ca="1" si="31"/>
        <v>0.74</v>
      </c>
      <c r="AI34">
        <f t="shared" ca="1" si="32"/>
        <v>3.13</v>
      </c>
      <c r="AJ34">
        <f t="shared" ca="1" si="33"/>
        <v>0.89</v>
      </c>
      <c r="AK34">
        <f t="shared" ca="1" si="34"/>
        <v>1.88</v>
      </c>
      <c r="AL34" s="1">
        <f t="shared" ca="1" si="35"/>
        <v>32</v>
      </c>
      <c r="AM34" s="1">
        <f t="shared" ca="1" si="36"/>
        <v>6</v>
      </c>
      <c r="AN34">
        <f t="shared" ca="1" si="37"/>
        <v>0.2</v>
      </c>
      <c r="AO34" s="1">
        <f t="shared" ca="1" si="38"/>
        <v>10</v>
      </c>
    </row>
    <row r="35" spans="1:41" x14ac:dyDescent="0.2">
      <c r="A35">
        <v>34</v>
      </c>
      <c r="B35">
        <f t="shared" ca="1" si="0"/>
        <v>7.33</v>
      </c>
      <c r="C35" s="1">
        <f t="shared" ca="1" si="1"/>
        <v>15</v>
      </c>
      <c r="D35" s="1">
        <f t="shared" ca="1" si="2"/>
        <v>20</v>
      </c>
      <c r="E35" s="1">
        <f t="shared" ca="1" si="3"/>
        <v>60</v>
      </c>
      <c r="F35" s="1">
        <f t="shared" ca="1" si="4"/>
        <v>4</v>
      </c>
      <c r="G35" s="1">
        <f t="shared" ca="1" si="5"/>
        <v>452</v>
      </c>
      <c r="H35" s="1">
        <f t="shared" ca="1" si="6"/>
        <v>193</v>
      </c>
      <c r="I35">
        <f t="shared" ca="1" si="7"/>
        <v>1.06</v>
      </c>
      <c r="J35">
        <f t="shared" ca="1" si="7"/>
        <v>1.32</v>
      </c>
      <c r="K35" s="1">
        <f t="shared" ca="1" si="8"/>
        <v>25</v>
      </c>
      <c r="L35" s="1">
        <f t="shared" ca="1" si="9"/>
        <v>3</v>
      </c>
      <c r="M35" s="1">
        <f t="shared" ca="1" si="10"/>
        <v>87</v>
      </c>
      <c r="N35" s="1">
        <f t="shared" ca="1" si="11"/>
        <v>40</v>
      </c>
      <c r="O35" s="1">
        <f t="shared" ca="1" si="12"/>
        <v>3</v>
      </c>
      <c r="P35" s="1">
        <f t="shared" ca="1" si="13"/>
        <v>46</v>
      </c>
      <c r="Q35">
        <f t="shared" ca="1" si="14"/>
        <v>5.95</v>
      </c>
      <c r="R35">
        <f t="shared" ca="1" si="15"/>
        <v>6.58</v>
      </c>
      <c r="S35" s="1">
        <f t="shared" ca="1" si="16"/>
        <v>5</v>
      </c>
      <c r="T35">
        <f t="shared" ca="1" si="17"/>
        <v>0.15</v>
      </c>
      <c r="U35" s="1">
        <f t="shared" ca="1" si="18"/>
        <v>36</v>
      </c>
      <c r="V35" s="1">
        <f t="shared" ca="1" si="19"/>
        <v>44</v>
      </c>
      <c r="W35" s="1">
        <f t="shared" ca="1" si="20"/>
        <v>3</v>
      </c>
      <c r="X35" s="1">
        <f t="shared" ca="1" si="21"/>
        <v>64</v>
      </c>
      <c r="Y35" s="1">
        <f t="shared" ca="1" si="22"/>
        <v>32</v>
      </c>
      <c r="Z35">
        <f t="shared" ca="1" si="23"/>
        <v>0.13</v>
      </c>
      <c r="AA35">
        <f t="shared" ca="1" si="24"/>
        <v>0.2</v>
      </c>
      <c r="AB35" s="1">
        <f t="shared" ca="1" si="25"/>
        <v>9</v>
      </c>
      <c r="AC35" s="1">
        <f t="shared" ca="1" si="26"/>
        <v>25</v>
      </c>
      <c r="AD35" s="1">
        <f t="shared" ca="1" si="27"/>
        <v>11</v>
      </c>
      <c r="AE35" s="1">
        <f t="shared" ca="1" si="28"/>
        <v>38</v>
      </c>
      <c r="AF35">
        <f t="shared" ca="1" si="29"/>
        <v>2.79</v>
      </c>
      <c r="AG35" s="1">
        <f t="shared" ca="1" si="30"/>
        <v>34</v>
      </c>
      <c r="AH35">
        <f t="shared" ca="1" si="31"/>
        <v>0.32</v>
      </c>
      <c r="AI35">
        <f t="shared" ca="1" si="32"/>
        <v>7.92</v>
      </c>
      <c r="AJ35">
        <f t="shared" ca="1" si="33"/>
        <v>0.35</v>
      </c>
      <c r="AK35">
        <f t="shared" ca="1" si="34"/>
        <v>0.83</v>
      </c>
      <c r="AL35" s="1">
        <f t="shared" ca="1" si="35"/>
        <v>33</v>
      </c>
      <c r="AM35" s="1">
        <f t="shared" ca="1" si="36"/>
        <v>13</v>
      </c>
      <c r="AN35">
        <f t="shared" ca="1" si="37"/>
        <v>0.2</v>
      </c>
      <c r="AO35" s="1">
        <f t="shared" ca="1" si="38"/>
        <v>8</v>
      </c>
    </row>
    <row r="36" spans="1:41" x14ac:dyDescent="0.2">
      <c r="A36">
        <v>35</v>
      </c>
      <c r="B36">
        <f t="shared" ca="1" si="0"/>
        <v>3.69</v>
      </c>
      <c r="C36" s="1">
        <f t="shared" ca="1" si="1"/>
        <v>20</v>
      </c>
      <c r="D36" s="1">
        <f t="shared" ca="1" si="2"/>
        <v>18</v>
      </c>
      <c r="E36" s="1">
        <f t="shared" ca="1" si="3"/>
        <v>100</v>
      </c>
      <c r="F36" s="1">
        <f t="shared" ca="1" si="4"/>
        <v>11</v>
      </c>
      <c r="G36" s="1">
        <f t="shared" ca="1" si="5"/>
        <v>240</v>
      </c>
      <c r="H36" s="1">
        <f t="shared" ca="1" si="6"/>
        <v>342</v>
      </c>
      <c r="I36">
        <f t="shared" ca="1" si="7"/>
        <v>1.69</v>
      </c>
      <c r="J36">
        <f t="shared" ca="1" si="7"/>
        <v>0.98</v>
      </c>
      <c r="K36" s="1">
        <f t="shared" ca="1" si="8"/>
        <v>15</v>
      </c>
      <c r="L36" s="1">
        <f t="shared" ca="1" si="9"/>
        <v>22</v>
      </c>
      <c r="M36" s="1">
        <f t="shared" ca="1" si="10"/>
        <v>55</v>
      </c>
      <c r="N36" s="1">
        <f t="shared" ca="1" si="11"/>
        <v>16</v>
      </c>
      <c r="O36" s="1">
        <f t="shared" ca="1" si="12"/>
        <v>4</v>
      </c>
      <c r="P36" s="1">
        <f t="shared" ca="1" si="13"/>
        <v>32</v>
      </c>
      <c r="Q36">
        <f t="shared" ca="1" si="14"/>
        <v>5.19</v>
      </c>
      <c r="R36">
        <f t="shared" ca="1" si="15"/>
        <v>6.21</v>
      </c>
      <c r="S36" s="1">
        <f t="shared" ca="1" si="16"/>
        <v>4</v>
      </c>
      <c r="T36">
        <f t="shared" ca="1" si="17"/>
        <v>0.24</v>
      </c>
      <c r="U36" s="1">
        <f t="shared" ca="1" si="18"/>
        <v>32</v>
      </c>
      <c r="V36" s="1">
        <f t="shared" ca="1" si="19"/>
        <v>59</v>
      </c>
      <c r="W36" s="1">
        <f t="shared" ca="1" si="20"/>
        <v>8</v>
      </c>
      <c r="X36" s="1">
        <f t="shared" ca="1" si="21"/>
        <v>62</v>
      </c>
      <c r="Y36" s="1">
        <f t="shared" ca="1" si="22"/>
        <v>36</v>
      </c>
      <c r="Z36">
        <f t="shared" ca="1" si="23"/>
        <v>0.21</v>
      </c>
      <c r="AA36">
        <f t="shared" ca="1" si="24"/>
        <v>6.13</v>
      </c>
      <c r="AB36" s="1">
        <f t="shared" ca="1" si="25"/>
        <v>11</v>
      </c>
      <c r="AC36" s="1">
        <f t="shared" ca="1" si="26"/>
        <v>22</v>
      </c>
      <c r="AD36" s="1">
        <f t="shared" ca="1" si="27"/>
        <v>120</v>
      </c>
      <c r="AE36" s="1">
        <f t="shared" ca="1" si="28"/>
        <v>39</v>
      </c>
      <c r="AF36">
        <f t="shared" ca="1" si="29"/>
        <v>1.81</v>
      </c>
      <c r="AG36" s="1">
        <f t="shared" ca="1" si="30"/>
        <v>25</v>
      </c>
      <c r="AH36">
        <f t="shared" ca="1" si="31"/>
        <v>0.72</v>
      </c>
      <c r="AI36">
        <f t="shared" ca="1" si="32"/>
        <v>6.81</v>
      </c>
      <c r="AJ36">
        <f t="shared" ca="1" si="33"/>
        <v>0.84</v>
      </c>
      <c r="AK36">
        <f t="shared" ca="1" si="34"/>
        <v>0.43</v>
      </c>
      <c r="AL36" s="1">
        <f t="shared" ca="1" si="35"/>
        <v>27</v>
      </c>
      <c r="AM36" s="1">
        <f t="shared" ca="1" si="36"/>
        <v>19</v>
      </c>
      <c r="AN36">
        <f t="shared" ca="1" si="37"/>
        <v>0.12</v>
      </c>
      <c r="AO36" s="1">
        <f t="shared" ca="1" si="38"/>
        <v>17</v>
      </c>
    </row>
    <row r="37" spans="1:41" x14ac:dyDescent="0.2">
      <c r="A37">
        <v>36</v>
      </c>
      <c r="B37">
        <f t="shared" ca="1" si="0"/>
        <v>17.91</v>
      </c>
      <c r="C37" s="1">
        <f t="shared" ca="1" si="1"/>
        <v>19</v>
      </c>
      <c r="D37" s="1">
        <f t="shared" ca="1" si="2"/>
        <v>15</v>
      </c>
      <c r="E37" s="1">
        <f t="shared" ca="1" si="3"/>
        <v>21</v>
      </c>
      <c r="F37" s="1">
        <f t="shared" ca="1" si="4"/>
        <v>34</v>
      </c>
      <c r="G37" s="1">
        <f t="shared" ca="1" si="5"/>
        <v>3</v>
      </c>
      <c r="H37" s="1">
        <f t="shared" ca="1" si="6"/>
        <v>117</v>
      </c>
      <c r="I37">
        <f t="shared" ca="1" si="7"/>
        <v>0.12</v>
      </c>
      <c r="J37">
        <f t="shared" ca="1" si="7"/>
        <v>0.67</v>
      </c>
      <c r="K37" s="1">
        <f t="shared" ca="1" si="8"/>
        <v>13</v>
      </c>
      <c r="L37" s="1">
        <f t="shared" ca="1" si="9"/>
        <v>25</v>
      </c>
      <c r="M37" s="1">
        <f t="shared" ca="1" si="10"/>
        <v>67</v>
      </c>
      <c r="N37" s="1">
        <f t="shared" ca="1" si="11"/>
        <v>20</v>
      </c>
      <c r="O37" s="1">
        <f t="shared" ca="1" si="12"/>
        <v>5</v>
      </c>
      <c r="P37" s="1">
        <f t="shared" ca="1" si="13"/>
        <v>33</v>
      </c>
      <c r="Q37">
        <f t="shared" ca="1" si="14"/>
        <v>5.58</v>
      </c>
      <c r="R37">
        <f t="shared" ca="1" si="15"/>
        <v>6.79</v>
      </c>
      <c r="S37" s="1">
        <f t="shared" ca="1" si="16"/>
        <v>3</v>
      </c>
      <c r="T37">
        <f t="shared" ca="1" si="17"/>
        <v>0.43</v>
      </c>
      <c r="U37" s="1">
        <f t="shared" ca="1" si="18"/>
        <v>12</v>
      </c>
      <c r="V37" s="1">
        <f t="shared" ca="1" si="19"/>
        <v>53</v>
      </c>
      <c r="W37" s="1">
        <f t="shared" ca="1" si="20"/>
        <v>6</v>
      </c>
      <c r="X37" s="1">
        <f t="shared" ca="1" si="21"/>
        <v>48</v>
      </c>
      <c r="Y37" s="1">
        <f t="shared" ca="1" si="22"/>
        <v>40</v>
      </c>
      <c r="Z37">
        <f t="shared" ca="1" si="23"/>
        <v>0.35</v>
      </c>
      <c r="AA37">
        <f t="shared" ca="1" si="24"/>
        <v>5.86</v>
      </c>
      <c r="AB37" s="1">
        <f t="shared" ca="1" si="25"/>
        <v>41</v>
      </c>
      <c r="AC37" s="1">
        <f t="shared" ca="1" si="26"/>
        <v>26</v>
      </c>
      <c r="AD37" s="1">
        <f t="shared" ca="1" si="27"/>
        <v>7</v>
      </c>
      <c r="AE37" s="1">
        <f t="shared" ca="1" si="28"/>
        <v>28</v>
      </c>
      <c r="AF37">
        <f t="shared" ca="1" si="29"/>
        <v>2.95</v>
      </c>
      <c r="AG37" s="1">
        <f t="shared" ca="1" si="30"/>
        <v>37</v>
      </c>
      <c r="AH37">
        <f t="shared" ca="1" si="31"/>
        <v>1.57</v>
      </c>
      <c r="AI37">
        <f t="shared" ca="1" si="32"/>
        <v>2.83</v>
      </c>
      <c r="AJ37">
        <f t="shared" ca="1" si="33"/>
        <v>0.74</v>
      </c>
      <c r="AK37">
        <f t="shared" ca="1" si="34"/>
        <v>1.71</v>
      </c>
      <c r="AL37" s="1">
        <f t="shared" ca="1" si="35"/>
        <v>28</v>
      </c>
      <c r="AM37" s="1">
        <f t="shared" ca="1" si="36"/>
        <v>15</v>
      </c>
      <c r="AN37">
        <f t="shared" ca="1" si="37"/>
        <v>0.89</v>
      </c>
      <c r="AO37" s="1">
        <f t="shared" ca="1" si="38"/>
        <v>11</v>
      </c>
    </row>
    <row r="38" spans="1:41" x14ac:dyDescent="0.2">
      <c r="A38">
        <v>37</v>
      </c>
      <c r="B38">
        <f t="shared" ca="1" si="0"/>
        <v>5.72</v>
      </c>
      <c r="C38" s="1">
        <f t="shared" ca="1" si="1"/>
        <v>19</v>
      </c>
      <c r="D38" s="1">
        <f t="shared" ca="1" si="2"/>
        <v>23</v>
      </c>
      <c r="E38" s="1">
        <f t="shared" ca="1" si="3"/>
        <v>86</v>
      </c>
      <c r="F38" s="1">
        <f t="shared" ca="1" si="4"/>
        <v>30</v>
      </c>
      <c r="G38" s="1">
        <f t="shared" ca="1" si="5"/>
        <v>505</v>
      </c>
      <c r="H38" s="1">
        <f t="shared" ca="1" si="6"/>
        <v>281</v>
      </c>
      <c r="I38">
        <f t="shared" ca="1" si="7"/>
        <v>0.84</v>
      </c>
      <c r="J38">
        <f t="shared" ca="1" si="7"/>
        <v>1.4</v>
      </c>
      <c r="K38" s="1">
        <f t="shared" ca="1" si="8"/>
        <v>14</v>
      </c>
      <c r="L38" s="1">
        <f t="shared" ca="1" si="9"/>
        <v>17</v>
      </c>
      <c r="M38" s="1">
        <f t="shared" ca="1" si="10"/>
        <v>75</v>
      </c>
      <c r="N38" s="1">
        <f t="shared" ca="1" si="11"/>
        <v>13</v>
      </c>
      <c r="O38" s="1">
        <f t="shared" ca="1" si="12"/>
        <v>3</v>
      </c>
      <c r="P38" s="1">
        <f t="shared" ca="1" si="13"/>
        <v>50</v>
      </c>
      <c r="Q38">
        <f t="shared" ca="1" si="14"/>
        <v>5.69</v>
      </c>
      <c r="R38">
        <f t="shared" ca="1" si="15"/>
        <v>6.25</v>
      </c>
      <c r="S38" s="1">
        <f t="shared" ca="1" si="16"/>
        <v>5</v>
      </c>
      <c r="T38">
        <f t="shared" ca="1" si="17"/>
        <v>0.34</v>
      </c>
      <c r="U38" s="1">
        <f t="shared" ca="1" si="18"/>
        <v>48</v>
      </c>
      <c r="V38" s="1">
        <f t="shared" ca="1" si="19"/>
        <v>63</v>
      </c>
      <c r="W38" s="1">
        <f t="shared" ca="1" si="20"/>
        <v>4</v>
      </c>
      <c r="X38" s="1">
        <f t="shared" ca="1" si="21"/>
        <v>78</v>
      </c>
      <c r="Y38" s="1">
        <f t="shared" ca="1" si="22"/>
        <v>20</v>
      </c>
      <c r="Z38">
        <f t="shared" ca="1" si="23"/>
        <v>0.28000000000000003</v>
      </c>
      <c r="AA38">
        <f t="shared" ca="1" si="24"/>
        <v>8.81</v>
      </c>
      <c r="AB38" s="1">
        <f t="shared" ca="1" si="25"/>
        <v>40</v>
      </c>
      <c r="AC38" s="1">
        <f t="shared" ca="1" si="26"/>
        <v>14</v>
      </c>
      <c r="AD38" s="1">
        <f t="shared" ca="1" si="27"/>
        <v>61</v>
      </c>
      <c r="AE38" s="1">
        <f t="shared" ca="1" si="28"/>
        <v>31</v>
      </c>
      <c r="AF38">
        <f t="shared" ca="1" si="29"/>
        <v>2.67</v>
      </c>
      <c r="AG38" s="1">
        <f t="shared" ca="1" si="30"/>
        <v>33</v>
      </c>
      <c r="AH38">
        <f t="shared" ca="1" si="31"/>
        <v>0.54</v>
      </c>
      <c r="AI38">
        <f t="shared" ca="1" si="32"/>
        <v>0.23</v>
      </c>
      <c r="AJ38">
        <f t="shared" ca="1" si="33"/>
        <v>0.52</v>
      </c>
      <c r="AK38">
        <f t="shared" ca="1" si="34"/>
        <v>1.1599999999999999</v>
      </c>
      <c r="AL38" s="1">
        <f t="shared" ca="1" si="35"/>
        <v>39</v>
      </c>
      <c r="AM38" s="1">
        <f t="shared" ca="1" si="36"/>
        <v>16</v>
      </c>
      <c r="AN38">
        <f t="shared" ca="1" si="37"/>
        <v>0.23</v>
      </c>
      <c r="AO38" s="1">
        <f t="shared" ca="1" si="38"/>
        <v>14</v>
      </c>
    </row>
    <row r="39" spans="1:41" x14ac:dyDescent="0.2">
      <c r="A39">
        <v>38</v>
      </c>
      <c r="B39">
        <f t="shared" ca="1" si="0"/>
        <v>7.89</v>
      </c>
      <c r="C39" s="1">
        <f t="shared" ca="1" si="1"/>
        <v>15</v>
      </c>
      <c r="D39" s="1">
        <f t="shared" ca="1" si="2"/>
        <v>17</v>
      </c>
      <c r="E39" s="1">
        <f t="shared" ca="1" si="3"/>
        <v>30</v>
      </c>
      <c r="F39" s="1">
        <f t="shared" ca="1" si="4"/>
        <v>2</v>
      </c>
      <c r="G39" s="1">
        <f t="shared" ca="1" si="5"/>
        <v>373</v>
      </c>
      <c r="H39" s="1">
        <f t="shared" ca="1" si="6"/>
        <v>295</v>
      </c>
      <c r="I39">
        <f t="shared" ca="1" si="7"/>
        <v>1.1299999999999999</v>
      </c>
      <c r="J39">
        <f t="shared" ca="1" si="7"/>
        <v>1.96</v>
      </c>
      <c r="K39" s="1">
        <f t="shared" ca="1" si="8"/>
        <v>28</v>
      </c>
      <c r="L39" s="1">
        <f t="shared" ca="1" si="9"/>
        <v>28</v>
      </c>
      <c r="M39" s="1">
        <f t="shared" ca="1" si="10"/>
        <v>56</v>
      </c>
      <c r="N39" s="1">
        <f t="shared" ca="1" si="11"/>
        <v>16</v>
      </c>
      <c r="O39" s="1">
        <f t="shared" ca="1" si="12"/>
        <v>5</v>
      </c>
      <c r="P39" s="1">
        <f t="shared" ca="1" si="13"/>
        <v>39</v>
      </c>
      <c r="Q39">
        <f t="shared" ca="1" si="14"/>
        <v>6.51</v>
      </c>
      <c r="R39">
        <f t="shared" ca="1" si="15"/>
        <v>6.87</v>
      </c>
      <c r="S39" s="1">
        <f t="shared" ca="1" si="16"/>
        <v>3</v>
      </c>
      <c r="T39">
        <f t="shared" ca="1" si="17"/>
        <v>0.26</v>
      </c>
      <c r="U39" s="1">
        <f t="shared" ca="1" si="18"/>
        <v>32</v>
      </c>
      <c r="V39" s="1">
        <f t="shared" ca="1" si="19"/>
        <v>49</v>
      </c>
      <c r="W39" s="1">
        <f t="shared" ca="1" si="20"/>
        <v>9</v>
      </c>
      <c r="X39" s="1">
        <f t="shared" ca="1" si="21"/>
        <v>46</v>
      </c>
      <c r="Y39" s="1">
        <f t="shared" ca="1" si="22"/>
        <v>31</v>
      </c>
      <c r="Z39">
        <f t="shared" ca="1" si="23"/>
        <v>0.37</v>
      </c>
      <c r="AA39">
        <f t="shared" ca="1" si="24"/>
        <v>8.01</v>
      </c>
      <c r="AB39" s="1">
        <f t="shared" ca="1" si="25"/>
        <v>27</v>
      </c>
      <c r="AC39" s="1">
        <f t="shared" ca="1" si="26"/>
        <v>28</v>
      </c>
      <c r="AD39" s="1">
        <f t="shared" ca="1" si="27"/>
        <v>101</v>
      </c>
      <c r="AE39" s="1">
        <f t="shared" ca="1" si="28"/>
        <v>36</v>
      </c>
      <c r="AF39">
        <f t="shared" ca="1" si="29"/>
        <v>2.91</v>
      </c>
      <c r="AG39" s="1">
        <f t="shared" ca="1" si="30"/>
        <v>21</v>
      </c>
      <c r="AH39">
        <f t="shared" ca="1" si="31"/>
        <v>2</v>
      </c>
      <c r="AI39">
        <f t="shared" ca="1" si="32"/>
        <v>1.1599999999999999</v>
      </c>
      <c r="AJ39">
        <f t="shared" ca="1" si="33"/>
        <v>0.56999999999999995</v>
      </c>
      <c r="AK39">
        <f t="shared" ca="1" si="34"/>
        <v>0.41</v>
      </c>
      <c r="AL39" s="1">
        <f t="shared" ca="1" si="35"/>
        <v>34</v>
      </c>
      <c r="AM39" s="1">
        <f t="shared" ca="1" si="36"/>
        <v>7</v>
      </c>
      <c r="AN39">
        <f t="shared" ca="1" si="37"/>
        <v>0.57999999999999996</v>
      </c>
      <c r="AO39" s="1">
        <f t="shared" ca="1" si="38"/>
        <v>10</v>
      </c>
    </row>
    <row r="40" spans="1:41" x14ac:dyDescent="0.2">
      <c r="A40">
        <v>39</v>
      </c>
      <c r="B40">
        <f t="shared" ca="1" si="0"/>
        <v>16.89</v>
      </c>
      <c r="C40" s="1">
        <f t="shared" ca="1" si="1"/>
        <v>18</v>
      </c>
      <c r="D40" s="1">
        <f t="shared" ca="1" si="2"/>
        <v>24</v>
      </c>
      <c r="E40" s="1">
        <f t="shared" ca="1" si="3"/>
        <v>65</v>
      </c>
      <c r="F40" s="1">
        <f t="shared" ca="1" si="4"/>
        <v>32</v>
      </c>
      <c r="G40" s="1">
        <f t="shared" ca="1" si="5"/>
        <v>300</v>
      </c>
      <c r="H40" s="1">
        <f t="shared" ca="1" si="6"/>
        <v>90</v>
      </c>
      <c r="I40">
        <f t="shared" ca="1" si="7"/>
        <v>0.16</v>
      </c>
      <c r="J40">
        <f t="shared" ca="1" si="7"/>
        <v>1.94</v>
      </c>
      <c r="K40" s="1">
        <f t="shared" ca="1" si="8"/>
        <v>27</v>
      </c>
      <c r="L40" s="1">
        <f t="shared" ca="1" si="9"/>
        <v>6</v>
      </c>
      <c r="M40" s="1">
        <f t="shared" ca="1" si="10"/>
        <v>97</v>
      </c>
      <c r="N40" s="1">
        <f t="shared" ca="1" si="11"/>
        <v>27</v>
      </c>
      <c r="O40" s="1">
        <f t="shared" ca="1" si="12"/>
        <v>3</v>
      </c>
      <c r="P40" s="1">
        <f t="shared" ca="1" si="13"/>
        <v>11</v>
      </c>
      <c r="Q40">
        <f t="shared" ca="1" si="14"/>
        <v>6.84</v>
      </c>
      <c r="R40">
        <f t="shared" ca="1" si="15"/>
        <v>6.97</v>
      </c>
      <c r="S40" s="1">
        <f t="shared" ca="1" si="16"/>
        <v>5</v>
      </c>
      <c r="T40">
        <f t="shared" ca="1" si="17"/>
        <v>0.46</v>
      </c>
      <c r="U40" s="1">
        <f t="shared" ca="1" si="18"/>
        <v>26</v>
      </c>
      <c r="V40" s="1">
        <f t="shared" ca="1" si="19"/>
        <v>51</v>
      </c>
      <c r="W40" s="1">
        <f t="shared" ca="1" si="20"/>
        <v>4</v>
      </c>
      <c r="X40" s="1">
        <f t="shared" ca="1" si="21"/>
        <v>43</v>
      </c>
      <c r="Y40" s="1">
        <f t="shared" ca="1" si="22"/>
        <v>37</v>
      </c>
      <c r="Z40">
        <f t="shared" ca="1" si="23"/>
        <v>0.32</v>
      </c>
      <c r="AA40">
        <f t="shared" ca="1" si="24"/>
        <v>1.38</v>
      </c>
      <c r="AB40" s="1">
        <f t="shared" ca="1" si="25"/>
        <v>29</v>
      </c>
      <c r="AC40" s="1">
        <f t="shared" ca="1" si="26"/>
        <v>15</v>
      </c>
      <c r="AD40" s="1">
        <f t="shared" ca="1" si="27"/>
        <v>137</v>
      </c>
      <c r="AE40" s="1">
        <f t="shared" ca="1" si="28"/>
        <v>4</v>
      </c>
      <c r="AF40">
        <f t="shared" ca="1" si="29"/>
        <v>1.76</v>
      </c>
      <c r="AG40" s="1">
        <f t="shared" ca="1" si="30"/>
        <v>35</v>
      </c>
      <c r="AH40">
        <f t="shared" ca="1" si="31"/>
        <v>1.33</v>
      </c>
      <c r="AI40">
        <f t="shared" ca="1" si="32"/>
        <v>10.81</v>
      </c>
      <c r="AJ40">
        <f t="shared" ca="1" si="33"/>
        <v>0.65</v>
      </c>
      <c r="AK40">
        <f t="shared" ca="1" si="34"/>
        <v>0.75</v>
      </c>
      <c r="AL40" s="1">
        <f t="shared" ca="1" si="35"/>
        <v>24</v>
      </c>
      <c r="AM40" s="1">
        <f t="shared" ca="1" si="36"/>
        <v>14</v>
      </c>
      <c r="AN40">
        <f t="shared" ca="1" si="37"/>
        <v>0.44</v>
      </c>
      <c r="AO40" s="1">
        <f t="shared" ca="1" si="38"/>
        <v>16</v>
      </c>
    </row>
    <row r="41" spans="1:41" x14ac:dyDescent="0.2">
      <c r="A41">
        <v>40</v>
      </c>
      <c r="B41">
        <f t="shared" ca="1" si="0"/>
        <v>13.6</v>
      </c>
      <c r="C41" s="1">
        <f t="shared" ca="1" si="1"/>
        <v>10</v>
      </c>
      <c r="D41" s="1">
        <f t="shared" ca="1" si="2"/>
        <v>15</v>
      </c>
      <c r="E41" s="1">
        <f t="shared" ca="1" si="3"/>
        <v>95</v>
      </c>
      <c r="F41" s="1">
        <f t="shared" ca="1" si="4"/>
        <v>6</v>
      </c>
      <c r="G41" s="1">
        <f t="shared" ca="1" si="5"/>
        <v>108</v>
      </c>
      <c r="H41" s="1">
        <f t="shared" ca="1" si="6"/>
        <v>275</v>
      </c>
      <c r="I41">
        <f t="shared" ca="1" si="7"/>
        <v>1.26</v>
      </c>
      <c r="J41">
        <f t="shared" ca="1" si="7"/>
        <v>1.35</v>
      </c>
      <c r="K41" s="1">
        <f t="shared" ca="1" si="8"/>
        <v>47</v>
      </c>
      <c r="L41" s="1">
        <f t="shared" ca="1" si="9"/>
        <v>5</v>
      </c>
      <c r="M41" s="1">
        <f t="shared" ca="1" si="10"/>
        <v>65</v>
      </c>
      <c r="N41" s="1">
        <f t="shared" ca="1" si="11"/>
        <v>22</v>
      </c>
      <c r="O41" s="1">
        <f t="shared" ca="1" si="12"/>
        <v>3</v>
      </c>
      <c r="P41" s="1">
        <f t="shared" ca="1" si="13"/>
        <v>46</v>
      </c>
      <c r="Q41">
        <f t="shared" ca="1" si="14"/>
        <v>6.28</v>
      </c>
      <c r="R41">
        <f t="shared" ca="1" si="15"/>
        <v>6.2</v>
      </c>
      <c r="S41" s="1">
        <f t="shared" ca="1" si="16"/>
        <v>3</v>
      </c>
      <c r="T41">
        <f t="shared" ca="1" si="17"/>
        <v>0.22</v>
      </c>
      <c r="U41" s="1">
        <f t="shared" ca="1" si="18"/>
        <v>23</v>
      </c>
      <c r="V41" s="1">
        <f t="shared" ca="1" si="19"/>
        <v>40</v>
      </c>
      <c r="W41" s="1">
        <f t="shared" ca="1" si="20"/>
        <v>7</v>
      </c>
      <c r="X41" s="1">
        <f t="shared" ca="1" si="21"/>
        <v>67</v>
      </c>
      <c r="Y41" s="1">
        <f t="shared" ca="1" si="22"/>
        <v>19</v>
      </c>
      <c r="Z41">
        <f t="shared" ca="1" si="23"/>
        <v>0.38</v>
      </c>
      <c r="AA41">
        <f t="shared" ca="1" si="24"/>
        <v>3.73</v>
      </c>
      <c r="AB41" s="1">
        <f t="shared" ca="1" si="25"/>
        <v>27</v>
      </c>
      <c r="AC41" s="1">
        <f t="shared" ca="1" si="26"/>
        <v>26</v>
      </c>
      <c r="AD41" s="1">
        <f t="shared" ca="1" si="27"/>
        <v>110</v>
      </c>
      <c r="AE41" s="1">
        <f t="shared" ca="1" si="28"/>
        <v>50</v>
      </c>
      <c r="AF41">
        <f t="shared" ca="1" si="29"/>
        <v>2.82</v>
      </c>
      <c r="AG41" s="1">
        <f t="shared" ca="1" si="30"/>
        <v>33</v>
      </c>
      <c r="AH41">
        <f t="shared" ca="1" si="31"/>
        <v>1.85</v>
      </c>
      <c r="AI41">
        <f t="shared" ca="1" si="32"/>
        <v>3.9</v>
      </c>
      <c r="AJ41">
        <f t="shared" ca="1" si="33"/>
        <v>0.37</v>
      </c>
      <c r="AK41">
        <f t="shared" ca="1" si="34"/>
        <v>0.98</v>
      </c>
      <c r="AL41" s="1">
        <f t="shared" ca="1" si="35"/>
        <v>34</v>
      </c>
      <c r="AM41" s="1">
        <f t="shared" ca="1" si="36"/>
        <v>20</v>
      </c>
      <c r="AN41">
        <f t="shared" ca="1" si="37"/>
        <v>0.7</v>
      </c>
      <c r="AO41" s="1">
        <f t="shared" ca="1" si="38"/>
        <v>5</v>
      </c>
    </row>
    <row r="42" spans="1:41" x14ac:dyDescent="0.2">
      <c r="A42">
        <v>41</v>
      </c>
      <c r="B42">
        <f t="shared" ca="1" si="0"/>
        <v>6.48</v>
      </c>
      <c r="C42" s="1">
        <f t="shared" ca="1" si="1"/>
        <v>12</v>
      </c>
      <c r="D42" s="1">
        <f t="shared" ca="1" si="2"/>
        <v>11</v>
      </c>
      <c r="E42" s="1">
        <f t="shared" ca="1" si="3"/>
        <v>41</v>
      </c>
      <c r="F42" s="1">
        <f t="shared" ca="1" si="4"/>
        <v>3</v>
      </c>
      <c r="G42" s="1">
        <f t="shared" ca="1" si="5"/>
        <v>537</v>
      </c>
      <c r="H42" s="1">
        <f t="shared" ca="1" si="6"/>
        <v>194</v>
      </c>
      <c r="I42">
        <f t="shared" ca="1" si="7"/>
        <v>0.78</v>
      </c>
      <c r="J42">
        <f t="shared" ca="1" si="7"/>
        <v>1.43</v>
      </c>
      <c r="K42" s="1">
        <f t="shared" ca="1" si="8"/>
        <v>17</v>
      </c>
      <c r="L42" s="1">
        <f t="shared" ca="1" si="9"/>
        <v>19</v>
      </c>
      <c r="M42" s="1">
        <f t="shared" ca="1" si="10"/>
        <v>22</v>
      </c>
      <c r="N42" s="1">
        <f t="shared" ca="1" si="11"/>
        <v>10</v>
      </c>
      <c r="O42" s="1">
        <f t="shared" ca="1" si="12"/>
        <v>3</v>
      </c>
      <c r="P42" s="1">
        <f t="shared" ca="1" si="13"/>
        <v>38</v>
      </c>
      <c r="Q42">
        <f t="shared" ca="1" si="14"/>
        <v>5.27</v>
      </c>
      <c r="R42">
        <f t="shared" ca="1" si="15"/>
        <v>6.63</v>
      </c>
      <c r="S42" s="1">
        <f t="shared" ca="1" si="16"/>
        <v>4</v>
      </c>
      <c r="T42">
        <f t="shared" ca="1" si="17"/>
        <v>0.31</v>
      </c>
      <c r="U42" s="1">
        <f t="shared" ca="1" si="18"/>
        <v>41</v>
      </c>
      <c r="V42" s="1">
        <f t="shared" ca="1" si="19"/>
        <v>69</v>
      </c>
      <c r="W42" s="1">
        <f t="shared" ca="1" si="20"/>
        <v>3</v>
      </c>
      <c r="X42" s="1">
        <f t="shared" ca="1" si="21"/>
        <v>78</v>
      </c>
      <c r="Y42" s="1">
        <f t="shared" ca="1" si="22"/>
        <v>20</v>
      </c>
      <c r="Z42">
        <f t="shared" ca="1" si="23"/>
        <v>0.24</v>
      </c>
      <c r="AA42">
        <f t="shared" ca="1" si="24"/>
        <v>1.51</v>
      </c>
      <c r="AB42" s="1">
        <f t="shared" ca="1" si="25"/>
        <v>11</v>
      </c>
      <c r="AC42" s="1">
        <f t="shared" ca="1" si="26"/>
        <v>15</v>
      </c>
      <c r="AD42" s="1">
        <f t="shared" ca="1" si="27"/>
        <v>27</v>
      </c>
      <c r="AE42" s="1">
        <f t="shared" ca="1" si="28"/>
        <v>21</v>
      </c>
      <c r="AF42">
        <f t="shared" ca="1" si="29"/>
        <v>2.4300000000000002</v>
      </c>
      <c r="AG42" s="1">
        <f t="shared" ca="1" si="30"/>
        <v>35</v>
      </c>
      <c r="AH42">
        <f t="shared" ca="1" si="31"/>
        <v>0.46</v>
      </c>
      <c r="AI42">
        <f t="shared" ca="1" si="32"/>
        <v>4.01</v>
      </c>
      <c r="AJ42">
        <f t="shared" ca="1" si="33"/>
        <v>0.57999999999999996</v>
      </c>
      <c r="AK42">
        <f t="shared" ca="1" si="34"/>
        <v>1.66</v>
      </c>
      <c r="AL42" s="1">
        <f t="shared" ca="1" si="35"/>
        <v>13</v>
      </c>
      <c r="AM42" s="1">
        <f t="shared" ca="1" si="36"/>
        <v>19</v>
      </c>
      <c r="AN42">
        <f t="shared" ca="1" si="37"/>
        <v>0.32</v>
      </c>
      <c r="AO42" s="1">
        <f t="shared" ca="1" si="38"/>
        <v>13</v>
      </c>
    </row>
    <row r="43" spans="1:41" x14ac:dyDescent="0.2">
      <c r="A43">
        <v>42</v>
      </c>
      <c r="B43">
        <f t="shared" ca="1" si="0"/>
        <v>14.7</v>
      </c>
      <c r="C43" s="1">
        <f t="shared" ca="1" si="1"/>
        <v>18</v>
      </c>
      <c r="D43" s="1">
        <f t="shared" ca="1" si="2"/>
        <v>16</v>
      </c>
      <c r="E43" s="1">
        <f t="shared" ca="1" si="3"/>
        <v>28</v>
      </c>
      <c r="F43" s="1">
        <f t="shared" ca="1" si="4"/>
        <v>8</v>
      </c>
      <c r="G43" s="1">
        <f t="shared" ca="1" si="5"/>
        <v>167</v>
      </c>
      <c r="H43" s="1">
        <f t="shared" ca="1" si="6"/>
        <v>61</v>
      </c>
      <c r="I43">
        <f t="shared" ca="1" si="7"/>
        <v>1.59</v>
      </c>
      <c r="J43">
        <f t="shared" ca="1" si="7"/>
        <v>0.67</v>
      </c>
      <c r="K43" s="1">
        <f t="shared" ca="1" si="8"/>
        <v>21</v>
      </c>
      <c r="L43" s="1">
        <f t="shared" ca="1" si="9"/>
        <v>15</v>
      </c>
      <c r="M43" s="1">
        <f t="shared" ca="1" si="10"/>
        <v>89</v>
      </c>
      <c r="N43" s="1">
        <f t="shared" ca="1" si="11"/>
        <v>37</v>
      </c>
      <c r="O43" s="1">
        <f t="shared" ca="1" si="12"/>
        <v>4</v>
      </c>
      <c r="P43" s="1">
        <f t="shared" ca="1" si="13"/>
        <v>21</v>
      </c>
      <c r="Q43">
        <f t="shared" ca="1" si="14"/>
        <v>5.95</v>
      </c>
      <c r="R43">
        <f t="shared" ca="1" si="15"/>
        <v>6.7</v>
      </c>
      <c r="S43" s="1">
        <f t="shared" ca="1" si="16"/>
        <v>5</v>
      </c>
      <c r="T43">
        <f t="shared" ca="1" si="17"/>
        <v>0.32</v>
      </c>
      <c r="U43" s="1">
        <f t="shared" ca="1" si="18"/>
        <v>31</v>
      </c>
      <c r="V43" s="1">
        <f t="shared" ca="1" si="19"/>
        <v>37</v>
      </c>
      <c r="W43" s="1">
        <f t="shared" ca="1" si="20"/>
        <v>6</v>
      </c>
      <c r="X43" s="1">
        <f t="shared" ca="1" si="21"/>
        <v>72</v>
      </c>
      <c r="Y43" s="1">
        <f t="shared" ca="1" si="22"/>
        <v>39</v>
      </c>
      <c r="Z43">
        <f t="shared" ca="1" si="23"/>
        <v>0.11</v>
      </c>
      <c r="AA43">
        <f t="shared" ca="1" si="24"/>
        <v>3.4</v>
      </c>
      <c r="AB43" s="1">
        <f t="shared" ca="1" si="25"/>
        <v>20</v>
      </c>
      <c r="AC43" s="1">
        <f t="shared" ca="1" si="26"/>
        <v>16</v>
      </c>
      <c r="AD43" s="1">
        <f t="shared" ca="1" si="27"/>
        <v>55</v>
      </c>
      <c r="AE43" s="1">
        <f t="shared" ca="1" si="28"/>
        <v>2</v>
      </c>
      <c r="AF43">
        <f t="shared" ca="1" si="29"/>
        <v>2.7</v>
      </c>
      <c r="AG43" s="1">
        <f t="shared" ca="1" si="30"/>
        <v>21</v>
      </c>
      <c r="AH43">
        <f t="shared" ca="1" si="31"/>
        <v>1.18</v>
      </c>
      <c r="AI43">
        <f t="shared" ca="1" si="32"/>
        <v>1.1200000000000001</v>
      </c>
      <c r="AJ43">
        <f t="shared" ca="1" si="33"/>
        <v>0.85</v>
      </c>
      <c r="AK43">
        <f t="shared" ca="1" si="34"/>
        <v>0.91</v>
      </c>
      <c r="AL43" s="1">
        <f t="shared" ca="1" si="35"/>
        <v>25</v>
      </c>
      <c r="AM43" s="1">
        <f t="shared" ca="1" si="36"/>
        <v>18</v>
      </c>
      <c r="AN43">
        <f t="shared" ca="1" si="37"/>
        <v>0.59</v>
      </c>
      <c r="AO43" s="1">
        <f t="shared" ca="1" si="38"/>
        <v>14</v>
      </c>
    </row>
    <row r="44" spans="1:41" x14ac:dyDescent="0.2">
      <c r="A44">
        <v>43</v>
      </c>
      <c r="B44">
        <f t="shared" ca="1" si="0"/>
        <v>7.83</v>
      </c>
      <c r="C44" s="1">
        <f t="shared" ca="1" si="1"/>
        <v>16</v>
      </c>
      <c r="D44" s="1">
        <f t="shared" ca="1" si="2"/>
        <v>30</v>
      </c>
      <c r="E44" s="1">
        <f t="shared" ca="1" si="3"/>
        <v>39</v>
      </c>
      <c r="F44" s="1">
        <f t="shared" ca="1" si="4"/>
        <v>13</v>
      </c>
      <c r="G44" s="1">
        <f t="shared" ca="1" si="5"/>
        <v>520</v>
      </c>
      <c r="H44" s="1">
        <f t="shared" ca="1" si="6"/>
        <v>187</v>
      </c>
      <c r="I44">
        <f t="shared" ca="1" si="7"/>
        <v>0.35</v>
      </c>
      <c r="J44">
        <f t="shared" ca="1" si="7"/>
        <v>1.89</v>
      </c>
      <c r="K44" s="1">
        <f t="shared" ca="1" si="8"/>
        <v>11</v>
      </c>
      <c r="L44" s="1">
        <f t="shared" ca="1" si="9"/>
        <v>16</v>
      </c>
      <c r="M44" s="1">
        <f t="shared" ca="1" si="10"/>
        <v>15</v>
      </c>
      <c r="N44" s="1">
        <f t="shared" ca="1" si="11"/>
        <v>31</v>
      </c>
      <c r="O44" s="1">
        <f t="shared" ca="1" si="12"/>
        <v>2</v>
      </c>
      <c r="P44" s="1">
        <f t="shared" ca="1" si="13"/>
        <v>16</v>
      </c>
      <c r="Q44">
        <f t="shared" ca="1" si="14"/>
        <v>5.78</v>
      </c>
      <c r="R44">
        <f t="shared" ca="1" si="15"/>
        <v>6.06</v>
      </c>
      <c r="S44" s="1">
        <f t="shared" ca="1" si="16"/>
        <v>3</v>
      </c>
      <c r="T44">
        <f t="shared" ca="1" si="17"/>
        <v>0.46</v>
      </c>
      <c r="U44" s="1">
        <f t="shared" ca="1" si="18"/>
        <v>48</v>
      </c>
      <c r="V44" s="1">
        <f t="shared" ca="1" si="19"/>
        <v>58</v>
      </c>
      <c r="W44" s="1">
        <f t="shared" ca="1" si="20"/>
        <v>2</v>
      </c>
      <c r="X44" s="1">
        <f t="shared" ca="1" si="21"/>
        <v>52</v>
      </c>
      <c r="Y44" s="1">
        <f t="shared" ca="1" si="22"/>
        <v>14</v>
      </c>
      <c r="Z44">
        <f t="shared" ca="1" si="23"/>
        <v>0.14000000000000001</v>
      </c>
      <c r="AA44">
        <f t="shared" ca="1" si="24"/>
        <v>7.45</v>
      </c>
      <c r="AB44" s="1">
        <f t="shared" ca="1" si="25"/>
        <v>14</v>
      </c>
      <c r="AC44" s="1">
        <f t="shared" ca="1" si="26"/>
        <v>26</v>
      </c>
      <c r="AD44" s="1">
        <f t="shared" ca="1" si="27"/>
        <v>73</v>
      </c>
      <c r="AE44" s="1">
        <f t="shared" ca="1" si="28"/>
        <v>19</v>
      </c>
      <c r="AF44">
        <f t="shared" ca="1" si="29"/>
        <v>1.68</v>
      </c>
      <c r="AG44" s="1">
        <f t="shared" ca="1" si="30"/>
        <v>27</v>
      </c>
      <c r="AH44">
        <f t="shared" ca="1" si="31"/>
        <v>1.62</v>
      </c>
      <c r="AI44">
        <f t="shared" ca="1" si="32"/>
        <v>0.77</v>
      </c>
      <c r="AJ44">
        <f t="shared" ca="1" si="33"/>
        <v>0.97</v>
      </c>
      <c r="AK44">
        <f t="shared" ca="1" si="34"/>
        <v>1.35</v>
      </c>
      <c r="AL44" s="1">
        <f t="shared" ca="1" si="35"/>
        <v>17</v>
      </c>
      <c r="AM44" s="1">
        <f t="shared" ca="1" si="36"/>
        <v>6</v>
      </c>
      <c r="AN44">
        <f t="shared" ca="1" si="37"/>
        <v>0.69</v>
      </c>
      <c r="AO44" s="1">
        <f t="shared" ca="1" si="38"/>
        <v>5</v>
      </c>
    </row>
    <row r="45" spans="1:41" x14ac:dyDescent="0.2">
      <c r="A45">
        <v>44</v>
      </c>
      <c r="B45">
        <f t="shared" ca="1" si="0"/>
        <v>13.24</v>
      </c>
      <c r="C45" s="1">
        <f t="shared" ca="1" si="1"/>
        <v>13</v>
      </c>
      <c r="D45" s="1">
        <f t="shared" ca="1" si="2"/>
        <v>12</v>
      </c>
      <c r="E45" s="1">
        <f t="shared" ca="1" si="3"/>
        <v>35</v>
      </c>
      <c r="F45" s="1">
        <f t="shared" ca="1" si="4"/>
        <v>24</v>
      </c>
      <c r="G45" s="1">
        <f t="shared" ca="1" si="5"/>
        <v>496</v>
      </c>
      <c r="H45" s="1">
        <f t="shared" ca="1" si="6"/>
        <v>151</v>
      </c>
      <c r="I45">
        <f t="shared" ca="1" si="7"/>
        <v>1.96</v>
      </c>
      <c r="J45">
        <f t="shared" ca="1" si="7"/>
        <v>0.69</v>
      </c>
      <c r="K45" s="1">
        <f t="shared" ca="1" si="8"/>
        <v>24</v>
      </c>
      <c r="L45" s="1">
        <f t="shared" ca="1" si="9"/>
        <v>20</v>
      </c>
      <c r="M45" s="1">
        <f t="shared" ca="1" si="10"/>
        <v>79</v>
      </c>
      <c r="N45" s="1">
        <f t="shared" ca="1" si="11"/>
        <v>17</v>
      </c>
      <c r="O45" s="1">
        <f t="shared" ca="1" si="12"/>
        <v>5</v>
      </c>
      <c r="P45" s="1">
        <f t="shared" ca="1" si="13"/>
        <v>28</v>
      </c>
      <c r="Q45">
        <f t="shared" ca="1" si="14"/>
        <v>6.42</v>
      </c>
      <c r="R45">
        <f t="shared" ca="1" si="15"/>
        <v>6.28</v>
      </c>
      <c r="S45" s="1">
        <f t="shared" ca="1" si="16"/>
        <v>5</v>
      </c>
      <c r="T45">
        <f t="shared" ca="1" si="17"/>
        <v>0.46</v>
      </c>
      <c r="U45" s="1">
        <f t="shared" ca="1" si="18"/>
        <v>32</v>
      </c>
      <c r="V45" s="1">
        <f t="shared" ca="1" si="19"/>
        <v>36</v>
      </c>
      <c r="W45" s="1">
        <f t="shared" ca="1" si="20"/>
        <v>8</v>
      </c>
      <c r="X45" s="1">
        <f t="shared" ca="1" si="21"/>
        <v>54</v>
      </c>
      <c r="Y45" s="1">
        <f t="shared" ca="1" si="22"/>
        <v>31</v>
      </c>
      <c r="Z45">
        <f t="shared" ca="1" si="23"/>
        <v>0.28999999999999998</v>
      </c>
      <c r="AA45">
        <f t="shared" ca="1" si="24"/>
        <v>6.62</v>
      </c>
      <c r="AB45" s="1">
        <f t="shared" ca="1" si="25"/>
        <v>18</v>
      </c>
      <c r="AC45" s="1">
        <f t="shared" ca="1" si="26"/>
        <v>20</v>
      </c>
      <c r="AD45" s="1">
        <f t="shared" ca="1" si="27"/>
        <v>94</v>
      </c>
      <c r="AE45" s="1">
        <f t="shared" ca="1" si="28"/>
        <v>8</v>
      </c>
      <c r="AF45">
        <f t="shared" ca="1" si="29"/>
        <v>1.1599999999999999</v>
      </c>
      <c r="AG45" s="1">
        <f t="shared" ca="1" si="30"/>
        <v>36</v>
      </c>
      <c r="AH45">
        <f t="shared" ca="1" si="31"/>
        <v>1.51</v>
      </c>
      <c r="AI45">
        <f t="shared" ca="1" si="32"/>
        <v>3.12</v>
      </c>
      <c r="AJ45">
        <f t="shared" ca="1" si="33"/>
        <v>0.85</v>
      </c>
      <c r="AK45">
        <f t="shared" ca="1" si="34"/>
        <v>1.0900000000000001</v>
      </c>
      <c r="AL45" s="1">
        <f t="shared" ca="1" si="35"/>
        <v>17</v>
      </c>
      <c r="AM45" s="1">
        <f t="shared" ca="1" si="36"/>
        <v>5</v>
      </c>
      <c r="AN45">
        <f t="shared" ca="1" si="37"/>
        <v>0.54</v>
      </c>
      <c r="AO45" s="1">
        <f t="shared" ca="1" si="38"/>
        <v>11</v>
      </c>
    </row>
    <row r="46" spans="1:41" x14ac:dyDescent="0.2">
      <c r="A46">
        <v>45</v>
      </c>
      <c r="B46">
        <f t="shared" ca="1" si="0"/>
        <v>13.58</v>
      </c>
      <c r="C46" s="1">
        <f t="shared" ca="1" si="1"/>
        <v>15</v>
      </c>
      <c r="D46" s="1">
        <f t="shared" ca="1" si="2"/>
        <v>27</v>
      </c>
      <c r="E46" s="1">
        <f t="shared" ca="1" si="3"/>
        <v>80</v>
      </c>
      <c r="F46" s="1">
        <f t="shared" ca="1" si="4"/>
        <v>14</v>
      </c>
      <c r="G46" s="1">
        <f t="shared" ca="1" si="5"/>
        <v>384</v>
      </c>
      <c r="H46" s="1">
        <f t="shared" ca="1" si="6"/>
        <v>398</v>
      </c>
      <c r="I46">
        <f t="shared" ca="1" si="7"/>
        <v>1.97</v>
      </c>
      <c r="J46">
        <f t="shared" ca="1" si="7"/>
        <v>1.31</v>
      </c>
      <c r="K46" s="1">
        <f t="shared" ca="1" si="8"/>
        <v>19</v>
      </c>
      <c r="L46" s="1">
        <f t="shared" ca="1" si="9"/>
        <v>2</v>
      </c>
      <c r="M46" s="1">
        <f t="shared" ca="1" si="10"/>
        <v>25</v>
      </c>
      <c r="N46" s="1">
        <f t="shared" ca="1" si="11"/>
        <v>20</v>
      </c>
      <c r="O46" s="1">
        <f t="shared" ca="1" si="12"/>
        <v>5</v>
      </c>
      <c r="P46" s="1">
        <f t="shared" ca="1" si="13"/>
        <v>27</v>
      </c>
      <c r="Q46">
        <f t="shared" ca="1" si="14"/>
        <v>5.22</v>
      </c>
      <c r="R46">
        <f t="shared" ca="1" si="15"/>
        <v>6.47</v>
      </c>
      <c r="S46" s="1">
        <f t="shared" ca="1" si="16"/>
        <v>3</v>
      </c>
      <c r="T46">
        <f t="shared" ca="1" si="17"/>
        <v>0.45</v>
      </c>
      <c r="U46" s="1">
        <f t="shared" ca="1" si="18"/>
        <v>45</v>
      </c>
      <c r="V46" s="1">
        <f t="shared" ca="1" si="19"/>
        <v>35</v>
      </c>
      <c r="W46" s="1">
        <f t="shared" ca="1" si="20"/>
        <v>7</v>
      </c>
      <c r="X46" s="1">
        <f t="shared" ca="1" si="21"/>
        <v>48</v>
      </c>
      <c r="Y46" s="1">
        <f t="shared" ca="1" si="22"/>
        <v>26</v>
      </c>
      <c r="Z46">
        <f t="shared" ca="1" si="23"/>
        <v>0.28999999999999998</v>
      </c>
      <c r="AA46">
        <f t="shared" ca="1" si="24"/>
        <v>7.77</v>
      </c>
      <c r="AB46" s="1">
        <f t="shared" ca="1" si="25"/>
        <v>18</v>
      </c>
      <c r="AC46" s="1">
        <f t="shared" ca="1" si="26"/>
        <v>11</v>
      </c>
      <c r="AD46" s="1">
        <f t="shared" ca="1" si="27"/>
        <v>65</v>
      </c>
      <c r="AE46" s="1">
        <f t="shared" ca="1" si="28"/>
        <v>12</v>
      </c>
      <c r="AF46">
        <f t="shared" ca="1" si="29"/>
        <v>2.4300000000000002</v>
      </c>
      <c r="AG46" s="1">
        <f t="shared" ca="1" si="30"/>
        <v>36</v>
      </c>
      <c r="AH46">
        <f t="shared" ca="1" si="31"/>
        <v>1.02</v>
      </c>
      <c r="AI46">
        <f t="shared" ca="1" si="32"/>
        <v>4.67</v>
      </c>
      <c r="AJ46">
        <f t="shared" ca="1" si="33"/>
        <v>0.43</v>
      </c>
      <c r="AK46">
        <f t="shared" ca="1" si="34"/>
        <v>0.71</v>
      </c>
      <c r="AL46" s="1">
        <f t="shared" ca="1" si="35"/>
        <v>25</v>
      </c>
      <c r="AM46" s="1">
        <f t="shared" ca="1" si="36"/>
        <v>7</v>
      </c>
      <c r="AN46">
        <f t="shared" ca="1" si="37"/>
        <v>0.9</v>
      </c>
      <c r="AO46" s="1">
        <f t="shared" ca="1" si="38"/>
        <v>19</v>
      </c>
    </row>
    <row r="47" spans="1:41" x14ac:dyDescent="0.2">
      <c r="A47">
        <v>46</v>
      </c>
      <c r="B47">
        <f t="shared" ca="1" si="0"/>
        <v>7.02</v>
      </c>
      <c r="C47" s="1">
        <f t="shared" ca="1" si="1"/>
        <v>13</v>
      </c>
      <c r="D47" s="1">
        <f t="shared" ca="1" si="2"/>
        <v>11</v>
      </c>
      <c r="E47" s="1">
        <f t="shared" ca="1" si="3"/>
        <v>68</v>
      </c>
      <c r="F47" s="1">
        <f t="shared" ca="1" si="4"/>
        <v>2</v>
      </c>
      <c r="G47" s="1">
        <f t="shared" ca="1" si="5"/>
        <v>485</v>
      </c>
      <c r="H47" s="1">
        <f t="shared" ca="1" si="6"/>
        <v>320</v>
      </c>
      <c r="I47">
        <f t="shared" ca="1" si="7"/>
        <v>1.02</v>
      </c>
      <c r="J47">
        <f t="shared" ca="1" si="7"/>
        <v>1.19</v>
      </c>
      <c r="K47" s="1">
        <f t="shared" ca="1" si="8"/>
        <v>41</v>
      </c>
      <c r="L47" s="1">
        <f t="shared" ca="1" si="9"/>
        <v>1</v>
      </c>
      <c r="M47" s="1">
        <f t="shared" ca="1" si="10"/>
        <v>79</v>
      </c>
      <c r="N47" s="1">
        <f t="shared" ca="1" si="11"/>
        <v>21</v>
      </c>
      <c r="O47" s="1">
        <f t="shared" ca="1" si="12"/>
        <v>2</v>
      </c>
      <c r="P47" s="1">
        <f t="shared" ca="1" si="13"/>
        <v>44</v>
      </c>
      <c r="Q47">
        <f t="shared" ca="1" si="14"/>
        <v>5.41</v>
      </c>
      <c r="R47">
        <f t="shared" ca="1" si="15"/>
        <v>6.95</v>
      </c>
      <c r="S47" s="1">
        <f t="shared" ca="1" si="16"/>
        <v>4</v>
      </c>
      <c r="T47">
        <f t="shared" ca="1" si="17"/>
        <v>0.18</v>
      </c>
      <c r="U47" s="1">
        <f t="shared" ca="1" si="18"/>
        <v>48</v>
      </c>
      <c r="V47" s="1">
        <f t="shared" ca="1" si="19"/>
        <v>48</v>
      </c>
      <c r="W47" s="1">
        <f t="shared" ca="1" si="20"/>
        <v>7</v>
      </c>
      <c r="X47" s="1">
        <f t="shared" ca="1" si="21"/>
        <v>67</v>
      </c>
      <c r="Y47" s="1">
        <f t="shared" ca="1" si="22"/>
        <v>10</v>
      </c>
      <c r="Z47">
        <f t="shared" ca="1" si="23"/>
        <v>0.22</v>
      </c>
      <c r="AA47">
        <f t="shared" ca="1" si="24"/>
        <v>1.49</v>
      </c>
      <c r="AB47" s="1">
        <f t="shared" ca="1" si="25"/>
        <v>42</v>
      </c>
      <c r="AC47" s="1">
        <f t="shared" ca="1" si="26"/>
        <v>28</v>
      </c>
      <c r="AD47" s="1">
        <f t="shared" ca="1" si="27"/>
        <v>119</v>
      </c>
      <c r="AE47" s="1">
        <f t="shared" ca="1" si="28"/>
        <v>20</v>
      </c>
      <c r="AF47">
        <f t="shared" ca="1" si="29"/>
        <v>0.84</v>
      </c>
      <c r="AG47" s="1">
        <f t="shared" ca="1" si="30"/>
        <v>20</v>
      </c>
      <c r="AH47">
        <f t="shared" ca="1" si="31"/>
        <v>1.04</v>
      </c>
      <c r="AI47">
        <f t="shared" ca="1" si="32"/>
        <v>1.71</v>
      </c>
      <c r="AJ47">
        <f t="shared" ca="1" si="33"/>
        <v>0.78</v>
      </c>
      <c r="AK47">
        <f t="shared" ca="1" si="34"/>
        <v>1.27</v>
      </c>
      <c r="AL47" s="1">
        <f t="shared" ca="1" si="35"/>
        <v>16</v>
      </c>
      <c r="AM47" s="1">
        <f t="shared" ca="1" si="36"/>
        <v>18</v>
      </c>
      <c r="AN47">
        <f t="shared" ca="1" si="37"/>
        <v>0.82</v>
      </c>
      <c r="AO47" s="1">
        <f t="shared" ca="1" si="38"/>
        <v>16</v>
      </c>
    </row>
    <row r="48" spans="1:41" x14ac:dyDescent="0.2">
      <c r="A48">
        <v>47</v>
      </c>
      <c r="B48">
        <f t="shared" ca="1" si="0"/>
        <v>4.93</v>
      </c>
      <c r="C48" s="1">
        <f t="shared" ca="1" si="1"/>
        <v>13</v>
      </c>
      <c r="D48" s="1">
        <f t="shared" ca="1" si="2"/>
        <v>30</v>
      </c>
      <c r="E48" s="1">
        <f t="shared" ca="1" si="3"/>
        <v>81</v>
      </c>
      <c r="F48" s="1">
        <f t="shared" ca="1" si="4"/>
        <v>21</v>
      </c>
      <c r="G48" s="1">
        <f t="shared" ca="1" si="5"/>
        <v>151</v>
      </c>
      <c r="H48" s="1">
        <f t="shared" ca="1" si="6"/>
        <v>237</v>
      </c>
      <c r="I48">
        <f t="shared" ca="1" si="7"/>
        <v>1.39</v>
      </c>
      <c r="J48">
        <f t="shared" ca="1" si="7"/>
        <v>0</v>
      </c>
      <c r="K48" s="1">
        <f t="shared" ca="1" si="8"/>
        <v>20</v>
      </c>
      <c r="L48" s="1">
        <f t="shared" ca="1" si="9"/>
        <v>28</v>
      </c>
      <c r="M48" s="1">
        <f t="shared" ca="1" si="10"/>
        <v>47</v>
      </c>
      <c r="N48" s="1">
        <f t="shared" ca="1" si="11"/>
        <v>20</v>
      </c>
      <c r="O48" s="1">
        <f t="shared" ca="1" si="12"/>
        <v>2</v>
      </c>
      <c r="P48" s="1">
        <f t="shared" ca="1" si="13"/>
        <v>38</v>
      </c>
      <c r="Q48">
        <f t="shared" ca="1" si="14"/>
        <v>6</v>
      </c>
      <c r="R48">
        <f t="shared" ca="1" si="15"/>
        <v>6.61</v>
      </c>
      <c r="S48" s="1">
        <f t="shared" ca="1" si="16"/>
        <v>3</v>
      </c>
      <c r="T48">
        <f t="shared" ca="1" si="17"/>
        <v>0.23</v>
      </c>
      <c r="U48" s="1">
        <f t="shared" ca="1" si="18"/>
        <v>13</v>
      </c>
      <c r="V48" s="1">
        <f t="shared" ca="1" si="19"/>
        <v>43</v>
      </c>
      <c r="W48" s="1">
        <f t="shared" ca="1" si="20"/>
        <v>2</v>
      </c>
      <c r="X48" s="1">
        <f t="shared" ca="1" si="21"/>
        <v>71</v>
      </c>
      <c r="Y48" s="1">
        <f t="shared" ca="1" si="22"/>
        <v>30</v>
      </c>
      <c r="Z48">
        <f t="shared" ca="1" si="23"/>
        <v>0.11</v>
      </c>
      <c r="AA48">
        <f t="shared" ca="1" si="24"/>
        <v>6.25</v>
      </c>
      <c r="AB48" s="1">
        <f t="shared" ca="1" si="25"/>
        <v>13</v>
      </c>
      <c r="AC48" s="1">
        <f t="shared" ca="1" si="26"/>
        <v>24</v>
      </c>
      <c r="AD48" s="1">
        <f t="shared" ca="1" si="27"/>
        <v>100</v>
      </c>
      <c r="AE48" s="1">
        <f t="shared" ca="1" si="28"/>
        <v>30</v>
      </c>
      <c r="AF48">
        <f t="shared" ca="1" si="29"/>
        <v>2.71</v>
      </c>
      <c r="AG48" s="1">
        <f t="shared" ca="1" si="30"/>
        <v>29</v>
      </c>
      <c r="AH48">
        <f t="shared" ca="1" si="31"/>
        <v>0.65</v>
      </c>
      <c r="AI48">
        <f t="shared" ca="1" si="32"/>
        <v>10.94</v>
      </c>
      <c r="AJ48">
        <f t="shared" ca="1" si="33"/>
        <v>0.99</v>
      </c>
      <c r="AK48">
        <f t="shared" ca="1" si="34"/>
        <v>0.53</v>
      </c>
      <c r="AL48" s="1">
        <f t="shared" ca="1" si="35"/>
        <v>39</v>
      </c>
      <c r="AM48" s="1">
        <f t="shared" ca="1" si="36"/>
        <v>3</v>
      </c>
      <c r="AN48">
        <f t="shared" ca="1" si="37"/>
        <v>0.61</v>
      </c>
      <c r="AO48" s="1">
        <f t="shared" ca="1" si="38"/>
        <v>16</v>
      </c>
    </row>
    <row r="49" spans="1:41" x14ac:dyDescent="0.2">
      <c r="A49">
        <v>48</v>
      </c>
      <c r="B49">
        <f t="shared" ca="1" si="0"/>
        <v>18.75</v>
      </c>
      <c r="C49" s="1">
        <f t="shared" ca="1" si="1"/>
        <v>17</v>
      </c>
      <c r="D49" s="1">
        <f t="shared" ca="1" si="2"/>
        <v>19</v>
      </c>
      <c r="E49" s="1">
        <f t="shared" ca="1" si="3"/>
        <v>48</v>
      </c>
      <c r="F49" s="1">
        <f t="shared" ca="1" si="4"/>
        <v>16</v>
      </c>
      <c r="G49" s="1">
        <f t="shared" ca="1" si="5"/>
        <v>128</v>
      </c>
      <c r="H49" s="1">
        <f t="shared" ca="1" si="6"/>
        <v>127</v>
      </c>
      <c r="I49">
        <f t="shared" ca="1" si="7"/>
        <v>1.33</v>
      </c>
      <c r="J49">
        <f t="shared" ca="1" si="7"/>
        <v>1.32</v>
      </c>
      <c r="K49" s="1">
        <f t="shared" ca="1" si="8"/>
        <v>19</v>
      </c>
      <c r="L49" s="1">
        <f t="shared" ca="1" si="9"/>
        <v>8</v>
      </c>
      <c r="M49" s="1">
        <f t="shared" ca="1" si="10"/>
        <v>85</v>
      </c>
      <c r="N49" s="1">
        <f t="shared" ca="1" si="11"/>
        <v>18</v>
      </c>
      <c r="O49" s="1">
        <f t="shared" ca="1" si="12"/>
        <v>4</v>
      </c>
      <c r="P49" s="1">
        <f t="shared" ca="1" si="13"/>
        <v>31</v>
      </c>
      <c r="Q49">
        <f t="shared" ca="1" si="14"/>
        <v>6.82</v>
      </c>
      <c r="R49">
        <f t="shared" ca="1" si="15"/>
        <v>6.5</v>
      </c>
      <c r="S49" s="1">
        <f t="shared" ca="1" si="16"/>
        <v>5</v>
      </c>
      <c r="T49">
        <f t="shared" ca="1" si="17"/>
        <v>0.17</v>
      </c>
      <c r="U49" s="1">
        <f t="shared" ca="1" si="18"/>
        <v>48</v>
      </c>
      <c r="V49" s="1">
        <f t="shared" ca="1" si="19"/>
        <v>30</v>
      </c>
      <c r="W49" s="1">
        <f t="shared" ca="1" si="20"/>
        <v>9</v>
      </c>
      <c r="X49" s="1">
        <f t="shared" ca="1" si="21"/>
        <v>74</v>
      </c>
      <c r="Y49" s="1">
        <f t="shared" ca="1" si="22"/>
        <v>18</v>
      </c>
      <c r="Z49">
        <f t="shared" ca="1" si="23"/>
        <v>0.15</v>
      </c>
      <c r="AA49">
        <f t="shared" ca="1" si="24"/>
        <v>7.61</v>
      </c>
      <c r="AB49" s="1">
        <f t="shared" ca="1" si="25"/>
        <v>18</v>
      </c>
      <c r="AC49" s="1">
        <f t="shared" ca="1" si="26"/>
        <v>23</v>
      </c>
      <c r="AD49" s="1">
        <f t="shared" ca="1" si="27"/>
        <v>139</v>
      </c>
      <c r="AE49" s="1">
        <f t="shared" ca="1" si="28"/>
        <v>40</v>
      </c>
      <c r="AF49">
        <f t="shared" ca="1" si="29"/>
        <v>1.1599999999999999</v>
      </c>
      <c r="AG49" s="1">
        <f t="shared" ca="1" si="30"/>
        <v>25</v>
      </c>
      <c r="AH49">
        <f t="shared" ca="1" si="31"/>
        <v>0.82</v>
      </c>
      <c r="AI49">
        <f t="shared" ca="1" si="32"/>
        <v>5.07</v>
      </c>
      <c r="AJ49">
        <f t="shared" ca="1" si="33"/>
        <v>0.76</v>
      </c>
      <c r="AK49">
        <f t="shared" ca="1" si="34"/>
        <v>0.72</v>
      </c>
      <c r="AL49" s="1">
        <f t="shared" ca="1" si="35"/>
        <v>31</v>
      </c>
      <c r="AM49" s="1">
        <f t="shared" ca="1" si="36"/>
        <v>2</v>
      </c>
      <c r="AN49">
        <f t="shared" ca="1" si="37"/>
        <v>0.06</v>
      </c>
      <c r="AO49" s="1">
        <f t="shared" ca="1" si="38"/>
        <v>17</v>
      </c>
    </row>
    <row r="50" spans="1:41" x14ac:dyDescent="0.2">
      <c r="A50">
        <v>49</v>
      </c>
      <c r="B50">
        <f t="shared" ca="1" si="0"/>
        <v>11.02</v>
      </c>
      <c r="C50" s="1">
        <f t="shared" ca="1" si="1"/>
        <v>12</v>
      </c>
      <c r="D50" s="1">
        <f t="shared" ca="1" si="2"/>
        <v>14</v>
      </c>
      <c r="E50" s="1">
        <f t="shared" ca="1" si="3"/>
        <v>93</v>
      </c>
      <c r="F50" s="1">
        <f t="shared" ca="1" si="4"/>
        <v>40</v>
      </c>
      <c r="G50" s="1">
        <f t="shared" ca="1" si="5"/>
        <v>466</v>
      </c>
      <c r="H50" s="1">
        <f t="shared" ca="1" si="6"/>
        <v>262</v>
      </c>
      <c r="I50">
        <f t="shared" ca="1" si="7"/>
        <v>1.65</v>
      </c>
      <c r="J50">
        <f t="shared" ca="1" si="7"/>
        <v>1.96</v>
      </c>
      <c r="K50" s="1">
        <f t="shared" ca="1" si="8"/>
        <v>34</v>
      </c>
      <c r="L50" s="1">
        <f t="shared" ca="1" si="9"/>
        <v>26</v>
      </c>
      <c r="M50" s="1">
        <f t="shared" ca="1" si="10"/>
        <v>17</v>
      </c>
      <c r="N50" s="1">
        <f t="shared" ca="1" si="11"/>
        <v>19</v>
      </c>
      <c r="O50" s="1">
        <f t="shared" ca="1" si="12"/>
        <v>3</v>
      </c>
      <c r="P50" s="1">
        <f t="shared" ca="1" si="13"/>
        <v>31</v>
      </c>
      <c r="Q50">
        <f t="shared" ca="1" si="14"/>
        <v>5.65</v>
      </c>
      <c r="R50">
        <f t="shared" ca="1" si="15"/>
        <v>6.34</v>
      </c>
      <c r="S50" s="1">
        <f t="shared" ca="1" si="16"/>
        <v>5</v>
      </c>
      <c r="T50">
        <f t="shared" ca="1" si="17"/>
        <v>0.14000000000000001</v>
      </c>
      <c r="U50" s="1">
        <f t="shared" ca="1" si="18"/>
        <v>41</v>
      </c>
      <c r="V50" s="1">
        <f t="shared" ca="1" si="19"/>
        <v>37</v>
      </c>
      <c r="W50" s="1">
        <f t="shared" ca="1" si="20"/>
        <v>4</v>
      </c>
      <c r="X50" s="1">
        <f t="shared" ca="1" si="21"/>
        <v>71</v>
      </c>
      <c r="Y50" s="1">
        <f t="shared" ca="1" si="22"/>
        <v>27</v>
      </c>
      <c r="Z50">
        <f t="shared" ca="1" si="23"/>
        <v>0.34</v>
      </c>
      <c r="AA50">
        <f t="shared" ca="1" si="24"/>
        <v>1.49</v>
      </c>
      <c r="AB50" s="1">
        <f t="shared" ca="1" si="25"/>
        <v>31</v>
      </c>
      <c r="AC50" s="1">
        <f t="shared" ca="1" si="26"/>
        <v>17</v>
      </c>
      <c r="AD50" s="1">
        <f t="shared" ca="1" si="27"/>
        <v>48</v>
      </c>
      <c r="AE50" s="1">
        <f t="shared" ca="1" si="28"/>
        <v>46</v>
      </c>
      <c r="AF50">
        <f t="shared" ca="1" si="29"/>
        <v>2.76</v>
      </c>
      <c r="AG50" s="1">
        <f t="shared" ca="1" si="30"/>
        <v>23</v>
      </c>
      <c r="AH50">
        <f t="shared" ca="1" si="31"/>
        <v>1.3</v>
      </c>
      <c r="AI50">
        <f t="shared" ca="1" si="32"/>
        <v>0.45</v>
      </c>
      <c r="AJ50">
        <f t="shared" ca="1" si="33"/>
        <v>0.93</v>
      </c>
      <c r="AK50">
        <f t="shared" ca="1" si="34"/>
        <v>1.71</v>
      </c>
      <c r="AL50" s="1">
        <f t="shared" ca="1" si="35"/>
        <v>36</v>
      </c>
      <c r="AM50" s="1">
        <f t="shared" ca="1" si="36"/>
        <v>18</v>
      </c>
      <c r="AN50">
        <f t="shared" ca="1" si="37"/>
        <v>0.33</v>
      </c>
      <c r="AO50" s="1">
        <f t="shared" ca="1" si="38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 Soil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2022-12-16T22:15:59Z</dcterms:created>
  <dcterms:modified xsi:type="dcterms:W3CDTF">2023-01-31T21:30:26Z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2022-12-16T22:28:53Z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505082ed-4cbd-4c66-b523-a4b9ca3411c0</vt:lpwstr>
  </property>
  <property fmtid="{D5CDD505-2E9C-101B-9397-08002B2CF9AE}" pid="8" name="MSIP_Label_549ac42a-3eb4-4074-b885-aea26bd6241e_ContentBits">
    <vt:lpwstr>0</vt:lpwstr>
  </property>
</Properties>
</file>