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 Summary" sheetId="1" r:id="rId4"/>
    <sheet state="visible" name="Peak Simple Data" sheetId="2" r:id="rId5"/>
  </sheets>
  <definedNames/>
  <calcPr/>
  <extLst>
    <ext uri="GoogleSheetsCustomDataVersion1">
      <go:sheetsCustomData xmlns:go="http://customooxmlschemas.google.com/" r:id="rId6" roundtripDataSignature="AMtx7miw/rkEOHmceHa9Z10+IDtsw2mmhQ=="/>
    </ext>
  </extLst>
</workbook>
</file>

<file path=xl/sharedStrings.xml><?xml version="1.0" encoding="utf-8"?>
<sst xmlns="http://schemas.openxmlformats.org/spreadsheetml/2006/main" count="308" uniqueCount="135">
  <si>
    <t>Date:</t>
  </si>
  <si>
    <t>Operator:</t>
  </si>
  <si>
    <t xml:space="preserve">Carbon to </t>
  </si>
  <si>
    <t>Whole Fish</t>
  </si>
  <si>
    <t>Peak Simple</t>
  </si>
  <si>
    <t>Weight mg</t>
  </si>
  <si>
    <t>AutoSamp.</t>
  </si>
  <si>
    <t>mg N</t>
  </si>
  <si>
    <t>Area N</t>
  </si>
  <si>
    <t>mg C</t>
  </si>
  <si>
    <t>Area C</t>
  </si>
  <si>
    <t>Nitrogen Ratio</t>
  </si>
  <si>
    <t>Weight %</t>
  </si>
  <si>
    <t>Area</t>
  </si>
  <si>
    <t>Line #</t>
  </si>
  <si>
    <t>Sample ID</t>
  </si>
  <si>
    <t>File Name</t>
  </si>
  <si>
    <t>or volume mL</t>
  </si>
  <si>
    <t>Well No.</t>
  </si>
  <si>
    <t>Position</t>
  </si>
  <si>
    <t>mV*s</t>
  </si>
  <si>
    <t>N</t>
  </si>
  <si>
    <t>C</t>
  </si>
  <si>
    <t>Boat Blank</t>
  </si>
  <si>
    <t>Godwin_UMich_5Dec22_01.CHR</t>
  </si>
  <si>
    <t>G1</t>
  </si>
  <si>
    <t>Godwin_UMich_5Dec22_02.CHR</t>
  </si>
  <si>
    <t>G2</t>
  </si>
  <si>
    <t>By Pass</t>
  </si>
  <si>
    <t>Godwin_UMich_5Dec22_03.CHR</t>
  </si>
  <si>
    <t>C7</t>
  </si>
  <si>
    <t>Acetanilide Std1</t>
  </si>
  <si>
    <t>Godwin_UMich_5Dec22_04.CHR</t>
  </si>
  <si>
    <t>C6</t>
  </si>
  <si>
    <t>Acetanilide Std2</t>
  </si>
  <si>
    <t>Godwin_UMich_5Dec22_05.CHR</t>
  </si>
  <si>
    <t>C4</t>
  </si>
  <si>
    <t>Acetanilide Std3</t>
  </si>
  <si>
    <t>Godwin_UMich_5Dec22_06.CHR</t>
  </si>
  <si>
    <t>C5</t>
  </si>
  <si>
    <t>SLOPE</t>
  </si>
  <si>
    <t>Acetanilide Std4</t>
  </si>
  <si>
    <t>Godwin_UMich_5Dec22_07.CHR</t>
  </si>
  <si>
    <t>C3</t>
  </si>
  <si>
    <t>INTERCEPT</t>
  </si>
  <si>
    <t>Acetanilide Std5</t>
  </si>
  <si>
    <t>Godwin_UMich_5Dec22_08.CHR</t>
  </si>
  <si>
    <t>C8</t>
  </si>
  <si>
    <t>FOR Rep1</t>
  </si>
  <si>
    <t>Godwin_UMich_5Dec22_09.CHR</t>
  </si>
  <si>
    <t>FOR Rep2</t>
  </si>
  <si>
    <t>Godwin_UMich_5Dec22_10.CHR</t>
  </si>
  <si>
    <t>FOR Rep3</t>
  </si>
  <si>
    <t>Godwin_UMich_5Dec22_11.CHR</t>
  </si>
  <si>
    <t>EOR Rep1</t>
  </si>
  <si>
    <t>Godwin_UMich_5Dec22_12.CHR</t>
  </si>
  <si>
    <t>EOR Rep2</t>
  </si>
  <si>
    <t>Godwin_UMich_5Dec22_13.CHR</t>
  </si>
  <si>
    <t>EOR Rep3</t>
  </si>
  <si>
    <t>Godwin_UMich_5Dec22_14.CHR</t>
  </si>
  <si>
    <t>Xenic pcc 9701 Rep 1</t>
  </si>
  <si>
    <t>Godwin_UMich_5Dec22_15.CHR</t>
  </si>
  <si>
    <t>Xenic pcc 9701 Rep 2</t>
  </si>
  <si>
    <t>Godwin_UMich_5Dec22_16.CHR</t>
  </si>
  <si>
    <t>Xenic pcc 9701 Rep 3</t>
  </si>
  <si>
    <t>Godwin_UMich_5Dec22_17.CHR</t>
  </si>
  <si>
    <t>Axenic wt 9708 Rep 1</t>
  </si>
  <si>
    <t>Godwin_UMich_5Dec22_18.CHR</t>
  </si>
  <si>
    <t>Axenic wt 9708 Rep 2</t>
  </si>
  <si>
    <t>Godwin_UMich_5Dec22_19.CHR</t>
  </si>
  <si>
    <t>Axenic wt 9708 Rep 3</t>
  </si>
  <si>
    <t>Godwin_UMich_5Dec22_20.CHR</t>
  </si>
  <si>
    <t>Godwin_UMich_5Dec22_21.CHR</t>
  </si>
  <si>
    <t>G3</t>
  </si>
  <si>
    <t>Acetanilide</t>
  </si>
  <si>
    <t>Godwin_UMich_5Dec22_22.CHR</t>
  </si>
  <si>
    <t>C2</t>
  </si>
  <si>
    <t>Axenic pcc 9701 Rep 1</t>
  </si>
  <si>
    <t>Godwin_UMich_5Dec22_23.CHR</t>
  </si>
  <si>
    <t>Axenic pcc 9701 Rep 2</t>
  </si>
  <si>
    <t>Godwin_UMich_5Dec22_24.CHR</t>
  </si>
  <si>
    <t>Axenic pcc 9701 Rep 3</t>
  </si>
  <si>
    <t>Godwin_UMich_5Dec22_25.CHR</t>
  </si>
  <si>
    <t>Xenic MVT 7806 Rep 1</t>
  </si>
  <si>
    <t>Godwin_UMich_5Dec22_26.CHR</t>
  </si>
  <si>
    <t>Xenic MVT 7806 Rep 2</t>
  </si>
  <si>
    <t>Godwin_UMich_5Dec22_27.CHR</t>
  </si>
  <si>
    <t>Xenic MVT 7806 Rep 3</t>
  </si>
  <si>
    <t>Godwin_UMich_5Dec22_28.CHR</t>
  </si>
  <si>
    <t>Xenic NIES 843 Rep 1</t>
  </si>
  <si>
    <t>Godwin_UMich_5Dec22_29.CHR</t>
  </si>
  <si>
    <t>Xenic NIES 843 Rep 2</t>
  </si>
  <si>
    <t>Godwin_UMich_5Dec22_30.CHR</t>
  </si>
  <si>
    <t>Xenic NIES 843 Rep 3</t>
  </si>
  <si>
    <t>Godwin_UMich_5Dec22_31.CHR</t>
  </si>
  <si>
    <t>Xenic WT 7806 Rep 1</t>
  </si>
  <si>
    <t>Godwin_UMich_5Dec22_32.CHR</t>
  </si>
  <si>
    <t>Xenic WT 7806 Rep 2</t>
  </si>
  <si>
    <t>Godwin_UMich_5Dec22_33.CHR</t>
  </si>
  <si>
    <t>Xenic WT 7806 Rep 3</t>
  </si>
  <si>
    <t>Godwin_UMich_5Dec22_34.CHR</t>
  </si>
  <si>
    <t>Godwin_UMich_5Dec22_35.CHR</t>
  </si>
  <si>
    <t>G4</t>
  </si>
  <si>
    <t>Godwin_UMich_5Dec22_36.CHR</t>
  </si>
  <si>
    <t>C9</t>
  </si>
  <si>
    <t>Axenic NIES-843 Rep 1</t>
  </si>
  <si>
    <t>Godwin_UMich_5Dec22_37.CHR</t>
  </si>
  <si>
    <t>Axenic NIES-843 Rep 2</t>
  </si>
  <si>
    <t>Godwin_UMich_5Dec22_38.CHR</t>
  </si>
  <si>
    <t>Axenic NIES-843 Rep 3</t>
  </si>
  <si>
    <t>Godwin_UMich_5Dec22_39.CHR</t>
  </si>
  <si>
    <t>Axenic MVT 7806 Rep 1</t>
  </si>
  <si>
    <t>Godwin_UMich_5Dec22_40.CHR</t>
  </si>
  <si>
    <t>Axenic MVT 7806 Rep 2</t>
  </si>
  <si>
    <t>Godwin_UMich_5Dec22_41.CHR</t>
  </si>
  <si>
    <t>Axenic MVT 7806 Rep 3</t>
  </si>
  <si>
    <t>Godwin_UMich_5Dec22_42.CHR</t>
  </si>
  <si>
    <t>Analytical Blank 1</t>
  </si>
  <si>
    <t>Godwin_UMich_5Dec22_43.CHR</t>
  </si>
  <si>
    <t>Analytical Blank 2</t>
  </si>
  <si>
    <t>Godwin_UMich_5Dec22_44.CHR</t>
  </si>
  <si>
    <t>Analytical Blank 3</t>
  </si>
  <si>
    <t>Godwin_UMich_5Dec22_45.CHR</t>
  </si>
  <si>
    <t>Godwin_UMich_5Dec22_46.CHR</t>
  </si>
  <si>
    <t>G5</t>
  </si>
  <si>
    <t>Godwin_UMich_5Dec22_47.CHR</t>
  </si>
  <si>
    <t>C10</t>
  </si>
  <si>
    <t>N ug/Area mV*s</t>
  </si>
  <si>
    <t>C ug/Area mV*s</t>
  </si>
  <si>
    <t>Avg.</t>
  </si>
  <si>
    <t>StDev</t>
  </si>
  <si>
    <t>RT</t>
  </si>
  <si>
    <t>Height</t>
  </si>
  <si>
    <t>N2</t>
  </si>
  <si>
    <t>CO2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</si>
</sst>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"/>
  </numFmts>
  <fonts count="6">
    <font>
      <sz val="10.0"/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rgb="FFFF0000"/>
      <name val="Arial"/>
    </font>
    <font>
      <sz val="11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14" xfId="0" applyFont="1" applyNumberFormat="1"/>
    <xf borderId="0" fillId="0" fontId="1" numFmtId="21" xfId="0" applyFont="1" applyNumberFormat="1"/>
    <xf borderId="0" fillId="0" fontId="5" numFmtId="0" xfId="0" applyFont="1"/>
    <xf borderId="0" fillId="0" fontId="5" numFmtId="14" xfId="0" applyFont="1" applyNumberFormat="1"/>
    <xf borderId="0" fillId="0" fontId="5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ug N vs Area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'EA Summary'!$P$3:$P$7</c:f>
            </c:numRef>
          </c:xVal>
          <c:yVal>
            <c:numRef>
              <c:f>'EA Summary'!$Q$3:$Q$7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73096"/>
        <c:axId val="430750719"/>
      </c:scatterChart>
      <c:valAx>
        <c:axId val="10801730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ug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30750719"/>
      </c:valAx>
      <c:valAx>
        <c:axId val="430750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8017309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ug C vs Area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'EA Summary'!$P$21:$P$25</c:f>
            </c:numRef>
          </c:xVal>
          <c:yVal>
            <c:numRef>
              <c:f>'EA Summary'!$Q$21:$Q$25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3815"/>
        <c:axId val="137295447"/>
      </c:scatterChart>
      <c:valAx>
        <c:axId val="1566063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ug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7295447"/>
      </c:valAx>
      <c:valAx>
        <c:axId val="13729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6606381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38100</xdr:colOff>
      <xdr:row>2</xdr:row>
      <xdr:rowOff>9525</xdr:rowOff>
    </xdr:from>
    <xdr:ext cx="5172075" cy="2743200"/>
    <xdr:graphicFrame>
      <xdr:nvGraphicFramePr>
        <xdr:cNvPr id="19148865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47625</xdr:colOff>
      <xdr:row>20</xdr:row>
      <xdr:rowOff>0</xdr:rowOff>
    </xdr:from>
    <xdr:ext cx="5172075" cy="2676525"/>
    <xdr:graphicFrame>
      <xdr:nvGraphicFramePr>
        <xdr:cNvPr id="9524097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24.13"/>
    <col customWidth="1" min="3" max="3" width="32.63"/>
    <col customWidth="1" min="4" max="4" width="12.0"/>
    <col customWidth="1" min="5" max="5" width="9.13"/>
    <col customWidth="1" min="6" max="6" width="14.63"/>
    <col customWidth="1" min="7" max="7" width="10.63"/>
    <col customWidth="1" min="8" max="10" width="9.13"/>
    <col customWidth="1" min="11" max="11" width="12.75"/>
    <col customWidth="1" min="12" max="12" width="9.63"/>
    <col customWidth="1" min="13" max="14" width="9.13"/>
    <col customWidth="1" min="15" max="15" width="11.13"/>
    <col customWidth="1" min="16" max="26" width="9.13"/>
  </cols>
  <sheetData>
    <row r="1" ht="12.75" customHeight="1">
      <c r="A1" s="1" t="s">
        <v>0</v>
      </c>
      <c r="B1" s="2"/>
      <c r="C1" s="2"/>
      <c r="D1" s="3" t="s">
        <v>1</v>
      </c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3</v>
      </c>
      <c r="B2" s="1"/>
      <c r="C2" s="1" t="s">
        <v>4</v>
      </c>
      <c r="D2" s="3" t="s">
        <v>5</v>
      </c>
      <c r="E2" s="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12</v>
      </c>
      <c r="N2" s="1"/>
      <c r="O2" s="1"/>
      <c r="P2" s="1" t="s">
        <v>7</v>
      </c>
      <c r="Q2" s="1" t="s">
        <v>13</v>
      </c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14</v>
      </c>
      <c r="B3" s="1" t="s">
        <v>15</v>
      </c>
      <c r="C3" s="1" t="s">
        <v>16</v>
      </c>
      <c r="D3" s="3" t="s">
        <v>17</v>
      </c>
      <c r="E3" s="1" t="s">
        <v>18</v>
      </c>
      <c r="F3" s="1" t="s">
        <v>19</v>
      </c>
      <c r="G3" s="1"/>
      <c r="H3" s="1" t="s">
        <v>20</v>
      </c>
      <c r="I3" s="1"/>
      <c r="J3" s="1" t="s">
        <v>20</v>
      </c>
      <c r="K3" s="1"/>
      <c r="L3" s="1" t="s">
        <v>21</v>
      </c>
      <c r="M3" s="1" t="s">
        <v>22</v>
      </c>
      <c r="N3" s="4"/>
      <c r="O3" s="5"/>
      <c r="P3" s="3">
        <v>0.0256928</v>
      </c>
      <c r="Q3" s="3">
        <v>78.9548</v>
      </c>
      <c r="R3" s="4"/>
      <c r="S3" s="4"/>
      <c r="T3" s="4"/>
      <c r="U3" s="4"/>
      <c r="V3" s="4"/>
      <c r="W3" s="4"/>
      <c r="X3" s="4"/>
      <c r="Y3" s="4"/>
      <c r="Z3" s="6"/>
    </row>
    <row r="4" ht="12.75" customHeight="1">
      <c r="A4" s="1">
        <v>1.0</v>
      </c>
      <c r="B4" s="1" t="s">
        <v>23</v>
      </c>
      <c r="C4" s="7" t="s">
        <v>24</v>
      </c>
      <c r="D4" s="3"/>
      <c r="E4" s="8" t="s">
        <v>25</v>
      </c>
      <c r="F4" s="1">
        <v>36.0</v>
      </c>
      <c r="G4" s="1"/>
      <c r="H4" s="1">
        <v>19.2072</v>
      </c>
      <c r="I4" s="1"/>
      <c r="J4" s="1">
        <v>108.5698</v>
      </c>
      <c r="K4" s="1"/>
      <c r="L4" s="1"/>
      <c r="M4" s="1"/>
      <c r="N4" s="1"/>
      <c r="O4" s="9"/>
      <c r="P4" s="3">
        <v>0.032116</v>
      </c>
      <c r="Q4" s="3">
        <v>94.6992</v>
      </c>
      <c r="R4" s="1"/>
      <c r="S4" s="1"/>
      <c r="T4" s="1"/>
      <c r="U4" s="1"/>
      <c r="V4" s="1"/>
      <c r="W4" s="1"/>
      <c r="X4" s="1"/>
      <c r="Y4" s="1"/>
      <c r="Z4" s="3"/>
    </row>
    <row r="5" ht="12.75" customHeight="1">
      <c r="A5" s="1">
        <v>2.0</v>
      </c>
      <c r="B5" s="1" t="s">
        <v>23</v>
      </c>
      <c r="C5" s="7" t="s">
        <v>26</v>
      </c>
      <c r="D5" s="3"/>
      <c r="E5" s="8" t="s">
        <v>27</v>
      </c>
      <c r="F5" s="1">
        <v>37.0</v>
      </c>
      <c r="G5" s="1"/>
      <c r="H5" s="1">
        <v>15.7854</v>
      </c>
      <c r="I5" s="1"/>
      <c r="J5" s="1">
        <v>19.0216</v>
      </c>
      <c r="K5" s="1"/>
      <c r="L5" s="1"/>
      <c r="M5" s="1"/>
      <c r="N5" s="1"/>
      <c r="O5" s="9"/>
      <c r="P5" s="3">
        <v>0.0511784</v>
      </c>
      <c r="Q5" s="3">
        <v>143.0402</v>
      </c>
      <c r="R5" s="1"/>
      <c r="S5" s="1"/>
      <c r="T5" s="1"/>
      <c r="U5" s="1"/>
      <c r="V5" s="1"/>
      <c r="W5" s="1"/>
      <c r="X5" s="1"/>
      <c r="Y5" s="1"/>
      <c r="Z5" s="3"/>
    </row>
    <row r="6" ht="12.75" customHeight="1">
      <c r="A6" s="1">
        <v>3.0</v>
      </c>
      <c r="B6" s="1" t="s">
        <v>28</v>
      </c>
      <c r="C6" s="7" t="s">
        <v>29</v>
      </c>
      <c r="D6" s="3">
        <v>1.144</v>
      </c>
      <c r="E6" s="3" t="s">
        <v>30</v>
      </c>
      <c r="F6" s="1">
        <v>38.0</v>
      </c>
      <c r="G6" s="9">
        <f t="shared" ref="G6:G11" si="1">D6*0.1036</f>
        <v>0.1185184</v>
      </c>
      <c r="H6" s="1">
        <v>317.606</v>
      </c>
      <c r="I6" s="3">
        <f t="shared" ref="I6:I11" si="2">D6*0.7109</f>
        <v>0.8132696</v>
      </c>
      <c r="J6" s="1">
        <v>5921.4876</v>
      </c>
      <c r="K6" s="3">
        <f t="shared" ref="K6:K12" si="3">H6/J6</f>
        <v>0.05363618426</v>
      </c>
      <c r="L6" s="1"/>
      <c r="M6" s="10"/>
      <c r="N6" s="1"/>
      <c r="O6" s="9"/>
      <c r="P6" s="3">
        <v>0.07511</v>
      </c>
      <c r="Q6" s="3">
        <v>204.3092</v>
      </c>
      <c r="R6" s="1"/>
      <c r="S6" s="1"/>
      <c r="T6" s="1"/>
      <c r="U6" s="1"/>
      <c r="V6" s="1"/>
      <c r="W6" s="1"/>
      <c r="X6" s="1"/>
      <c r="Y6" s="1"/>
      <c r="Z6" s="3"/>
    </row>
    <row r="7" ht="12.75" customHeight="1">
      <c r="A7" s="1">
        <v>4.0</v>
      </c>
      <c r="B7" s="1" t="s">
        <v>31</v>
      </c>
      <c r="C7" s="7" t="s">
        <v>32</v>
      </c>
      <c r="D7" s="3">
        <v>0.248</v>
      </c>
      <c r="E7" s="3" t="s">
        <v>33</v>
      </c>
      <c r="F7" s="1">
        <v>39.0</v>
      </c>
      <c r="G7" s="9">
        <f t="shared" si="1"/>
        <v>0.0256928</v>
      </c>
      <c r="H7" s="1">
        <v>78.9548</v>
      </c>
      <c r="I7" s="3">
        <f t="shared" si="2"/>
        <v>0.1763032</v>
      </c>
      <c r="J7" s="1">
        <v>1300.8034</v>
      </c>
      <c r="K7" s="3">
        <f t="shared" si="3"/>
        <v>0.06069695082</v>
      </c>
      <c r="L7" s="1"/>
      <c r="M7" s="10"/>
      <c r="N7" s="1"/>
      <c r="O7" s="9"/>
      <c r="P7" s="9">
        <v>0.1038072</v>
      </c>
      <c r="Q7" s="3">
        <v>278.8504</v>
      </c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>
        <v>5.0</v>
      </c>
      <c r="B8" s="1" t="s">
        <v>34</v>
      </c>
      <c r="C8" s="7" t="s">
        <v>35</v>
      </c>
      <c r="D8" s="3">
        <v>0.31</v>
      </c>
      <c r="E8" s="3" t="s">
        <v>36</v>
      </c>
      <c r="F8" s="1">
        <v>40.0</v>
      </c>
      <c r="G8" s="9">
        <f t="shared" si="1"/>
        <v>0.032116</v>
      </c>
      <c r="H8" s="1">
        <v>94.6992</v>
      </c>
      <c r="I8" s="3">
        <f t="shared" si="2"/>
        <v>0.220379</v>
      </c>
      <c r="J8" s="1">
        <v>1615.6996</v>
      </c>
      <c r="K8" s="3">
        <f t="shared" si="3"/>
        <v>0.05861188553</v>
      </c>
      <c r="L8" s="1"/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v>6.0</v>
      </c>
      <c r="B9" s="1" t="s">
        <v>37</v>
      </c>
      <c r="C9" s="7" t="s">
        <v>38</v>
      </c>
      <c r="D9" s="3">
        <v>0.494</v>
      </c>
      <c r="E9" s="3" t="s">
        <v>39</v>
      </c>
      <c r="F9" s="1">
        <v>41.0</v>
      </c>
      <c r="G9" s="9">
        <f t="shared" si="1"/>
        <v>0.0511784</v>
      </c>
      <c r="H9" s="1">
        <v>143.0402</v>
      </c>
      <c r="I9" s="3">
        <f t="shared" si="2"/>
        <v>0.3511846</v>
      </c>
      <c r="J9" s="1">
        <v>2567.6496</v>
      </c>
      <c r="K9" s="3">
        <f t="shared" si="3"/>
        <v>0.05570861382</v>
      </c>
      <c r="L9" s="1"/>
      <c r="M9" s="10"/>
      <c r="N9" s="1"/>
      <c r="O9" s="1" t="s">
        <v>40</v>
      </c>
      <c r="P9" s="1">
        <f>SLOPE(Q3:Q7,P3:P7)</f>
        <v>2560.341733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v>7.0</v>
      </c>
      <c r="B10" s="1" t="s">
        <v>41</v>
      </c>
      <c r="C10" s="7" t="s">
        <v>42</v>
      </c>
      <c r="D10" s="3">
        <v>0.725</v>
      </c>
      <c r="E10" s="3" t="s">
        <v>43</v>
      </c>
      <c r="F10" s="1">
        <v>42.0</v>
      </c>
      <c r="G10" s="9">
        <f t="shared" si="1"/>
        <v>0.07511</v>
      </c>
      <c r="H10" s="1">
        <v>204.3092</v>
      </c>
      <c r="I10" s="3">
        <f t="shared" si="2"/>
        <v>0.5154025</v>
      </c>
      <c r="J10" s="1">
        <v>3767.4756</v>
      </c>
      <c r="K10" s="3">
        <f t="shared" si="3"/>
        <v>0.0542297341</v>
      </c>
      <c r="L10" s="1"/>
      <c r="M10" s="10"/>
      <c r="N10" s="1"/>
      <c r="O10" s="1" t="s">
        <v>44</v>
      </c>
      <c r="P10" s="1">
        <f>INTERCEPT(Q3:Q7,P3:P7)</f>
        <v>12.5440299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>
        <v>8.0</v>
      </c>
      <c r="B11" s="11" t="s">
        <v>45</v>
      </c>
      <c r="C11" s="7" t="s">
        <v>46</v>
      </c>
      <c r="D11" s="3">
        <v>1.002</v>
      </c>
      <c r="E11" s="3" t="s">
        <v>47</v>
      </c>
      <c r="F11" s="1">
        <v>43.0</v>
      </c>
      <c r="G11" s="9">
        <f t="shared" si="1"/>
        <v>0.1038072</v>
      </c>
      <c r="H11" s="1">
        <v>278.8504</v>
      </c>
      <c r="I11" s="3">
        <f t="shared" si="2"/>
        <v>0.7123218</v>
      </c>
      <c r="J11" s="1">
        <v>5204.9382</v>
      </c>
      <c r="K11" s="3">
        <f t="shared" si="3"/>
        <v>0.05357419998</v>
      </c>
      <c r="L11" s="1"/>
      <c r="M11" s="1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>
        <v>9.0</v>
      </c>
      <c r="B12" s="11" t="s">
        <v>48</v>
      </c>
      <c r="C12" s="7" t="s">
        <v>49</v>
      </c>
      <c r="D12" s="3"/>
      <c r="E12" s="3"/>
      <c r="F12" s="1">
        <v>44.0</v>
      </c>
      <c r="G12" s="3">
        <f>(H12-P$10)/P$9</f>
        <v>0.0004918757858</v>
      </c>
      <c r="H12" s="1">
        <v>13.8034</v>
      </c>
      <c r="I12" s="3">
        <f>(J12-P$28)/P$27</f>
        <v>0.003212509329</v>
      </c>
      <c r="J12" s="1">
        <v>34.846</v>
      </c>
      <c r="K12" s="3">
        <f t="shared" si="3"/>
        <v>0.3961258107</v>
      </c>
      <c r="L12" s="9"/>
      <c r="M12" s="1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2">
        <v>10.0</v>
      </c>
      <c r="B13" s="13" t="s">
        <v>50</v>
      </c>
      <c r="C13" s="14" t="s">
        <v>51</v>
      </c>
      <c r="D13" s="15"/>
      <c r="E13" s="15"/>
      <c r="F13" s="12">
        <v>45.0</v>
      </c>
      <c r="G13" s="15"/>
      <c r="H13" s="12"/>
      <c r="I13" s="15"/>
      <c r="J13" s="14"/>
      <c r="K13" s="15"/>
      <c r="L13" s="16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>
        <v>11.0</v>
      </c>
      <c r="B14" s="11" t="s">
        <v>52</v>
      </c>
      <c r="C14" s="7" t="s">
        <v>53</v>
      </c>
      <c r="D14" s="3"/>
      <c r="E14" s="3"/>
      <c r="F14" s="1">
        <v>46.0</v>
      </c>
      <c r="G14" s="3">
        <f t="shared" ref="G14:G50" si="4">(H14-P$10)/P$9</f>
        <v>0.0001955872122</v>
      </c>
      <c r="H14" s="1">
        <v>13.0448</v>
      </c>
      <c r="I14" s="3">
        <f t="shared" ref="I14:I50" si="5">(J14-P$28)/P$27</f>
        <v>0.003184630403</v>
      </c>
      <c r="J14" s="1">
        <v>34.6428</v>
      </c>
      <c r="K14" s="3">
        <f t="shared" ref="K14:K46" si="6">H14/J14</f>
        <v>0.376551549</v>
      </c>
      <c r="L14" s="9"/>
      <c r="M14" s="1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>
        <v>12.0</v>
      </c>
      <c r="B15" s="11" t="s">
        <v>54</v>
      </c>
      <c r="C15" s="7" t="s">
        <v>55</v>
      </c>
      <c r="D15" s="3"/>
      <c r="E15" s="3"/>
      <c r="F15" s="1">
        <v>47.0</v>
      </c>
      <c r="G15" s="3">
        <f t="shared" si="4"/>
        <v>0.00003045300588</v>
      </c>
      <c r="H15" s="1">
        <v>12.622</v>
      </c>
      <c r="I15" s="3">
        <f t="shared" si="5"/>
        <v>0.002236143235</v>
      </c>
      <c r="J15" s="1">
        <v>27.7296</v>
      </c>
      <c r="K15" s="3">
        <f t="shared" si="6"/>
        <v>0.4551814667</v>
      </c>
      <c r="L15" s="9"/>
      <c r="M15" s="1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>
        <v>13.0</v>
      </c>
      <c r="B16" s="11" t="s">
        <v>56</v>
      </c>
      <c r="C16" s="7" t="s">
        <v>57</v>
      </c>
      <c r="D16" s="3"/>
      <c r="E16" s="3"/>
      <c r="F16" s="1">
        <v>48.0</v>
      </c>
      <c r="G16" s="3">
        <f t="shared" si="4"/>
        <v>0.001060940447</v>
      </c>
      <c r="H16" s="1">
        <v>15.2604</v>
      </c>
      <c r="I16" s="3">
        <f t="shared" si="5"/>
        <v>0.006041671537</v>
      </c>
      <c r="J16" s="1">
        <v>55.4668</v>
      </c>
      <c r="K16" s="3">
        <f t="shared" si="6"/>
        <v>0.2751267425</v>
      </c>
      <c r="L16" s="9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>
        <v>14.0</v>
      </c>
      <c r="B17" s="11" t="s">
        <v>58</v>
      </c>
      <c r="C17" s="7" t="s">
        <v>59</v>
      </c>
      <c r="D17" s="3"/>
      <c r="E17" s="3"/>
      <c r="F17" s="1">
        <v>49.0</v>
      </c>
      <c r="G17" s="3">
        <f t="shared" si="4"/>
        <v>-0.0001696765289</v>
      </c>
      <c r="H17" s="1">
        <v>12.1096</v>
      </c>
      <c r="I17" s="3">
        <f t="shared" si="5"/>
        <v>0.001491671635</v>
      </c>
      <c r="J17" s="1">
        <v>22.3034</v>
      </c>
      <c r="K17" s="3">
        <f t="shared" si="6"/>
        <v>0.5429486087</v>
      </c>
      <c r="L17" s="9"/>
      <c r="M17" s="1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>
        <v>15.0</v>
      </c>
      <c r="B18" s="11" t="s">
        <v>60</v>
      </c>
      <c r="C18" s="7" t="s">
        <v>61</v>
      </c>
      <c r="D18" s="3"/>
      <c r="E18" s="3"/>
      <c r="F18" s="1">
        <v>0.0</v>
      </c>
      <c r="G18" s="3">
        <f t="shared" si="4"/>
        <v>0.03010628195</v>
      </c>
      <c r="H18" s="1">
        <v>89.6264</v>
      </c>
      <c r="I18" s="3">
        <f t="shared" si="5"/>
        <v>0.1385962243</v>
      </c>
      <c r="J18" s="1">
        <v>1021.6118</v>
      </c>
      <c r="K18" s="3">
        <f t="shared" si="6"/>
        <v>0.08773038839</v>
      </c>
      <c r="L18" s="9"/>
      <c r="M18" s="1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>
        <v>16.0</v>
      </c>
      <c r="B19" s="11" t="s">
        <v>62</v>
      </c>
      <c r="C19" s="7" t="s">
        <v>63</v>
      </c>
      <c r="D19" s="3"/>
      <c r="E19" s="3"/>
      <c r="F19" s="1">
        <v>1.0</v>
      </c>
      <c r="G19" s="3">
        <f t="shared" si="4"/>
        <v>0.02967227738</v>
      </c>
      <c r="H19" s="1">
        <v>88.5152</v>
      </c>
      <c r="I19" s="3">
        <f t="shared" si="5"/>
        <v>0.1373344285</v>
      </c>
      <c r="J19" s="1">
        <v>1012.415</v>
      </c>
      <c r="K19" s="3">
        <f t="shared" si="6"/>
        <v>0.08742975954</v>
      </c>
      <c r="L19" s="9"/>
      <c r="M19" s="1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>
        <v>17.0</v>
      </c>
      <c r="B20" s="11" t="s">
        <v>64</v>
      </c>
      <c r="C20" s="7" t="s">
        <v>65</v>
      </c>
      <c r="D20" s="3"/>
      <c r="E20" s="3"/>
      <c r="F20" s="1">
        <v>2.0</v>
      </c>
      <c r="G20" s="3">
        <f t="shared" si="4"/>
        <v>0.03075002414</v>
      </c>
      <c r="H20" s="1">
        <v>91.2746</v>
      </c>
      <c r="I20" s="3">
        <f t="shared" si="5"/>
        <v>0.1431636486</v>
      </c>
      <c r="J20" s="1">
        <v>1054.9022</v>
      </c>
      <c r="K20" s="3">
        <f t="shared" si="6"/>
        <v>0.08652422945</v>
      </c>
      <c r="L20" s="9"/>
      <c r="M20" s="10"/>
      <c r="N20" s="1"/>
      <c r="O20" s="1"/>
      <c r="P20" s="1" t="s">
        <v>9</v>
      </c>
      <c r="Q20" s="1" t="s">
        <v>13</v>
      </c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>
        <v>18.0</v>
      </c>
      <c r="B21" s="11" t="s">
        <v>66</v>
      </c>
      <c r="C21" s="7" t="s">
        <v>67</v>
      </c>
      <c r="D21" s="3"/>
      <c r="E21" s="3"/>
      <c r="F21" s="1">
        <v>3.0</v>
      </c>
      <c r="G21" s="3">
        <f t="shared" si="4"/>
        <v>0.007925258507</v>
      </c>
      <c r="H21" s="1">
        <v>32.8354</v>
      </c>
      <c r="I21" s="3">
        <f t="shared" si="5"/>
        <v>0.05179310225</v>
      </c>
      <c r="J21" s="1">
        <v>388.9334</v>
      </c>
      <c r="K21" s="3">
        <f t="shared" si="6"/>
        <v>0.08442422276</v>
      </c>
      <c r="L21" s="1"/>
      <c r="M21" s="10"/>
      <c r="N21" s="1"/>
      <c r="O21" s="1"/>
      <c r="P21" s="3">
        <v>0.1763032</v>
      </c>
      <c r="Q21" s="3">
        <v>1300.8034</v>
      </c>
      <c r="R21" s="1"/>
      <c r="S21" s="1"/>
      <c r="T21" s="1"/>
      <c r="U21" s="1"/>
      <c r="V21" s="1"/>
      <c r="W21" s="1"/>
      <c r="X21" s="1"/>
      <c r="Y21" s="1"/>
      <c r="Z21" s="3"/>
    </row>
    <row r="22" ht="12.75" customHeight="1">
      <c r="A22" s="1">
        <v>19.0</v>
      </c>
      <c r="B22" s="11" t="s">
        <v>68</v>
      </c>
      <c r="C22" s="7" t="s">
        <v>69</v>
      </c>
      <c r="D22" s="3"/>
      <c r="E22" s="3"/>
      <c r="F22" s="1">
        <v>4.0</v>
      </c>
      <c r="G22" s="3">
        <f t="shared" si="4"/>
        <v>0.008221390851</v>
      </c>
      <c r="H22" s="1">
        <v>33.5936</v>
      </c>
      <c r="I22" s="3">
        <f t="shared" si="5"/>
        <v>0.05455007012</v>
      </c>
      <c r="J22" s="1">
        <v>409.028</v>
      </c>
      <c r="K22" s="3">
        <f t="shared" si="6"/>
        <v>0.08213031871</v>
      </c>
      <c r="L22" s="1"/>
      <c r="M22" s="10"/>
      <c r="N22" s="1"/>
      <c r="O22" s="1"/>
      <c r="P22" s="3">
        <v>0.220379</v>
      </c>
      <c r="Q22" s="3">
        <v>1615.6996</v>
      </c>
      <c r="R22" s="1"/>
      <c r="S22" s="1"/>
      <c r="T22" s="1"/>
      <c r="U22" s="1"/>
      <c r="V22" s="1"/>
      <c r="W22" s="1"/>
      <c r="X22" s="1"/>
      <c r="Y22" s="1"/>
      <c r="Z22" s="3"/>
    </row>
    <row r="23" ht="12.75" customHeight="1">
      <c r="A23" s="1">
        <v>20.0</v>
      </c>
      <c r="B23" s="11" t="s">
        <v>70</v>
      </c>
      <c r="C23" s="7" t="s">
        <v>71</v>
      </c>
      <c r="D23" s="3"/>
      <c r="E23" s="3"/>
      <c r="F23" s="1">
        <v>5.0</v>
      </c>
      <c r="G23" s="3">
        <f t="shared" si="4"/>
        <v>0.007878311649</v>
      </c>
      <c r="H23" s="1">
        <v>32.7152</v>
      </c>
      <c r="I23" s="3">
        <f t="shared" si="5"/>
        <v>0.0510382035</v>
      </c>
      <c r="J23" s="1">
        <v>383.4312</v>
      </c>
      <c r="K23" s="3">
        <f t="shared" si="6"/>
        <v>0.08532221687</v>
      </c>
      <c r="L23" s="1"/>
      <c r="M23" s="1"/>
      <c r="N23" s="1"/>
      <c r="O23" s="1"/>
      <c r="P23" s="3">
        <v>0.35118459999999996</v>
      </c>
      <c r="Q23" s="3">
        <v>2567.6496</v>
      </c>
      <c r="R23" s="1"/>
      <c r="S23" s="1"/>
      <c r="T23" s="1"/>
      <c r="U23" s="1"/>
      <c r="V23" s="1"/>
      <c r="W23" s="1"/>
      <c r="X23" s="1"/>
      <c r="Y23" s="1"/>
      <c r="Z23" s="3"/>
    </row>
    <row r="24" ht="12.75" customHeight="1">
      <c r="A24" s="1">
        <v>21.0</v>
      </c>
      <c r="B24" s="11" t="s">
        <v>23</v>
      </c>
      <c r="C24" s="7" t="s">
        <v>72</v>
      </c>
      <c r="D24" s="1"/>
      <c r="E24" s="1" t="s">
        <v>73</v>
      </c>
      <c r="F24" s="1">
        <v>6.0</v>
      </c>
      <c r="G24" s="3">
        <f t="shared" si="4"/>
        <v>-0.0002561493607</v>
      </c>
      <c r="H24" s="1">
        <v>11.8882</v>
      </c>
      <c r="I24" s="3">
        <f t="shared" si="5"/>
        <v>0.001862137562</v>
      </c>
      <c r="J24" s="1">
        <v>25.0036</v>
      </c>
      <c r="K24" s="3">
        <f t="shared" si="6"/>
        <v>0.4754595338</v>
      </c>
      <c r="L24" s="1"/>
      <c r="M24" s="1"/>
      <c r="N24" s="1"/>
      <c r="O24" s="1"/>
      <c r="P24" s="3">
        <v>0.5154025</v>
      </c>
      <c r="Q24" s="3">
        <v>3767.4756</v>
      </c>
      <c r="R24" s="1"/>
      <c r="S24" s="1"/>
      <c r="T24" s="1"/>
      <c r="U24" s="1"/>
      <c r="V24" s="1"/>
      <c r="W24" s="1"/>
      <c r="X24" s="1"/>
      <c r="Y24" s="1"/>
      <c r="Z24" s="3"/>
    </row>
    <row r="25" ht="12.75" customHeight="1">
      <c r="A25" s="1">
        <v>22.0</v>
      </c>
      <c r="B25" s="11" t="s">
        <v>74</v>
      </c>
      <c r="C25" s="7" t="s">
        <v>75</v>
      </c>
      <c r="D25" s="1">
        <v>0.928</v>
      </c>
      <c r="E25" s="1" t="s">
        <v>76</v>
      </c>
      <c r="F25" s="1">
        <v>7.0</v>
      </c>
      <c r="G25" s="3">
        <f t="shared" si="4"/>
        <v>0.09542350028</v>
      </c>
      <c r="H25" s="1">
        <v>256.8608</v>
      </c>
      <c r="I25" s="3">
        <f t="shared" si="5"/>
        <v>0.6572006401</v>
      </c>
      <c r="J25" s="1">
        <v>4801.5428</v>
      </c>
      <c r="K25" s="3">
        <f t="shared" si="6"/>
        <v>0.05349547233</v>
      </c>
      <c r="L25" s="10">
        <f>G25/D25*100</f>
        <v>10.28270477</v>
      </c>
      <c r="M25" s="10">
        <f>I25/D25*100</f>
        <v>70.81903449</v>
      </c>
      <c r="N25" s="1"/>
      <c r="O25" s="1"/>
      <c r="P25" s="3">
        <v>0.7123218</v>
      </c>
      <c r="Q25" s="3">
        <v>5204.9382</v>
      </c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>
        <v>23.0</v>
      </c>
      <c r="B26" s="11" t="s">
        <v>77</v>
      </c>
      <c r="C26" s="7" t="s">
        <v>78</v>
      </c>
      <c r="D26" s="1"/>
      <c r="E26" s="1"/>
      <c r="F26" s="1">
        <v>8.0</v>
      </c>
      <c r="G26" s="3">
        <f t="shared" si="4"/>
        <v>0.02104671006</v>
      </c>
      <c r="H26" s="1">
        <v>66.4308</v>
      </c>
      <c r="I26" s="3">
        <f t="shared" si="5"/>
        <v>0.1192659208</v>
      </c>
      <c r="J26" s="1">
        <v>880.7198</v>
      </c>
      <c r="K26" s="3">
        <f t="shared" si="6"/>
        <v>0.0754278489</v>
      </c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>
        <v>24.0</v>
      </c>
      <c r="B27" s="11" t="s">
        <v>79</v>
      </c>
      <c r="C27" s="7" t="s">
        <v>80</v>
      </c>
      <c r="D27" s="1"/>
      <c r="E27" s="1"/>
      <c r="F27" s="1">
        <v>9.0</v>
      </c>
      <c r="G27" s="3">
        <f t="shared" si="4"/>
        <v>0.02028962362</v>
      </c>
      <c r="H27" s="1">
        <v>64.4924</v>
      </c>
      <c r="I27" s="3">
        <f t="shared" si="5"/>
        <v>0.1045515279</v>
      </c>
      <c r="J27" s="1">
        <v>773.4716</v>
      </c>
      <c r="K27" s="3">
        <f t="shared" si="6"/>
        <v>0.08338043698</v>
      </c>
      <c r="L27" s="10"/>
      <c r="M27" s="1"/>
      <c r="N27" s="1"/>
      <c r="O27" s="1" t="s">
        <v>40</v>
      </c>
      <c r="P27" s="1">
        <f>SLOPE(Q21:Q25,P21:P25)</f>
        <v>7288.659497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>
        <v>25.0</v>
      </c>
      <c r="B28" s="11" t="s">
        <v>81</v>
      </c>
      <c r="C28" s="7" t="s">
        <v>82</v>
      </c>
      <c r="D28" s="1"/>
      <c r="E28" s="1"/>
      <c r="F28" s="1">
        <v>10.0</v>
      </c>
      <c r="G28" s="3">
        <f t="shared" si="4"/>
        <v>0.02025540944</v>
      </c>
      <c r="H28" s="1">
        <v>64.4048</v>
      </c>
      <c r="I28" s="3">
        <f t="shared" si="5"/>
        <v>0.1059543922</v>
      </c>
      <c r="J28" s="1">
        <v>783.6966</v>
      </c>
      <c r="K28" s="3">
        <f t="shared" si="6"/>
        <v>0.08218078272</v>
      </c>
      <c r="L28" s="10"/>
      <c r="M28" s="1"/>
      <c r="N28" s="1"/>
      <c r="O28" s="1" t="s">
        <v>44</v>
      </c>
      <c r="P28" s="1">
        <f>INTERCEPT(Q21:Q25,P21:P25)</f>
        <v>11.43111337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>
        <v>26.0</v>
      </c>
      <c r="B29" s="11" t="s">
        <v>83</v>
      </c>
      <c r="C29" s="7" t="s">
        <v>84</v>
      </c>
      <c r="D29" s="1"/>
      <c r="E29" s="1"/>
      <c r="F29" s="1">
        <v>11.0</v>
      </c>
      <c r="G29" s="3">
        <f t="shared" si="4"/>
        <v>0.01312011192</v>
      </c>
      <c r="H29" s="1">
        <v>46.136</v>
      </c>
      <c r="I29" s="3">
        <f t="shared" si="5"/>
        <v>0.06160560619</v>
      </c>
      <c r="J29" s="1">
        <v>460.4534</v>
      </c>
      <c r="K29" s="3">
        <f t="shared" si="6"/>
        <v>0.1001968929</v>
      </c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>
        <v>27.0</v>
      </c>
      <c r="B30" s="11" t="s">
        <v>85</v>
      </c>
      <c r="C30" s="7" t="s">
        <v>86</v>
      </c>
      <c r="D30" s="1"/>
      <c r="E30" s="1"/>
      <c r="F30" s="1">
        <v>12.0</v>
      </c>
      <c r="G30" s="3">
        <f t="shared" si="4"/>
        <v>0.01244543636</v>
      </c>
      <c r="H30" s="1">
        <v>44.4086</v>
      </c>
      <c r="I30" s="3">
        <f t="shared" si="5"/>
        <v>0.05953507456</v>
      </c>
      <c r="J30" s="1">
        <v>445.362</v>
      </c>
      <c r="K30" s="3">
        <f t="shared" si="6"/>
        <v>0.0997134915</v>
      </c>
      <c r="L30" s="1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>
        <v>28.0</v>
      </c>
      <c r="B31" s="11" t="s">
        <v>87</v>
      </c>
      <c r="C31" s="7" t="s">
        <v>88</v>
      </c>
      <c r="D31" s="1"/>
      <c r="E31" s="1"/>
      <c r="F31" s="1">
        <v>13.0</v>
      </c>
      <c r="G31" s="3">
        <f t="shared" si="4"/>
        <v>0.01379736527</v>
      </c>
      <c r="H31" s="1">
        <v>47.87</v>
      </c>
      <c r="I31" s="3">
        <f t="shared" si="5"/>
        <v>0.06337534176</v>
      </c>
      <c r="J31" s="1">
        <v>473.3524</v>
      </c>
      <c r="K31" s="3">
        <f t="shared" si="6"/>
        <v>0.1011297291</v>
      </c>
      <c r="L31" s="1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>
        <v>29.0</v>
      </c>
      <c r="B32" s="11" t="s">
        <v>89</v>
      </c>
      <c r="C32" s="7" t="s">
        <v>90</v>
      </c>
      <c r="D32" s="1"/>
      <c r="E32" s="1"/>
      <c r="F32" s="1">
        <v>14.0</v>
      </c>
      <c r="G32" s="3">
        <f t="shared" si="4"/>
        <v>0.006612308772</v>
      </c>
      <c r="H32" s="1">
        <v>29.4738</v>
      </c>
      <c r="I32" s="3">
        <f t="shared" si="5"/>
        <v>0.03172485787</v>
      </c>
      <c r="J32" s="1">
        <v>242.6628</v>
      </c>
      <c r="K32" s="3">
        <f t="shared" si="6"/>
        <v>0.1214599024</v>
      </c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>
        <v>30.0</v>
      </c>
      <c r="B33" s="11" t="s">
        <v>91</v>
      </c>
      <c r="C33" s="7" t="s">
        <v>92</v>
      </c>
      <c r="D33" s="1"/>
      <c r="E33" s="1"/>
      <c r="F33" s="1">
        <v>15.0</v>
      </c>
      <c r="G33" s="3">
        <f t="shared" si="4"/>
        <v>0.006745650347</v>
      </c>
      <c r="H33" s="1">
        <v>29.8152</v>
      </c>
      <c r="I33" s="3">
        <f t="shared" si="5"/>
        <v>0.03191583949</v>
      </c>
      <c r="J33" s="1">
        <v>244.0548</v>
      </c>
      <c r="K33" s="3">
        <f t="shared" si="6"/>
        <v>0.1221660053</v>
      </c>
      <c r="L33" s="1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>
        <v>31.0</v>
      </c>
      <c r="B34" s="11" t="s">
        <v>93</v>
      </c>
      <c r="C34" s="7" t="s">
        <v>94</v>
      </c>
      <c r="D34" s="1"/>
      <c r="E34" s="1"/>
      <c r="F34" s="1">
        <v>16.0</v>
      </c>
      <c r="G34" s="3">
        <f t="shared" si="4"/>
        <v>0.007639281057</v>
      </c>
      <c r="H34" s="1">
        <v>32.1032</v>
      </c>
      <c r="I34" s="3">
        <f t="shared" si="5"/>
        <v>0.03607869002</v>
      </c>
      <c r="J34" s="1">
        <v>274.3964</v>
      </c>
      <c r="K34" s="3">
        <f t="shared" si="6"/>
        <v>0.116995704</v>
      </c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>
        <v>32.0</v>
      </c>
      <c r="B35" s="11" t="s">
        <v>95</v>
      </c>
      <c r="C35" s="7" t="s">
        <v>96</v>
      </c>
      <c r="D35" s="1"/>
      <c r="E35" s="1"/>
      <c r="F35" s="1">
        <v>17.0</v>
      </c>
      <c r="G35" s="3">
        <f t="shared" si="4"/>
        <v>0.01576147808</v>
      </c>
      <c r="H35" s="1">
        <v>52.8988</v>
      </c>
      <c r="I35" s="3">
        <f t="shared" si="5"/>
        <v>0.09239299585</v>
      </c>
      <c r="J35" s="1">
        <v>684.8522</v>
      </c>
      <c r="K35" s="3">
        <f t="shared" si="6"/>
        <v>0.0772411916</v>
      </c>
      <c r="L35" s="1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>
        <v>33.0</v>
      </c>
      <c r="B36" s="11" t="s">
        <v>97</v>
      </c>
      <c r="C36" s="7" t="s">
        <v>98</v>
      </c>
      <c r="D36" s="1"/>
      <c r="E36" s="1"/>
      <c r="F36" s="1">
        <v>18.0</v>
      </c>
      <c r="G36" s="3">
        <f t="shared" si="4"/>
        <v>0.01574569893</v>
      </c>
      <c r="H36" s="1">
        <v>52.8584</v>
      </c>
      <c r="I36" s="3">
        <f t="shared" si="5"/>
        <v>0.09361135431</v>
      </c>
      <c r="J36" s="1">
        <v>693.7324</v>
      </c>
      <c r="K36" s="3">
        <f t="shared" si="6"/>
        <v>0.07619422129</v>
      </c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>
        <v>34.0</v>
      </c>
      <c r="B37" s="11" t="s">
        <v>99</v>
      </c>
      <c r="C37" s="7" t="s">
        <v>100</v>
      </c>
      <c r="D37" s="1"/>
      <c r="E37" s="1"/>
      <c r="F37" s="1">
        <v>19.0</v>
      </c>
      <c r="G37" s="3">
        <f t="shared" si="4"/>
        <v>0.01565024293</v>
      </c>
      <c r="H37" s="1">
        <v>52.614</v>
      </c>
      <c r="I37" s="3">
        <f t="shared" si="5"/>
        <v>0.09255255879</v>
      </c>
      <c r="J37" s="1">
        <v>686.0152</v>
      </c>
      <c r="K37" s="3">
        <f t="shared" si="6"/>
        <v>0.07669509364</v>
      </c>
      <c r="L37" s="1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>
        <v>35.0</v>
      </c>
      <c r="B38" s="11" t="s">
        <v>23</v>
      </c>
      <c r="C38" s="7" t="s">
        <v>101</v>
      </c>
      <c r="D38" s="1"/>
      <c r="E38" s="1" t="s">
        <v>102</v>
      </c>
      <c r="F38" s="1">
        <v>20.0</v>
      </c>
      <c r="G38" s="3">
        <f t="shared" si="4"/>
        <v>-0.0001249949934</v>
      </c>
      <c r="H38" s="1">
        <v>12.224</v>
      </c>
      <c r="I38" s="3">
        <f t="shared" si="5"/>
        <v>0.000663316297</v>
      </c>
      <c r="J38" s="1">
        <v>16.2658</v>
      </c>
      <c r="K38" s="3">
        <f t="shared" si="6"/>
        <v>0.7515154496</v>
      </c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>
        <v>36.0</v>
      </c>
      <c r="B39" s="11" t="s">
        <v>74</v>
      </c>
      <c r="C39" s="7" t="s">
        <v>103</v>
      </c>
      <c r="D39" s="1">
        <v>0.57</v>
      </c>
      <c r="E39" s="1" t="s">
        <v>104</v>
      </c>
      <c r="F39" s="1">
        <v>21.0</v>
      </c>
      <c r="G39" s="3">
        <f t="shared" si="4"/>
        <v>0.0580192746</v>
      </c>
      <c r="H39" s="1">
        <v>161.0932</v>
      </c>
      <c r="I39" s="3">
        <f t="shared" si="5"/>
        <v>0.404973135</v>
      </c>
      <c r="J39" s="1">
        <v>2963.1424</v>
      </c>
      <c r="K39" s="3">
        <f t="shared" si="6"/>
        <v>0.05436566262</v>
      </c>
      <c r="L39" s="10">
        <f>G39/D39*100</f>
        <v>10.17882011</v>
      </c>
      <c r="M39" s="10">
        <f>I39/D39*100</f>
        <v>71.04791843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>
        <v>37.0</v>
      </c>
      <c r="B40" s="11" t="s">
        <v>105</v>
      </c>
      <c r="C40" s="7" t="s">
        <v>106</v>
      </c>
      <c r="D40" s="1"/>
      <c r="E40" s="1"/>
      <c r="F40" s="1">
        <v>22.0</v>
      </c>
      <c r="G40" s="3">
        <f t="shared" si="4"/>
        <v>0.006624885218</v>
      </c>
      <c r="H40" s="1">
        <v>29.506</v>
      </c>
      <c r="I40" s="3">
        <f t="shared" si="5"/>
        <v>0.03309410828</v>
      </c>
      <c r="J40" s="1">
        <v>252.6428</v>
      </c>
      <c r="K40" s="3">
        <f t="shared" si="6"/>
        <v>0.1167893959</v>
      </c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>
        <v>38.0</v>
      </c>
      <c r="B41" s="11" t="s">
        <v>107</v>
      </c>
      <c r="C41" s="7" t="s">
        <v>108</v>
      </c>
      <c r="D41" s="1"/>
      <c r="E41" s="1"/>
      <c r="F41" s="1">
        <v>23.0</v>
      </c>
      <c r="G41" s="3">
        <f t="shared" si="4"/>
        <v>0.006532710022</v>
      </c>
      <c r="H41" s="1">
        <v>29.27</v>
      </c>
      <c r="I41" s="3">
        <f t="shared" si="5"/>
        <v>0.03202351361</v>
      </c>
      <c r="J41" s="1">
        <v>244.8396</v>
      </c>
      <c r="K41" s="3">
        <f t="shared" si="6"/>
        <v>0.1195476549</v>
      </c>
      <c r="L41" s="1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>
        <v>39.0</v>
      </c>
      <c r="B42" s="11" t="s">
        <v>109</v>
      </c>
      <c r="C42" s="7" t="s">
        <v>110</v>
      </c>
      <c r="D42" s="1"/>
      <c r="E42" s="1"/>
      <c r="F42" s="1">
        <v>24.0</v>
      </c>
      <c r="G42" s="3">
        <f t="shared" si="4"/>
        <v>0.00616502473</v>
      </c>
      <c r="H42" s="1">
        <v>28.3286</v>
      </c>
      <c r="I42" s="3">
        <f t="shared" si="5"/>
        <v>0.0296157732</v>
      </c>
      <c r="J42" s="1">
        <v>227.2904</v>
      </c>
      <c r="K42" s="3">
        <f t="shared" si="6"/>
        <v>0.1246361483</v>
      </c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>
        <v>40.0</v>
      </c>
      <c r="B43" s="11" t="s">
        <v>111</v>
      </c>
      <c r="C43" s="7" t="s">
        <v>112</v>
      </c>
      <c r="D43" s="1"/>
      <c r="E43" s="1"/>
      <c r="F43" s="1">
        <v>25.0</v>
      </c>
      <c r="G43" s="3">
        <f t="shared" si="4"/>
        <v>0.005889670861</v>
      </c>
      <c r="H43" s="1">
        <v>27.6236</v>
      </c>
      <c r="I43" s="3">
        <f t="shared" si="5"/>
        <v>0.03218820782</v>
      </c>
      <c r="J43" s="1">
        <v>246.04</v>
      </c>
      <c r="K43" s="3">
        <f t="shared" si="6"/>
        <v>0.1122728012</v>
      </c>
      <c r="L43" s="1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>
        <v>41.0</v>
      </c>
      <c r="B44" s="11" t="s">
        <v>113</v>
      </c>
      <c r="C44" s="7" t="s">
        <v>114</v>
      </c>
      <c r="D44" s="1"/>
      <c r="E44" s="1"/>
      <c r="F44" s="1">
        <v>26.0</v>
      </c>
      <c r="G44" s="3">
        <f t="shared" si="4"/>
        <v>0.006607543783</v>
      </c>
      <c r="H44" s="1">
        <v>29.4616</v>
      </c>
      <c r="I44" s="3">
        <f t="shared" si="5"/>
        <v>0.03279943133</v>
      </c>
      <c r="J44" s="1">
        <v>250.495</v>
      </c>
      <c r="K44" s="3">
        <f t="shared" si="6"/>
        <v>0.1176135252</v>
      </c>
      <c r="L44" s="1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>
        <v>42.0</v>
      </c>
      <c r="B45" s="11" t="s">
        <v>115</v>
      </c>
      <c r="C45" s="7" t="s">
        <v>116</v>
      </c>
      <c r="D45" s="1"/>
      <c r="E45" s="1"/>
      <c r="F45" s="1">
        <v>27.0</v>
      </c>
      <c r="G45" s="3">
        <f t="shared" si="4"/>
        <v>0.006823296232</v>
      </c>
      <c r="H45" s="1">
        <v>30.014</v>
      </c>
      <c r="I45" s="3">
        <f t="shared" si="5"/>
        <v>0.03613689002</v>
      </c>
      <c r="J45" s="1">
        <v>274.8206</v>
      </c>
      <c r="K45" s="3">
        <f t="shared" si="6"/>
        <v>0.1092130648</v>
      </c>
      <c r="L45" s="1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>
        <v>43.0</v>
      </c>
      <c r="B46" s="11" t="s">
        <v>117</v>
      </c>
      <c r="C46" s="7" t="s">
        <v>118</v>
      </c>
      <c r="D46" s="1"/>
      <c r="E46" s="1"/>
      <c r="F46" s="1">
        <v>28.0</v>
      </c>
      <c r="G46" s="3">
        <f t="shared" si="4"/>
        <v>-0.0001239013894</v>
      </c>
      <c r="H46" s="1">
        <v>12.2268</v>
      </c>
      <c r="I46" s="3">
        <f t="shared" si="5"/>
        <v>-0.0006051474039</v>
      </c>
      <c r="J46" s="1">
        <v>7.0204</v>
      </c>
      <c r="K46" s="3">
        <f t="shared" si="6"/>
        <v>1.741610165</v>
      </c>
      <c r="L46" s="1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>
        <v>44.0</v>
      </c>
      <c r="B47" s="11" t="s">
        <v>119</v>
      </c>
      <c r="C47" s="7" t="s">
        <v>120</v>
      </c>
      <c r="D47" s="1"/>
      <c r="E47" s="1"/>
      <c r="F47" s="1">
        <v>29.0</v>
      </c>
      <c r="G47" s="3">
        <f t="shared" si="4"/>
        <v>-0.00005836326308</v>
      </c>
      <c r="H47" s="1">
        <v>12.3946</v>
      </c>
      <c r="I47" s="3">
        <f t="shared" si="5"/>
        <v>-0.001568342351</v>
      </c>
      <c r="J47" s="1"/>
      <c r="K47" s="3"/>
      <c r="L47" s="1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>
        <v>45.0</v>
      </c>
      <c r="B48" s="11" t="s">
        <v>121</v>
      </c>
      <c r="C48" s="7" t="s">
        <v>122</v>
      </c>
      <c r="D48" s="1"/>
      <c r="E48" s="1"/>
      <c r="F48" s="1">
        <v>30.0</v>
      </c>
      <c r="G48" s="3">
        <f t="shared" si="4"/>
        <v>-0.004899357666</v>
      </c>
      <c r="H48" s="1"/>
      <c r="I48" s="3">
        <f t="shared" si="5"/>
        <v>-0.0005849516463</v>
      </c>
      <c r="J48" s="1">
        <v>7.1676</v>
      </c>
      <c r="K48" s="3">
        <f>H48/J48</f>
        <v>0</v>
      </c>
      <c r="L48" s="1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>
        <v>46.0</v>
      </c>
      <c r="B49" s="11" t="s">
        <v>23</v>
      </c>
      <c r="C49" s="7" t="s">
        <v>123</v>
      </c>
      <c r="D49" s="1"/>
      <c r="E49" s="1" t="s">
        <v>124</v>
      </c>
      <c r="F49" s="1">
        <v>31.0</v>
      </c>
      <c r="G49" s="3">
        <f t="shared" si="4"/>
        <v>-0.0002781776702</v>
      </c>
      <c r="H49" s="1">
        <v>11.8318</v>
      </c>
      <c r="I49" s="3">
        <f t="shared" si="5"/>
        <v>-0.001568342351</v>
      </c>
      <c r="J49" s="1"/>
      <c r="K49" s="3"/>
      <c r="L49" s="1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>
        <v>47.0</v>
      </c>
      <c r="B50" s="11" t="s">
        <v>74</v>
      </c>
      <c r="C50" s="7" t="s">
        <v>125</v>
      </c>
      <c r="D50" s="1">
        <v>0.695</v>
      </c>
      <c r="E50" s="1" t="s">
        <v>126</v>
      </c>
      <c r="F50" s="1">
        <v>32.0</v>
      </c>
      <c r="G50" s="3">
        <f t="shared" si="4"/>
        <v>0.07182914988</v>
      </c>
      <c r="H50" s="1">
        <v>196.4512</v>
      </c>
      <c r="I50" s="3">
        <f t="shared" si="5"/>
        <v>0.4971306573</v>
      </c>
      <c r="J50" s="1">
        <v>3634.8472</v>
      </c>
      <c r="K50" s="3">
        <f>H50/J50</f>
        <v>0.05404661852</v>
      </c>
      <c r="L50" s="10">
        <f>G50/D50*100</f>
        <v>10.33512948</v>
      </c>
      <c r="M50" s="10">
        <f>I50/D50*100</f>
        <v>71.52959098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 t="s">
        <v>127</v>
      </c>
      <c r="C53" s="18"/>
      <c r="D53" s="3"/>
      <c r="E53" s="1"/>
      <c r="F53" s="1" t="s">
        <v>128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8">
        <f t="shared" ref="B54:B58" si="7">(G6*1000)/H6</f>
        <v>0.3731617161</v>
      </c>
      <c r="C54" s="18"/>
      <c r="D54" s="3"/>
      <c r="E54" s="1"/>
      <c r="F54" s="18">
        <f t="shared" ref="F54:F58" si="8">I6*1000/J6</f>
        <v>0.1373421098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8">
        <f t="shared" si="7"/>
        <v>0.3254115013</v>
      </c>
      <c r="C55" s="18"/>
      <c r="D55" s="3"/>
      <c r="E55" s="1"/>
      <c r="F55" s="18">
        <f t="shared" si="8"/>
        <v>0.1355340861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8">
        <f t="shared" si="7"/>
        <v>0.3391369726</v>
      </c>
      <c r="C56" s="18"/>
      <c r="D56" s="3"/>
      <c r="E56" s="1"/>
      <c r="F56" s="18">
        <f t="shared" si="8"/>
        <v>0.1363984988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8">
        <f t="shared" si="7"/>
        <v>0.3577903275</v>
      </c>
      <c r="C57" s="18"/>
      <c r="D57" s="3"/>
      <c r="E57" s="1"/>
      <c r="F57" s="18">
        <f t="shared" si="8"/>
        <v>0.1367727902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8">
        <f t="shared" si="7"/>
        <v>0.3676290642</v>
      </c>
      <c r="C58" s="18"/>
      <c r="D58" s="1"/>
      <c r="E58" s="1"/>
      <c r="F58" s="18">
        <f t="shared" si="8"/>
        <v>0.1368031421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3" t="s">
        <v>129</v>
      </c>
      <c r="B59" s="18">
        <f>AVERAGE(B54:B58)</f>
        <v>0.3526259163</v>
      </c>
      <c r="C59" s="18"/>
      <c r="D59" s="1"/>
      <c r="E59" s="1" t="s">
        <v>129</v>
      </c>
      <c r="F59" s="18">
        <f>AVERAGE(F54:F58)</f>
        <v>0.1365701254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3" t="s">
        <v>130</v>
      </c>
      <c r="B60" s="18">
        <f>STDEV(B54:B58)</f>
        <v>0.01997536388</v>
      </c>
      <c r="C60" s="1"/>
      <c r="D60" s="1"/>
      <c r="E60" s="1" t="s">
        <v>130</v>
      </c>
      <c r="F60" s="18">
        <f>STDEV(F54:F58)</f>
        <v>0.0006697318166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63"/>
    <col customWidth="1" min="2" max="2" width="10.13"/>
    <col customWidth="1" min="3" max="102" width="8.63"/>
  </cols>
  <sheetData>
    <row r="1" ht="12.75" customHeight="1">
      <c r="E1" s="7" t="s">
        <v>131</v>
      </c>
      <c r="F1" s="7" t="s">
        <v>13</v>
      </c>
      <c r="G1" s="7" t="s">
        <v>132</v>
      </c>
      <c r="J1" s="7" t="s">
        <v>131</v>
      </c>
      <c r="K1" s="7" t="s">
        <v>13</v>
      </c>
      <c r="L1" s="7" t="s">
        <v>132</v>
      </c>
    </row>
    <row r="2" ht="12.75" customHeight="1">
      <c r="A2" s="7" t="s">
        <v>24</v>
      </c>
      <c r="B2" s="19">
        <v>44900.0</v>
      </c>
      <c r="C2" s="20">
        <v>0.4570486111111111</v>
      </c>
      <c r="D2" s="7" t="s">
        <v>133</v>
      </c>
      <c r="E2" s="7">
        <v>2.213</v>
      </c>
      <c r="F2" s="7">
        <v>19.2072</v>
      </c>
      <c r="G2" s="7">
        <v>0.751</v>
      </c>
      <c r="I2" s="7" t="s">
        <v>134</v>
      </c>
      <c r="J2" s="7">
        <v>3.996</v>
      </c>
      <c r="K2" s="7">
        <v>108.5698</v>
      </c>
      <c r="L2" s="7">
        <v>4.274</v>
      </c>
    </row>
    <row r="3" ht="12.75" customHeight="1">
      <c r="A3" s="7" t="s">
        <v>26</v>
      </c>
      <c r="B3" s="19">
        <v>44900.0</v>
      </c>
      <c r="C3" s="20">
        <v>0.4613541666666667</v>
      </c>
      <c r="D3" s="7" t="s">
        <v>133</v>
      </c>
      <c r="E3" s="7">
        <v>2.216</v>
      </c>
      <c r="F3" s="7">
        <v>15.7854</v>
      </c>
      <c r="G3" s="7">
        <v>0.647</v>
      </c>
      <c r="I3" s="7" t="s">
        <v>134</v>
      </c>
      <c r="J3" s="7">
        <v>4.053</v>
      </c>
      <c r="K3" s="7">
        <v>19.0216</v>
      </c>
      <c r="L3" s="7">
        <v>0.761</v>
      </c>
    </row>
    <row r="4" ht="12.75" customHeight="1">
      <c r="A4" s="7" t="s">
        <v>29</v>
      </c>
      <c r="B4" s="19">
        <v>44900.0</v>
      </c>
      <c r="C4" s="20">
        <v>0.46567129629629633</v>
      </c>
      <c r="D4" s="7" t="s">
        <v>133</v>
      </c>
      <c r="E4" s="7">
        <v>2.013</v>
      </c>
      <c r="F4" s="7">
        <v>317.606</v>
      </c>
      <c r="G4" s="7">
        <v>20.447</v>
      </c>
      <c r="I4" s="7" t="s">
        <v>134</v>
      </c>
      <c r="J4" s="7">
        <v>3.79</v>
      </c>
      <c r="K4" s="7">
        <v>5921.4876</v>
      </c>
      <c r="L4" s="7">
        <v>286.29</v>
      </c>
    </row>
    <row r="5" ht="12.75" customHeight="1">
      <c r="A5" s="7" t="s">
        <v>32</v>
      </c>
      <c r="B5" s="19">
        <v>44900.0</v>
      </c>
      <c r="C5" s="20">
        <v>0.46997685185185184</v>
      </c>
      <c r="D5" s="7" t="s">
        <v>133</v>
      </c>
      <c r="E5" s="7">
        <v>1.99</v>
      </c>
      <c r="F5" s="7">
        <v>78.9548</v>
      </c>
      <c r="G5" s="7">
        <v>4.411</v>
      </c>
      <c r="I5" s="7" t="s">
        <v>134</v>
      </c>
      <c r="J5" s="7">
        <v>3.93</v>
      </c>
      <c r="K5" s="7">
        <v>1300.8034</v>
      </c>
      <c r="L5" s="7">
        <v>70.896</v>
      </c>
    </row>
    <row r="6" ht="12.75" customHeight="1">
      <c r="A6" s="7" t="s">
        <v>35</v>
      </c>
      <c r="B6" s="19">
        <v>44900.0</v>
      </c>
      <c r="C6" s="20">
        <v>0.4742824074074074</v>
      </c>
      <c r="D6" s="7" t="s">
        <v>133</v>
      </c>
      <c r="E6" s="7">
        <v>1.993</v>
      </c>
      <c r="F6" s="7">
        <v>94.6992</v>
      </c>
      <c r="G6" s="7">
        <v>5.495</v>
      </c>
      <c r="I6" s="7" t="s">
        <v>134</v>
      </c>
      <c r="J6" s="7">
        <v>3.923</v>
      </c>
      <c r="K6" s="7">
        <v>1615.6996</v>
      </c>
      <c r="L6" s="7">
        <v>87.779</v>
      </c>
    </row>
    <row r="7" ht="12.75" customHeight="1">
      <c r="A7" s="7" t="s">
        <v>38</v>
      </c>
      <c r="B7" s="19">
        <v>44900.0</v>
      </c>
      <c r="C7" s="20">
        <v>0.47858796296296297</v>
      </c>
      <c r="D7" s="7" t="s">
        <v>133</v>
      </c>
      <c r="E7" s="7">
        <v>2.003</v>
      </c>
      <c r="F7" s="7">
        <v>143.0402</v>
      </c>
      <c r="G7" s="7">
        <v>8.764</v>
      </c>
      <c r="I7" s="7" t="s">
        <v>134</v>
      </c>
      <c r="J7" s="7">
        <v>3.89</v>
      </c>
      <c r="K7" s="7">
        <v>2567.6496</v>
      </c>
      <c r="L7" s="7">
        <v>137.05</v>
      </c>
    </row>
    <row r="8" ht="12.75" customHeight="1">
      <c r="A8" s="7" t="s">
        <v>42</v>
      </c>
      <c r="B8" s="19">
        <v>44900.0</v>
      </c>
      <c r="C8" s="20">
        <v>0.4828935185185185</v>
      </c>
      <c r="D8" s="7" t="s">
        <v>133</v>
      </c>
      <c r="E8" s="7">
        <v>2.006</v>
      </c>
      <c r="F8" s="7">
        <v>204.3092</v>
      </c>
      <c r="G8" s="7">
        <v>12.925</v>
      </c>
      <c r="I8" s="7" t="s">
        <v>134</v>
      </c>
      <c r="J8" s="7">
        <v>3.85</v>
      </c>
      <c r="K8" s="7">
        <v>3767.4756</v>
      </c>
      <c r="L8" s="7">
        <v>195.39</v>
      </c>
    </row>
    <row r="9" ht="12.75" customHeight="1">
      <c r="A9" s="7" t="s">
        <v>46</v>
      </c>
      <c r="B9" s="19">
        <v>44900.0</v>
      </c>
      <c r="C9" s="20">
        <v>0.4871990740740741</v>
      </c>
      <c r="D9" s="7" t="s">
        <v>133</v>
      </c>
      <c r="E9" s="7">
        <v>2.01</v>
      </c>
      <c r="F9" s="7">
        <v>278.8504</v>
      </c>
      <c r="G9" s="7">
        <v>18.084</v>
      </c>
      <c r="I9" s="7" t="s">
        <v>134</v>
      </c>
      <c r="J9" s="7">
        <v>3.81</v>
      </c>
      <c r="K9" s="7">
        <v>5204.9382</v>
      </c>
      <c r="L9" s="7">
        <v>258.593</v>
      </c>
    </row>
    <row r="10" ht="12.75" customHeight="1">
      <c r="A10" s="7" t="s">
        <v>49</v>
      </c>
      <c r="B10" s="19">
        <v>44900.0</v>
      </c>
      <c r="C10" s="20">
        <v>0.49150462962962965</v>
      </c>
      <c r="D10" s="7" t="s">
        <v>133</v>
      </c>
      <c r="E10" s="7">
        <v>2.233</v>
      </c>
      <c r="F10" s="7">
        <v>13.8034</v>
      </c>
      <c r="G10" s="7">
        <v>0.582</v>
      </c>
      <c r="I10" s="7" t="s">
        <v>134</v>
      </c>
      <c r="J10" s="7">
        <v>4.03</v>
      </c>
      <c r="K10" s="7">
        <v>34.846</v>
      </c>
      <c r="L10" s="7">
        <v>1.685</v>
      </c>
    </row>
    <row r="11" ht="12.75" customHeight="1">
      <c r="A11" s="21" t="s">
        <v>51</v>
      </c>
      <c r="B11" s="22">
        <v>44900.0</v>
      </c>
      <c r="C11" s="23">
        <v>0.4958101851851852</v>
      </c>
      <c r="D11" s="21" t="s">
        <v>133</v>
      </c>
      <c r="E11" s="21">
        <v>2.226</v>
      </c>
      <c r="F11" s="21">
        <v>1794.9033</v>
      </c>
      <c r="G11" s="21">
        <v>35.286</v>
      </c>
      <c r="H11" s="21"/>
      <c r="I11" s="21" t="s">
        <v>133</v>
      </c>
      <c r="J11" s="21">
        <v>2.743</v>
      </c>
      <c r="K11" s="21">
        <v>41.8417</v>
      </c>
      <c r="L11" s="21">
        <v>29.966</v>
      </c>
      <c r="M11" s="21"/>
      <c r="N11" s="21" t="s">
        <v>133</v>
      </c>
      <c r="O11" s="21">
        <v>2.766</v>
      </c>
      <c r="P11" s="21">
        <v>76.8933</v>
      </c>
      <c r="Q11" s="21">
        <v>29.747</v>
      </c>
      <c r="R11" s="21"/>
      <c r="S11" s="21" t="s">
        <v>134</v>
      </c>
      <c r="T11" s="21">
        <v>3.54</v>
      </c>
      <c r="U11" s="21">
        <v>63.4916</v>
      </c>
      <c r="V11" s="21">
        <v>22.618</v>
      </c>
      <c r="W11" s="21"/>
      <c r="X11" s="21" t="s">
        <v>134</v>
      </c>
      <c r="Y11" s="21">
        <v>3.56</v>
      </c>
      <c r="Z11" s="21">
        <v>26.8416</v>
      </c>
      <c r="AA11" s="21">
        <v>22.43</v>
      </c>
      <c r="AB11" s="21"/>
      <c r="AC11" s="21" t="s">
        <v>134</v>
      </c>
      <c r="AD11" s="21">
        <v>3.593</v>
      </c>
      <c r="AE11" s="21">
        <v>39.847</v>
      </c>
      <c r="AF11" s="21">
        <v>22.123</v>
      </c>
      <c r="AG11" s="21"/>
      <c r="AH11" s="21" t="s">
        <v>134</v>
      </c>
      <c r="AI11" s="21">
        <v>3.61</v>
      </c>
      <c r="AJ11" s="21">
        <v>26.29</v>
      </c>
      <c r="AK11" s="21">
        <v>21.97</v>
      </c>
      <c r="AL11" s="21"/>
      <c r="AM11" s="21" t="s">
        <v>134</v>
      </c>
      <c r="AN11" s="21">
        <v>4.016</v>
      </c>
      <c r="AO11" s="21">
        <v>1031.1003</v>
      </c>
      <c r="AP11" s="21">
        <v>19.713</v>
      </c>
      <c r="AQ11" s="21"/>
      <c r="AR11" s="21" t="s">
        <v>134</v>
      </c>
      <c r="AS11" s="21">
        <v>4.586</v>
      </c>
      <c r="AT11" s="21">
        <v>70.6824</v>
      </c>
      <c r="AU11" s="21">
        <v>13.031</v>
      </c>
      <c r="AV11" s="21"/>
      <c r="AW11" s="21" t="s">
        <v>134</v>
      </c>
      <c r="AX11" s="21">
        <v>4.68</v>
      </c>
      <c r="AY11" s="21">
        <v>31.1493</v>
      </c>
      <c r="AZ11" s="21">
        <v>12.151</v>
      </c>
      <c r="BA11" s="21"/>
      <c r="BB11" s="21" t="s">
        <v>134</v>
      </c>
      <c r="BC11" s="21">
        <v>4.723</v>
      </c>
      <c r="BD11" s="21">
        <v>27.8188</v>
      </c>
      <c r="BE11" s="21">
        <v>11.746</v>
      </c>
      <c r="BF11" s="21"/>
      <c r="BG11" s="21" t="s">
        <v>134</v>
      </c>
      <c r="BH11" s="21">
        <v>4.763</v>
      </c>
      <c r="BI11" s="21">
        <v>9.074</v>
      </c>
      <c r="BJ11" s="21">
        <v>11.374</v>
      </c>
      <c r="BK11" s="21"/>
      <c r="BL11" s="21" t="s">
        <v>134</v>
      </c>
      <c r="BM11" s="21">
        <v>4.776</v>
      </c>
      <c r="BN11" s="21">
        <v>17.8516</v>
      </c>
      <c r="BO11" s="21">
        <v>11.255</v>
      </c>
      <c r="BP11" s="21"/>
      <c r="BQ11" s="21" t="s">
        <v>134</v>
      </c>
      <c r="BR11" s="21">
        <v>4.803</v>
      </c>
      <c r="BS11" s="21">
        <v>10.9563</v>
      </c>
      <c r="BT11" s="21">
        <v>11.005</v>
      </c>
      <c r="BU11" s="21"/>
      <c r="BV11" s="21" t="s">
        <v>134</v>
      </c>
      <c r="BW11" s="21">
        <v>4.83</v>
      </c>
      <c r="BX11" s="21">
        <v>25.5156</v>
      </c>
      <c r="BY11" s="21">
        <v>10.756</v>
      </c>
      <c r="BZ11" s="21"/>
      <c r="CA11" s="21" t="s">
        <v>134</v>
      </c>
      <c r="CB11" s="21">
        <v>4.866</v>
      </c>
      <c r="CC11" s="21">
        <v>14.4745</v>
      </c>
      <c r="CD11" s="21">
        <v>10.418</v>
      </c>
      <c r="CE11" s="21"/>
      <c r="CF11" s="21" t="s">
        <v>134</v>
      </c>
      <c r="CG11" s="21">
        <v>4.89</v>
      </c>
      <c r="CH11" s="21">
        <v>12.1668</v>
      </c>
      <c r="CI11" s="21">
        <v>10.201</v>
      </c>
      <c r="CJ11" s="21"/>
      <c r="CK11" s="21" t="s">
        <v>134</v>
      </c>
      <c r="CL11" s="21">
        <v>4.91</v>
      </c>
      <c r="CM11" s="21">
        <v>11.9448</v>
      </c>
      <c r="CN11" s="21">
        <v>10.017</v>
      </c>
      <c r="CO11" s="21"/>
      <c r="CP11" s="21" t="s">
        <v>134</v>
      </c>
      <c r="CQ11" s="21">
        <v>4.93</v>
      </c>
      <c r="CR11" s="21">
        <v>11.722</v>
      </c>
      <c r="CS11" s="21">
        <v>9.833</v>
      </c>
      <c r="CT11" s="21"/>
      <c r="CU11" s="21" t="s">
        <v>134</v>
      </c>
      <c r="CV11" s="21">
        <v>4.953</v>
      </c>
      <c r="CW11" s="21">
        <v>17.1664</v>
      </c>
      <c r="CX11" s="21">
        <v>9.616</v>
      </c>
    </row>
    <row r="12" ht="12.75" customHeight="1">
      <c r="A12" s="7" t="s">
        <v>53</v>
      </c>
      <c r="B12" s="19">
        <v>44900.0</v>
      </c>
      <c r="C12" s="20">
        <v>0.5001157407407407</v>
      </c>
      <c r="D12" s="7" t="s">
        <v>133</v>
      </c>
      <c r="E12" s="7">
        <v>2.24</v>
      </c>
      <c r="F12" s="7">
        <v>13.0448</v>
      </c>
      <c r="G12" s="7">
        <v>0.574</v>
      </c>
      <c r="I12" s="7" t="s">
        <v>134</v>
      </c>
      <c r="J12" s="7">
        <v>4.026</v>
      </c>
      <c r="K12" s="7">
        <v>34.6428</v>
      </c>
      <c r="L12" s="7">
        <v>1.648</v>
      </c>
    </row>
    <row r="13" ht="12.75" customHeight="1">
      <c r="A13" s="7" t="s">
        <v>55</v>
      </c>
      <c r="B13" s="19">
        <v>44900.0</v>
      </c>
      <c r="C13" s="20">
        <v>0.5044212962962963</v>
      </c>
      <c r="D13" s="7" t="s">
        <v>133</v>
      </c>
      <c r="E13" s="7">
        <v>2.243</v>
      </c>
      <c r="F13" s="7">
        <v>12.622</v>
      </c>
      <c r="G13" s="7">
        <v>0.562</v>
      </c>
      <c r="I13" s="7" t="s">
        <v>134</v>
      </c>
      <c r="J13" s="7">
        <v>4.026</v>
      </c>
      <c r="K13" s="7">
        <v>27.7296</v>
      </c>
      <c r="L13" s="7">
        <v>1.311</v>
      </c>
    </row>
    <row r="14" ht="12.75" customHeight="1">
      <c r="A14" s="7" t="s">
        <v>57</v>
      </c>
      <c r="B14" s="19">
        <v>44900.0</v>
      </c>
      <c r="C14" s="20">
        <v>0.5087268518518518</v>
      </c>
      <c r="D14" s="7" t="s">
        <v>133</v>
      </c>
      <c r="E14" s="7">
        <v>2.23</v>
      </c>
      <c r="F14" s="7">
        <v>15.2604</v>
      </c>
      <c r="G14" s="7">
        <v>0.579</v>
      </c>
      <c r="I14" s="7" t="s">
        <v>134</v>
      </c>
      <c r="J14" s="7">
        <v>4.02</v>
      </c>
      <c r="K14" s="7">
        <v>55.4668</v>
      </c>
      <c r="L14" s="7">
        <v>2.769</v>
      </c>
    </row>
    <row r="15" ht="12.75" customHeight="1">
      <c r="A15" s="7" t="s">
        <v>59</v>
      </c>
      <c r="B15" s="19">
        <v>44900.0</v>
      </c>
      <c r="C15" s="20">
        <v>0.5130324074074074</v>
      </c>
      <c r="D15" s="7" t="s">
        <v>133</v>
      </c>
      <c r="E15" s="7">
        <v>2.243</v>
      </c>
      <c r="F15" s="7">
        <v>12.1096</v>
      </c>
      <c r="G15" s="7">
        <v>0.544</v>
      </c>
      <c r="I15" s="7" t="s">
        <v>134</v>
      </c>
      <c r="J15" s="7">
        <v>4.033</v>
      </c>
      <c r="K15" s="7">
        <v>22.3034</v>
      </c>
      <c r="L15" s="7">
        <v>1.014</v>
      </c>
    </row>
    <row r="16" ht="12.75" customHeight="1">
      <c r="A16" s="7" t="s">
        <v>61</v>
      </c>
      <c r="B16" s="19">
        <v>44900.0</v>
      </c>
      <c r="C16" s="20">
        <v>0.517337962962963</v>
      </c>
      <c r="D16" s="7" t="s">
        <v>133</v>
      </c>
      <c r="E16" s="7">
        <v>2.01</v>
      </c>
      <c r="F16" s="7">
        <v>89.6264</v>
      </c>
      <c r="G16" s="7">
        <v>5.231</v>
      </c>
      <c r="I16" s="7" t="s">
        <v>134</v>
      </c>
      <c r="J16" s="7">
        <v>3.966</v>
      </c>
      <c r="K16" s="7">
        <v>1021.6118</v>
      </c>
      <c r="L16" s="7">
        <v>55.987</v>
      </c>
    </row>
    <row r="17" ht="12.75" customHeight="1">
      <c r="A17" s="7" t="s">
        <v>63</v>
      </c>
      <c r="B17" s="19">
        <v>44900.0</v>
      </c>
      <c r="C17" s="20">
        <v>0.5216435185185185</v>
      </c>
      <c r="D17" s="7" t="s">
        <v>133</v>
      </c>
      <c r="E17" s="7">
        <v>2.01</v>
      </c>
      <c r="F17" s="7">
        <v>88.5152</v>
      </c>
      <c r="G17" s="7">
        <v>5.143</v>
      </c>
      <c r="I17" s="7" t="s">
        <v>134</v>
      </c>
      <c r="J17" s="7">
        <v>3.973</v>
      </c>
      <c r="K17" s="7">
        <v>1012.415</v>
      </c>
      <c r="L17" s="7">
        <v>54.796</v>
      </c>
    </row>
    <row r="18" ht="12.75" customHeight="1">
      <c r="A18" s="7" t="s">
        <v>65</v>
      </c>
      <c r="B18" s="19">
        <v>44900.0</v>
      </c>
      <c r="C18" s="20">
        <v>0.5259490740740741</v>
      </c>
      <c r="D18" s="7" t="s">
        <v>133</v>
      </c>
      <c r="E18" s="7">
        <v>2.006</v>
      </c>
      <c r="F18" s="7">
        <v>91.2746</v>
      </c>
      <c r="G18" s="7">
        <v>5.27</v>
      </c>
      <c r="I18" s="7" t="s">
        <v>134</v>
      </c>
      <c r="J18" s="7">
        <v>3.97</v>
      </c>
      <c r="K18" s="7">
        <v>1054.9022</v>
      </c>
      <c r="L18" s="7">
        <v>56.69</v>
      </c>
    </row>
    <row r="19" ht="12.75" customHeight="1">
      <c r="A19" s="7" t="s">
        <v>67</v>
      </c>
      <c r="B19" s="19">
        <v>44900.0</v>
      </c>
      <c r="C19" s="20">
        <v>0.5302546296296297</v>
      </c>
      <c r="D19" s="7" t="s">
        <v>133</v>
      </c>
      <c r="E19" s="7">
        <v>2.01</v>
      </c>
      <c r="F19" s="7">
        <v>32.8354</v>
      </c>
      <c r="G19" s="7">
        <v>1.492</v>
      </c>
      <c r="I19" s="7" t="s">
        <v>134</v>
      </c>
      <c r="J19" s="7">
        <v>4.0</v>
      </c>
      <c r="K19" s="7">
        <v>388.9334</v>
      </c>
      <c r="L19" s="7">
        <v>21.065</v>
      </c>
    </row>
    <row r="20" ht="12.75" customHeight="1">
      <c r="A20" s="7" t="s">
        <v>69</v>
      </c>
      <c r="B20" s="19">
        <v>44900.0</v>
      </c>
      <c r="C20" s="20">
        <v>0.5345601851851852</v>
      </c>
      <c r="D20" s="7" t="s">
        <v>133</v>
      </c>
      <c r="E20" s="7">
        <v>2.006</v>
      </c>
      <c r="F20" s="7">
        <v>33.5936</v>
      </c>
      <c r="G20" s="7">
        <v>1.51</v>
      </c>
      <c r="I20" s="7" t="s">
        <v>134</v>
      </c>
      <c r="J20" s="7">
        <v>4.003</v>
      </c>
      <c r="K20" s="7">
        <v>409.028</v>
      </c>
      <c r="L20" s="7">
        <v>21.908</v>
      </c>
    </row>
    <row r="21" ht="12.75" customHeight="1">
      <c r="A21" s="7" t="s">
        <v>71</v>
      </c>
      <c r="B21" s="19">
        <v>44900.0</v>
      </c>
      <c r="C21" s="20">
        <v>0.5388657407407408</v>
      </c>
      <c r="D21" s="7" t="s">
        <v>133</v>
      </c>
      <c r="E21" s="7">
        <v>2.01</v>
      </c>
      <c r="F21" s="7">
        <v>32.7152</v>
      </c>
      <c r="G21" s="7">
        <v>1.407</v>
      </c>
      <c r="I21" s="7" t="s">
        <v>134</v>
      </c>
      <c r="J21" s="7">
        <v>4.016</v>
      </c>
      <c r="K21" s="7">
        <v>383.4312</v>
      </c>
      <c r="L21" s="7">
        <v>20.089</v>
      </c>
    </row>
    <row r="22" ht="12.75" customHeight="1">
      <c r="A22" s="7" t="s">
        <v>72</v>
      </c>
      <c r="B22" s="19">
        <v>44900.0</v>
      </c>
      <c r="C22" s="20">
        <v>0.5431712962962963</v>
      </c>
      <c r="D22" s="7" t="s">
        <v>133</v>
      </c>
      <c r="E22" s="7">
        <v>2.253</v>
      </c>
      <c r="F22" s="7">
        <v>11.8882</v>
      </c>
      <c r="G22" s="7">
        <v>0.543</v>
      </c>
      <c r="I22" s="7" t="s">
        <v>134</v>
      </c>
      <c r="J22" s="7">
        <v>4.086</v>
      </c>
      <c r="K22" s="7">
        <v>25.0036</v>
      </c>
      <c r="L22" s="7">
        <v>0.991</v>
      </c>
    </row>
    <row r="23" ht="12.75" customHeight="1">
      <c r="A23" s="7" t="s">
        <v>75</v>
      </c>
      <c r="B23" s="19">
        <v>44900.0</v>
      </c>
      <c r="C23" s="20">
        <v>0.5474768518518519</v>
      </c>
      <c r="D23" s="7" t="s">
        <v>133</v>
      </c>
      <c r="E23" s="7">
        <v>2.026</v>
      </c>
      <c r="F23" s="7">
        <v>256.8608</v>
      </c>
      <c r="G23" s="7">
        <v>16.28</v>
      </c>
      <c r="I23" s="7" t="s">
        <v>134</v>
      </c>
      <c r="J23" s="7">
        <v>3.846</v>
      </c>
      <c r="K23" s="7">
        <v>4801.5428</v>
      </c>
      <c r="L23" s="7">
        <v>236.927</v>
      </c>
    </row>
    <row r="24" ht="12.75" customHeight="1">
      <c r="A24" s="7" t="s">
        <v>78</v>
      </c>
      <c r="B24" s="19">
        <v>44900.0</v>
      </c>
      <c r="C24" s="20">
        <v>0.5517824074074075</v>
      </c>
      <c r="D24" s="7" t="s">
        <v>133</v>
      </c>
      <c r="E24" s="7">
        <v>2.023</v>
      </c>
      <c r="F24" s="7">
        <v>66.4308</v>
      </c>
      <c r="G24" s="7">
        <v>3.61</v>
      </c>
      <c r="I24" s="7" t="s">
        <v>134</v>
      </c>
      <c r="J24" s="7">
        <v>3.996</v>
      </c>
      <c r="K24" s="7">
        <v>880.7198</v>
      </c>
      <c r="L24" s="7">
        <v>46.932</v>
      </c>
    </row>
    <row r="25" ht="12.75" customHeight="1">
      <c r="A25" s="7" t="s">
        <v>80</v>
      </c>
      <c r="B25" s="19">
        <v>44900.0</v>
      </c>
      <c r="C25" s="20">
        <v>0.556087962962963</v>
      </c>
      <c r="D25" s="7" t="s">
        <v>133</v>
      </c>
      <c r="E25" s="7">
        <v>2.026</v>
      </c>
      <c r="F25" s="7">
        <v>64.4924</v>
      </c>
      <c r="G25" s="7">
        <v>3.384</v>
      </c>
      <c r="I25" s="7" t="s">
        <v>134</v>
      </c>
      <c r="J25" s="7">
        <v>4.006</v>
      </c>
      <c r="K25" s="7">
        <v>773.4716</v>
      </c>
      <c r="L25" s="7">
        <v>40.58</v>
      </c>
    </row>
    <row r="26" ht="12.75" customHeight="1">
      <c r="A26" s="7" t="s">
        <v>82</v>
      </c>
      <c r="B26" s="19">
        <v>44900.0</v>
      </c>
      <c r="C26" s="20">
        <v>0.5603935185185185</v>
      </c>
      <c r="D26" s="7" t="s">
        <v>133</v>
      </c>
      <c r="E26" s="7">
        <v>2.02</v>
      </c>
      <c r="F26" s="7">
        <v>64.4048</v>
      </c>
      <c r="G26" s="7">
        <v>3.458</v>
      </c>
      <c r="I26" s="7" t="s">
        <v>134</v>
      </c>
      <c r="J26" s="7">
        <v>4.0</v>
      </c>
      <c r="K26" s="7">
        <v>783.6966</v>
      </c>
      <c r="L26" s="7">
        <v>41.524</v>
      </c>
    </row>
    <row r="27" ht="12.75" customHeight="1">
      <c r="A27" s="7" t="s">
        <v>84</v>
      </c>
      <c r="B27" s="19">
        <v>44900.0</v>
      </c>
      <c r="C27" s="20">
        <v>0.6363541666666667</v>
      </c>
      <c r="D27" s="7" t="s">
        <v>133</v>
      </c>
      <c r="E27" s="7">
        <v>2.02</v>
      </c>
      <c r="F27" s="7">
        <v>46.136</v>
      </c>
      <c r="G27" s="7">
        <v>2.226</v>
      </c>
      <c r="I27" s="7" t="s">
        <v>134</v>
      </c>
      <c r="J27" s="7">
        <v>4.013</v>
      </c>
      <c r="K27" s="7">
        <v>460.4534</v>
      </c>
      <c r="L27" s="7">
        <v>24.021</v>
      </c>
    </row>
    <row r="28" ht="12.75" customHeight="1">
      <c r="A28" s="7" t="s">
        <v>86</v>
      </c>
      <c r="B28" s="19">
        <v>44900.0</v>
      </c>
      <c r="C28" s="20">
        <v>0.6406597222222222</v>
      </c>
      <c r="D28" s="7" t="s">
        <v>133</v>
      </c>
      <c r="E28" s="7">
        <v>2.023</v>
      </c>
      <c r="F28" s="7">
        <v>44.4086</v>
      </c>
      <c r="G28" s="7">
        <v>2.115</v>
      </c>
      <c r="I28" s="7" t="s">
        <v>134</v>
      </c>
      <c r="J28" s="7">
        <v>4.02</v>
      </c>
      <c r="K28" s="7">
        <v>445.362</v>
      </c>
      <c r="L28" s="7">
        <v>23.223</v>
      </c>
    </row>
    <row r="29" ht="12.75" customHeight="1">
      <c r="A29" s="7" t="s">
        <v>88</v>
      </c>
      <c r="B29" s="19">
        <v>44900.0</v>
      </c>
      <c r="C29" s="20">
        <v>0.6449652777777778</v>
      </c>
      <c r="D29" s="7" t="s">
        <v>133</v>
      </c>
      <c r="E29" s="7">
        <v>2.03</v>
      </c>
      <c r="F29" s="7">
        <v>47.87</v>
      </c>
      <c r="G29" s="7">
        <v>2.305</v>
      </c>
      <c r="I29" s="7" t="s">
        <v>134</v>
      </c>
      <c r="J29" s="7">
        <v>4.026</v>
      </c>
      <c r="K29" s="7">
        <v>473.3524</v>
      </c>
      <c r="L29" s="7">
        <v>24.627</v>
      </c>
    </row>
    <row r="30" ht="12.75" customHeight="1">
      <c r="A30" s="7" t="s">
        <v>90</v>
      </c>
      <c r="B30" s="19">
        <v>44900.0</v>
      </c>
      <c r="C30" s="20">
        <v>0.6492708333333334</v>
      </c>
      <c r="D30" s="7" t="s">
        <v>133</v>
      </c>
      <c r="E30" s="7">
        <v>2.036</v>
      </c>
      <c r="F30" s="7">
        <v>29.4738</v>
      </c>
      <c r="G30" s="7">
        <v>1.225</v>
      </c>
      <c r="I30" s="7" t="s">
        <v>134</v>
      </c>
      <c r="J30" s="7">
        <v>4.036</v>
      </c>
      <c r="K30" s="7">
        <v>242.6628</v>
      </c>
      <c r="L30" s="7">
        <v>12.539</v>
      </c>
    </row>
    <row r="31" ht="12.75" customHeight="1">
      <c r="A31" s="7" t="s">
        <v>92</v>
      </c>
      <c r="B31" s="19">
        <v>44900.0</v>
      </c>
      <c r="C31" s="20">
        <v>0.6535763888888889</v>
      </c>
      <c r="D31" s="7" t="s">
        <v>133</v>
      </c>
      <c r="E31" s="7">
        <v>2.033</v>
      </c>
      <c r="F31" s="7">
        <v>29.8152</v>
      </c>
      <c r="G31" s="7">
        <v>1.229</v>
      </c>
      <c r="I31" s="7" t="s">
        <v>134</v>
      </c>
      <c r="J31" s="7">
        <v>4.036</v>
      </c>
      <c r="K31" s="7">
        <v>244.0548</v>
      </c>
      <c r="L31" s="7">
        <v>12.533</v>
      </c>
    </row>
    <row r="32" ht="12.75" customHeight="1">
      <c r="A32" s="7" t="s">
        <v>94</v>
      </c>
      <c r="B32" s="19">
        <v>44900.0</v>
      </c>
      <c r="C32" s="20">
        <v>0.6578819444444445</v>
      </c>
      <c r="D32" s="7" t="s">
        <v>133</v>
      </c>
      <c r="E32" s="7">
        <v>2.036</v>
      </c>
      <c r="F32" s="7">
        <v>32.1032</v>
      </c>
      <c r="G32" s="7">
        <v>1.374</v>
      </c>
      <c r="I32" s="7" t="s">
        <v>134</v>
      </c>
      <c r="J32" s="7">
        <v>4.04</v>
      </c>
      <c r="K32" s="7">
        <v>274.3964</v>
      </c>
      <c r="L32" s="7">
        <v>13.984</v>
      </c>
    </row>
    <row r="33" ht="12.75" customHeight="1">
      <c r="A33" s="7" t="s">
        <v>96</v>
      </c>
      <c r="B33" s="19">
        <v>44900.0</v>
      </c>
      <c r="C33" s="20">
        <v>0.6621875</v>
      </c>
      <c r="D33" s="7" t="s">
        <v>133</v>
      </c>
      <c r="E33" s="7">
        <v>2.04</v>
      </c>
      <c r="F33" s="7">
        <v>52.8988</v>
      </c>
      <c r="G33" s="7">
        <v>2.631</v>
      </c>
      <c r="I33" s="7" t="s">
        <v>134</v>
      </c>
      <c r="J33" s="7">
        <v>4.023</v>
      </c>
      <c r="K33" s="7">
        <v>684.8522</v>
      </c>
      <c r="L33" s="7">
        <v>35.256</v>
      </c>
    </row>
    <row r="34" ht="12.75" customHeight="1">
      <c r="A34" s="7" t="s">
        <v>98</v>
      </c>
      <c r="B34" s="19">
        <v>44900.0</v>
      </c>
      <c r="C34" s="20">
        <v>0.6664930555555556</v>
      </c>
      <c r="D34" s="7" t="s">
        <v>133</v>
      </c>
      <c r="E34" s="7">
        <v>2.043</v>
      </c>
      <c r="F34" s="7">
        <v>52.8584</v>
      </c>
      <c r="G34" s="7">
        <v>2.587</v>
      </c>
      <c r="I34" s="7" t="s">
        <v>134</v>
      </c>
      <c r="J34" s="7">
        <v>4.023</v>
      </c>
      <c r="K34" s="7">
        <v>693.7324</v>
      </c>
      <c r="L34" s="7">
        <v>35.381</v>
      </c>
    </row>
    <row r="35" ht="12.75" customHeight="1">
      <c r="A35" s="7" t="s">
        <v>100</v>
      </c>
      <c r="B35" s="19">
        <v>44900.0</v>
      </c>
      <c r="C35" s="20">
        <v>0.670798611111111</v>
      </c>
      <c r="D35" s="7" t="s">
        <v>133</v>
      </c>
      <c r="E35" s="7">
        <v>2.033</v>
      </c>
      <c r="F35" s="7">
        <v>52.614</v>
      </c>
      <c r="G35" s="7">
        <v>2.611</v>
      </c>
      <c r="I35" s="7" t="s">
        <v>134</v>
      </c>
      <c r="J35" s="7">
        <v>4.02</v>
      </c>
      <c r="K35" s="7">
        <v>686.0152</v>
      </c>
      <c r="L35" s="7">
        <v>35.402</v>
      </c>
    </row>
    <row r="36" ht="12.75" customHeight="1">
      <c r="A36" s="7" t="s">
        <v>101</v>
      </c>
      <c r="B36" s="19">
        <v>44900.0</v>
      </c>
      <c r="C36" s="20">
        <v>0.6751041666666667</v>
      </c>
      <c r="D36" s="7" t="s">
        <v>133</v>
      </c>
      <c r="E36" s="7">
        <v>2.26</v>
      </c>
      <c r="F36" s="7">
        <v>12.224</v>
      </c>
      <c r="G36" s="7">
        <v>0.554</v>
      </c>
      <c r="I36" s="7" t="s">
        <v>134</v>
      </c>
      <c r="J36" s="7">
        <v>4.056</v>
      </c>
      <c r="K36" s="7">
        <v>16.2658</v>
      </c>
      <c r="L36" s="7">
        <v>0.816</v>
      </c>
    </row>
    <row r="37" ht="12.75" customHeight="1">
      <c r="A37" s="7" t="s">
        <v>103</v>
      </c>
      <c r="B37" s="19">
        <v>44900.0</v>
      </c>
      <c r="C37" s="20">
        <v>0.6794097222222222</v>
      </c>
      <c r="D37" s="7" t="s">
        <v>133</v>
      </c>
      <c r="E37" s="7">
        <v>2.033</v>
      </c>
      <c r="F37" s="7">
        <v>161.0932</v>
      </c>
      <c r="G37" s="7">
        <v>9.696</v>
      </c>
      <c r="I37" s="7" t="s">
        <v>134</v>
      </c>
      <c r="J37" s="7">
        <v>3.923</v>
      </c>
      <c r="K37" s="7">
        <v>2963.1424</v>
      </c>
      <c r="L37" s="7">
        <v>149.955</v>
      </c>
    </row>
    <row r="38" ht="12.75" customHeight="1">
      <c r="A38" s="7" t="s">
        <v>106</v>
      </c>
      <c r="B38" s="19">
        <v>44900.0</v>
      </c>
      <c r="C38" s="20">
        <v>0.6837152777777779</v>
      </c>
      <c r="D38" s="7" t="s">
        <v>133</v>
      </c>
      <c r="E38" s="7">
        <v>2.046</v>
      </c>
      <c r="F38" s="7">
        <v>29.506</v>
      </c>
      <c r="G38" s="7">
        <v>1.213</v>
      </c>
      <c r="I38" s="7" t="s">
        <v>134</v>
      </c>
      <c r="J38" s="7">
        <v>4.04</v>
      </c>
      <c r="K38" s="7">
        <v>252.6428</v>
      </c>
      <c r="L38" s="7">
        <v>12.971</v>
      </c>
    </row>
    <row r="39" ht="12.75" customHeight="1">
      <c r="A39" s="7" t="s">
        <v>108</v>
      </c>
      <c r="B39" s="19">
        <v>44900.0</v>
      </c>
      <c r="C39" s="20">
        <v>0.6880208333333333</v>
      </c>
      <c r="D39" s="7" t="s">
        <v>133</v>
      </c>
      <c r="E39" s="7">
        <v>2.053</v>
      </c>
      <c r="F39" s="7">
        <v>29.27</v>
      </c>
      <c r="G39" s="7">
        <v>1.206</v>
      </c>
      <c r="I39" s="7" t="s">
        <v>134</v>
      </c>
      <c r="J39" s="7">
        <v>4.053</v>
      </c>
      <c r="K39" s="7">
        <v>244.8396</v>
      </c>
      <c r="L39" s="7">
        <v>12.177</v>
      </c>
    </row>
    <row r="40" ht="12.75" customHeight="1">
      <c r="A40" s="7" t="s">
        <v>110</v>
      </c>
      <c r="B40" s="19">
        <v>44900.0</v>
      </c>
      <c r="C40" s="20">
        <v>0.692326388888889</v>
      </c>
      <c r="D40" s="7" t="s">
        <v>133</v>
      </c>
      <c r="E40" s="7">
        <v>2.046</v>
      </c>
      <c r="F40" s="7">
        <v>28.3286</v>
      </c>
      <c r="G40" s="7">
        <v>1.123</v>
      </c>
      <c r="I40" s="7" t="s">
        <v>134</v>
      </c>
      <c r="J40" s="7">
        <v>4.04</v>
      </c>
      <c r="K40" s="7">
        <v>227.2904</v>
      </c>
      <c r="L40" s="7">
        <v>11.527</v>
      </c>
    </row>
    <row r="41" ht="12.75" customHeight="1">
      <c r="A41" s="7" t="s">
        <v>112</v>
      </c>
      <c r="B41" s="19">
        <v>44900.0</v>
      </c>
      <c r="C41" s="20">
        <v>0.6966435185185186</v>
      </c>
      <c r="D41" s="7" t="s">
        <v>133</v>
      </c>
      <c r="E41" s="7">
        <v>2.056</v>
      </c>
      <c r="F41" s="7">
        <v>27.6236</v>
      </c>
      <c r="G41" s="7">
        <v>1.096</v>
      </c>
      <c r="I41" s="7" t="s">
        <v>134</v>
      </c>
      <c r="J41" s="7">
        <v>4.05</v>
      </c>
      <c r="K41" s="7">
        <v>246.04</v>
      </c>
      <c r="L41" s="7">
        <v>12.452</v>
      </c>
    </row>
    <row r="42" ht="12.75" customHeight="1">
      <c r="A42" s="7" t="s">
        <v>114</v>
      </c>
      <c r="B42" s="19">
        <v>44900.0</v>
      </c>
      <c r="C42" s="20">
        <v>0.700949074074074</v>
      </c>
      <c r="D42" s="7" t="s">
        <v>133</v>
      </c>
      <c r="E42" s="7">
        <v>2.066</v>
      </c>
      <c r="F42" s="7">
        <v>29.4616</v>
      </c>
      <c r="G42" s="7">
        <v>1.143</v>
      </c>
      <c r="I42" s="7" t="s">
        <v>134</v>
      </c>
      <c r="J42" s="7">
        <v>4.053</v>
      </c>
      <c r="K42" s="7">
        <v>250.495</v>
      </c>
      <c r="L42" s="7">
        <v>12.541</v>
      </c>
    </row>
    <row r="43" ht="12.75" customHeight="1">
      <c r="A43" s="7" t="s">
        <v>116</v>
      </c>
      <c r="B43" s="19">
        <v>44900.0</v>
      </c>
      <c r="C43" s="20">
        <v>0.7052546296296297</v>
      </c>
      <c r="D43" s="7" t="s">
        <v>133</v>
      </c>
      <c r="E43" s="7">
        <v>2.056</v>
      </c>
      <c r="F43" s="7">
        <v>30.014</v>
      </c>
      <c r="G43" s="7">
        <v>1.236</v>
      </c>
      <c r="I43" s="7" t="s">
        <v>134</v>
      </c>
      <c r="J43" s="7">
        <v>4.05</v>
      </c>
      <c r="K43" s="7">
        <v>274.8206</v>
      </c>
      <c r="L43" s="7">
        <v>13.64</v>
      </c>
    </row>
    <row r="44" ht="12.75" customHeight="1">
      <c r="A44" s="7" t="s">
        <v>118</v>
      </c>
      <c r="B44" s="19">
        <v>44900.0</v>
      </c>
      <c r="C44" s="20">
        <v>0.7095601851851852</v>
      </c>
      <c r="D44" s="7" t="s">
        <v>133</v>
      </c>
      <c r="E44" s="7">
        <v>2.273</v>
      </c>
      <c r="F44" s="7">
        <v>12.2268</v>
      </c>
      <c r="G44" s="7">
        <v>0.551</v>
      </c>
      <c r="I44" s="7" t="s">
        <v>134</v>
      </c>
      <c r="J44" s="7">
        <v>4.063</v>
      </c>
      <c r="K44" s="7">
        <v>7.0204</v>
      </c>
      <c r="L44" s="7">
        <v>0.355</v>
      </c>
    </row>
    <row r="45" ht="12.75" customHeight="1">
      <c r="A45" s="7" t="s">
        <v>120</v>
      </c>
      <c r="B45" s="19">
        <v>44900.0</v>
      </c>
      <c r="C45" s="20">
        <v>0.7138657407407408</v>
      </c>
      <c r="D45" s="7" t="s">
        <v>133</v>
      </c>
      <c r="E45" s="7">
        <v>2.256</v>
      </c>
      <c r="F45" s="7">
        <v>12.3946</v>
      </c>
      <c r="G45" s="7">
        <v>0.573</v>
      </c>
    </row>
    <row r="46" ht="12.75" customHeight="1">
      <c r="A46" s="7" t="s">
        <v>122</v>
      </c>
      <c r="B46" s="19">
        <v>44900.0</v>
      </c>
      <c r="C46" s="20">
        <v>0.7181712962962963</v>
      </c>
      <c r="I46" s="7" t="s">
        <v>134</v>
      </c>
      <c r="J46" s="7">
        <v>4.066</v>
      </c>
      <c r="K46" s="7">
        <v>7.1676</v>
      </c>
      <c r="L46" s="7">
        <v>0.355</v>
      </c>
    </row>
    <row r="47" ht="12.75" customHeight="1">
      <c r="A47" s="7" t="s">
        <v>123</v>
      </c>
      <c r="B47" s="19">
        <v>44900.0</v>
      </c>
      <c r="C47" s="20">
        <v>0.722476851851852</v>
      </c>
      <c r="D47" s="7" t="s">
        <v>133</v>
      </c>
      <c r="E47" s="7">
        <v>2.266</v>
      </c>
      <c r="F47" s="7">
        <v>11.8318</v>
      </c>
      <c r="G47" s="7">
        <v>0.556</v>
      </c>
    </row>
    <row r="48" ht="12.75" customHeight="1">
      <c r="A48" s="7" t="s">
        <v>125</v>
      </c>
      <c r="B48" s="19">
        <v>44900.0</v>
      </c>
      <c r="C48" s="20">
        <v>0.7267824074074074</v>
      </c>
      <c r="D48" s="7" t="s">
        <v>133</v>
      </c>
      <c r="E48" s="7">
        <v>2.036</v>
      </c>
      <c r="F48" s="7">
        <v>196.4512</v>
      </c>
      <c r="G48" s="7">
        <v>12.03</v>
      </c>
      <c r="I48" s="7" t="s">
        <v>134</v>
      </c>
      <c r="J48" s="7">
        <v>3.906</v>
      </c>
      <c r="K48" s="7">
        <v>3634.8472</v>
      </c>
      <c r="L48" s="7">
        <v>181.251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2016-12-02T21:53:20Z</dcterms:created>
  <dc:creator>Administrator</dc:creator>
</cp:coreProperties>
</file>