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00" activeTab="2"/>
  </bookViews>
  <sheets>
    <sheet name="1 Message Sent" sheetId="1" r:id="rId1"/>
    <sheet name="Sem2" sheetId="2" r:id="rId2"/>
    <sheet name="Thesi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I9" i="3"/>
  <c r="I8" i="3"/>
  <c r="I7" i="3"/>
  <c r="I6" i="3"/>
  <c r="I5" i="3"/>
  <c r="I4" i="3"/>
  <c r="I3" i="3"/>
  <c r="I2" i="3"/>
  <c r="C10" i="3"/>
  <c r="H9" i="3"/>
  <c r="G9" i="3"/>
  <c r="D9" i="3"/>
  <c r="E9" i="3"/>
  <c r="F9" i="3"/>
  <c r="C9" i="3"/>
  <c r="D2" i="3" l="1"/>
  <c r="E2" i="3"/>
  <c r="H2" i="3" s="1"/>
  <c r="F2" i="3"/>
  <c r="C2" i="3"/>
  <c r="G2" i="3" l="1"/>
  <c r="F8" i="3"/>
  <c r="E8" i="3"/>
  <c r="D8" i="3"/>
  <c r="C8" i="3"/>
  <c r="H8" i="3" l="1"/>
  <c r="G8" i="3"/>
  <c r="F10" i="3"/>
  <c r="E10" i="3"/>
  <c r="D10" i="3"/>
  <c r="G10" i="3" l="1"/>
  <c r="H10" i="3"/>
  <c r="D7" i="3"/>
  <c r="E7" i="3"/>
  <c r="F7" i="3"/>
  <c r="C7" i="3"/>
  <c r="H7" i="3" l="1"/>
  <c r="G7" i="3"/>
  <c r="C4" i="3"/>
  <c r="C3" i="3"/>
  <c r="H4" i="3" l="1"/>
  <c r="D4" i="3"/>
  <c r="E4" i="3"/>
  <c r="F4" i="3"/>
  <c r="D3" i="3"/>
  <c r="G3" i="3" s="1"/>
  <c r="E3" i="3"/>
  <c r="F3" i="3"/>
  <c r="H3" i="3" l="1"/>
  <c r="G4" i="3"/>
  <c r="C5" i="3"/>
  <c r="C6" i="3" l="1"/>
  <c r="E6" i="3"/>
  <c r="F6" i="3"/>
  <c r="D6" i="3"/>
  <c r="F5" i="3"/>
  <c r="E5" i="3"/>
  <c r="D5" i="3"/>
  <c r="H5" i="3" s="1"/>
  <c r="G5" i="3" l="1"/>
  <c r="H6" i="3"/>
  <c r="G6" i="3"/>
  <c r="F6" i="2"/>
  <c r="F8" i="2"/>
  <c r="E8" i="2"/>
  <c r="D8" i="2"/>
  <c r="C8" i="2"/>
  <c r="E6" i="2" l="1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  <c r="D2" i="2"/>
  <c r="C2" i="2"/>
  <c r="E26" i="1" l="1"/>
  <c r="F13" i="1" l="1"/>
  <c r="B26" i="1" l="1"/>
  <c r="K13" i="1" l="1"/>
  <c r="H13" i="1" l="1"/>
  <c r="E13" i="1" l="1"/>
  <c r="B13" i="1" l="1"/>
</calcChain>
</file>

<file path=xl/comments1.xml><?xml version="1.0" encoding="utf-8"?>
<comments xmlns="http://schemas.openxmlformats.org/spreadsheetml/2006/main">
  <authors>
    <author>Author</author>
  </authors>
  <commentList>
    <comment ref="H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  <comment ref="K1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Divided by 2 to represent sending of 1 message (i.e. not echoed back)</t>
        </r>
      </text>
    </comment>
  </commentList>
</comments>
</file>

<file path=xl/sharedStrings.xml><?xml version="1.0" encoding="utf-8"?>
<sst xmlns="http://schemas.openxmlformats.org/spreadsheetml/2006/main" count="70" uniqueCount="38">
  <si>
    <t xml:space="preserve">Run </t>
  </si>
  <si>
    <t>Time (ns)</t>
  </si>
  <si>
    <t>Average</t>
  </si>
  <si>
    <t>Named Pipes (40 Bytes)</t>
  </si>
  <si>
    <t>Mailslot (40 Bytes)</t>
  </si>
  <si>
    <t>Winsock (40 Bytes)</t>
  </si>
  <si>
    <t>Java Sockets (40 Bytes)</t>
  </si>
  <si>
    <t>Memory Mapping (40 Bytes)</t>
  </si>
  <si>
    <t>IO Time (NS)</t>
  </si>
  <si>
    <t>Data Copy (40 Bytes)</t>
  </si>
  <si>
    <t>File Mapping</t>
  </si>
  <si>
    <t>Pipes</t>
  </si>
  <si>
    <t>Winsock</t>
  </si>
  <si>
    <t>40 Bytes</t>
  </si>
  <si>
    <t>400 Bytes</t>
  </si>
  <si>
    <t>IPC Mechanism</t>
  </si>
  <si>
    <t>Mailslots (JNI Only)</t>
  </si>
  <si>
    <t>Mailslots (Java IO Read)</t>
  </si>
  <si>
    <t>40 000 Bytes</t>
  </si>
  <si>
    <t>4 000 Bytes</t>
  </si>
  <si>
    <t>Data Copy</t>
  </si>
  <si>
    <t>Java Sockets</t>
  </si>
  <si>
    <t>0 Bytes</t>
  </si>
  <si>
    <t>Named Pipes (JNI Only)</t>
  </si>
  <si>
    <t>Mailslots (Java Write)</t>
  </si>
  <si>
    <t>Named Pipes (Java Write)</t>
  </si>
  <si>
    <t>Named Pipe (JNI Only)</t>
  </si>
  <si>
    <t>Named Pipe (Java Write)</t>
  </si>
  <si>
    <t>Anon Pipes</t>
  </si>
  <si>
    <t>Anonymous Pipes</t>
  </si>
  <si>
    <t>Max Time</t>
  </si>
  <si>
    <t>Average Across All Sizes</t>
  </si>
  <si>
    <t>File Mapping (shm)</t>
  </si>
  <si>
    <t>Fastest</t>
  </si>
  <si>
    <t>Slowest</t>
  </si>
  <si>
    <t>Mailslots Java Write</t>
  </si>
  <si>
    <t>Average % Speedup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</si>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</sst>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0" borderId="4" xfId="0" applyFill="1" applyBorder="1"/>
    <xf numFmtId="0" fontId="0" fillId="0" borderId="6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2" borderId="0" xfId="0" applyFill="1"/>
    <xf numFmtId="0" fontId="4" fillId="0" borderId="0" xfId="0" applyFont="1" applyBorder="1"/>
    <xf numFmtId="0" fontId="0" fillId="11" borderId="0" xfId="0" applyFill="1"/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Windows IPC Performance So Far (Without Sockets and Data Copy)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'Sem2'!$C$1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'Sem2'!$C$2:$C$5</c:f>
              <c:numCache>
                <c:formatCode>General</c:formatCode>
                <c:ptCount val="4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ECF1-4869-B4D0-AB7AF1805A28}"/>
            </c:ext>
          </c:extLst>
        </c:ser>
        <c:ser>
          <c:idx val="1"/>
          <c:order val="1"/>
          <c:tx>
            <c:strRef>
              <c:f>'Sem2'!$D$1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'Sem2'!$D$2:$D$5</c:f>
              <c:numCache>
                <c:formatCode>General</c:formatCode>
                <c:ptCount val="4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ECF1-4869-B4D0-AB7AF1805A28}"/>
            </c:ext>
          </c:extLst>
        </c:ser>
        <c:ser>
          <c:idx val="2"/>
          <c:order val="2"/>
          <c:tx>
            <c:strRef>
              <c:f>'Sem2'!$E$1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'Sem2'!$E$2:$E$5</c:f>
              <c:numCache>
                <c:formatCode>General</c:formatCode>
                <c:ptCount val="4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ECF1-4869-B4D0-AB7AF1805A28}"/>
            </c:ext>
          </c:extLst>
        </c:ser>
        <c:ser>
          <c:idx val="3"/>
          <c:order val="3"/>
          <c:tx>
            <c:strRef>
              <c:f>'Sem2'!$F$1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'Sem2'!$A$2:$A$5</c:f>
              <c:strCache>
                <c:ptCount val="4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</c:strCache>
            </c:strRef>
          </c:cat>
          <c:val>
            <c:numRef>
              <c:f>'Sem2'!$F$2:$F$5</c:f>
              <c:numCache>
                <c:formatCode>General</c:formatCode>
                <c:ptCount val="4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ECF1-4869-B4D0-AB7AF1805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051768"/>
        <c:axId val="332053080"/>
      </c:barChart>
      <c:catAx>
        <c:axId val="33205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53080"/>
        <c:crosses val="autoZero"/>
        <c:auto val="1"/>
        <c:lblAlgn val="ctr"/>
        <c:lblOffset val="100"/>
        <c:noMultiLvlLbl val="0"/>
      </c:catAx>
      <c:valAx>
        <c:axId val="33205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100"/>
                  <a:t>TIME</a:t>
                </a:r>
                <a:r>
                  <a:rPr lang="en-ZA" sz="1100" baseline="0"/>
                  <a:t> IN µs</a:t>
                </a:r>
                <a:endParaRPr lang="en-ZA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5176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IPC</a:t>
            </a:r>
            <a:r>
              <a:rPr lang="en-ZA" sz="1800" baseline="0"/>
              <a:t> Performance with Winsock</a:t>
            </a:r>
            <a:endParaRPr lang="en-ZA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'Sem2'!$C$1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'Sem2'!$C$2:$C$6</c:f>
              <c:numCache>
                <c:formatCode>General</c:formatCode>
                <c:ptCount val="5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  <c:pt idx="4">
                  <c:v>2661.3020000000001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9-4DE1-BD67-D37684EC5DC3}"/>
            </c:ext>
          </c:extLst>
        </c:ser>
        <c:ser>
          <c:idx val="1"/>
          <c:order val="1"/>
          <c:tx>
            <c:strRef>
              <c:f>'Sem2'!$D$1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'Sem2'!$D$2:$D$6</c:f>
              <c:numCache>
                <c:formatCode>General</c:formatCode>
                <c:ptCount val="5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  <c:pt idx="4">
                  <c:v>2907.674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9-4DE1-BD67-D37684EC5DC3}"/>
            </c:ext>
          </c:extLst>
        </c:ser>
        <c:ser>
          <c:idx val="2"/>
          <c:order val="2"/>
          <c:tx>
            <c:strRef>
              <c:f>'Sem2'!$E$1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'Sem2'!$E$2:$E$6</c:f>
              <c:numCache>
                <c:formatCode>General</c:formatCode>
                <c:ptCount val="5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  <c:pt idx="4">
                  <c:v>3105.2620000000002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9-4DE1-BD67-D37684EC5DC3}"/>
            </c:ext>
          </c:extLst>
        </c:ser>
        <c:ser>
          <c:idx val="3"/>
          <c:order val="3"/>
          <c:tx>
            <c:strRef>
              <c:f>'Sem2'!$F$1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'Sem2'!$A$2:$A$6</c:f>
              <c:strCache>
                <c:ptCount val="5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</c:strCache>
            </c:strRef>
          </c:cat>
          <c:val>
            <c:numRef>
              <c:f>'Sem2'!$F$2:$F$6</c:f>
              <c:numCache>
                <c:formatCode>General</c:formatCode>
                <c:ptCount val="5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  <c:pt idx="4">
                  <c:v>3980.078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B9-4DE1-BD67-D37684EC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061088"/>
        <c:axId val="401061416"/>
      </c:barChart>
      <c:catAx>
        <c:axId val="4010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61416"/>
        <c:crosses val="autoZero"/>
        <c:auto val="1"/>
        <c:lblAlgn val="ctr"/>
        <c:lblOffset val="100"/>
        <c:noMultiLvlLbl val="0"/>
      </c:catAx>
      <c:valAx>
        <c:axId val="4010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Performance</a:t>
            </a:r>
            <a:r>
              <a:rPr lang="en-ZA" sz="1800" baseline="0"/>
              <a:t> of</a:t>
            </a:r>
          </a:p>
          <a:p>
            <a:pPr>
              <a:defRPr sz="1800"/>
            </a:pPr>
            <a:r>
              <a:rPr lang="en-ZA" sz="1800"/>
              <a:t>All</a:t>
            </a:r>
            <a:r>
              <a:rPr lang="en-ZA" sz="1800" baseline="0"/>
              <a:t> Windows IPC Mechanism So Far - Data Copy is Ugly!</a:t>
            </a:r>
            <a:endParaRPr lang="en-ZA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'Sem2'!$C$1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'Sem2'!$C$2:$C$7</c:f>
              <c:numCache>
                <c:formatCode>General</c:formatCode>
                <c:ptCount val="6"/>
                <c:pt idx="0">
                  <c:v>84.653600000000012</c:v>
                </c:pt>
                <c:pt idx="1">
                  <c:v>665.93899999999996</c:v>
                </c:pt>
                <c:pt idx="2">
                  <c:v>212.84200000000001</c:v>
                </c:pt>
                <c:pt idx="3">
                  <c:v>907.85530000000006</c:v>
                </c:pt>
                <c:pt idx="4">
                  <c:v>2661.3020000000001</c:v>
                </c:pt>
                <c:pt idx="5">
                  <c:v>2223011.62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7-45FE-ACD3-CBB9C1601FB3}"/>
            </c:ext>
          </c:extLst>
        </c:ser>
        <c:ser>
          <c:idx val="1"/>
          <c:order val="1"/>
          <c:tx>
            <c:strRef>
              <c:f>'Sem2'!$D$1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'Sem2'!$D$2:$D$7</c:f>
              <c:numCache>
                <c:formatCode>General</c:formatCode>
                <c:ptCount val="6"/>
                <c:pt idx="0">
                  <c:v>86.239399999999989</c:v>
                </c:pt>
                <c:pt idx="1">
                  <c:v>870.89</c:v>
                </c:pt>
                <c:pt idx="2">
                  <c:v>221.904</c:v>
                </c:pt>
                <c:pt idx="3">
                  <c:v>944.25409999999999</c:v>
                </c:pt>
                <c:pt idx="4">
                  <c:v>2907.674</c:v>
                </c:pt>
                <c:pt idx="5">
                  <c:v>1977594.7350000001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7-45FE-ACD3-CBB9C1601FB3}"/>
            </c:ext>
          </c:extLst>
        </c:ser>
        <c:ser>
          <c:idx val="2"/>
          <c:order val="2"/>
          <c:tx>
            <c:strRef>
              <c:f>'Sem2'!$E$1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'Sem2'!$E$2:$E$7</c:f>
              <c:numCache>
                <c:formatCode>General</c:formatCode>
                <c:ptCount val="6"/>
                <c:pt idx="0">
                  <c:v>95.338999999999999</c:v>
                </c:pt>
                <c:pt idx="1">
                  <c:v>971.59</c:v>
                </c:pt>
                <c:pt idx="2">
                  <c:v>224.20699999999999</c:v>
                </c:pt>
                <c:pt idx="3">
                  <c:v>896.79100000000005</c:v>
                </c:pt>
                <c:pt idx="4">
                  <c:v>3105.2620000000002</c:v>
                </c:pt>
                <c:pt idx="5">
                  <c:v>1973904.9779999999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7-45FE-ACD3-CBB9C1601FB3}"/>
            </c:ext>
          </c:extLst>
        </c:ser>
        <c:ser>
          <c:idx val="3"/>
          <c:order val="3"/>
          <c:tx>
            <c:strRef>
              <c:f>'Sem2'!$F$1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'Sem2'!$A$2:$A$7</c:f>
              <c:strCache>
                <c:ptCount val="6"/>
                <c:pt idx="0">
                  <c:v>File Mapping</c:v>
                </c:pt>
                <c:pt idx="1">
                  <c:v>Mailslots (JNI Only)</c:v>
                </c:pt>
                <c:pt idx="2">
                  <c:v>Mailslots (Java IO Read)</c:v>
                </c:pt>
                <c:pt idx="3">
                  <c:v>Pipes</c:v>
                </c:pt>
                <c:pt idx="4">
                  <c:v>Winsock</c:v>
                </c:pt>
                <c:pt idx="5">
                  <c:v>Data Copy</c:v>
                </c:pt>
              </c:strCache>
            </c:strRef>
          </c:cat>
          <c:val>
            <c:numRef>
              <c:f>'Sem2'!$F$2:$F$7</c:f>
              <c:numCache>
                <c:formatCode>General</c:formatCode>
                <c:ptCount val="6"/>
                <c:pt idx="0">
                  <c:v>119.35299999999999</c:v>
                </c:pt>
                <c:pt idx="1">
                  <c:v>983.25800000000004</c:v>
                </c:pt>
                <c:pt idx="2">
                  <c:v>232.136</c:v>
                </c:pt>
                <c:pt idx="3">
                  <c:v>968.38099999999997</c:v>
                </c:pt>
                <c:pt idx="4">
                  <c:v>3980.078</c:v>
                </c:pt>
                <c:pt idx="5">
                  <c:v>2523616.091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87-45FE-ACD3-CBB9C160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090144"/>
        <c:axId val="393095720"/>
      </c:barChart>
      <c:catAx>
        <c:axId val="393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5720"/>
        <c:crosses val="autoZero"/>
        <c:auto val="1"/>
        <c:lblAlgn val="ctr"/>
        <c:lblOffset val="100"/>
        <c:noMultiLvlLbl val="0"/>
      </c:catAx>
      <c:valAx>
        <c:axId val="3930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Performance</a:t>
            </a:r>
            <a:r>
              <a:rPr lang="en-ZA" baseline="0"/>
              <a:t> of Windows IPC in Comparison to Java Sockets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'Sem2'!$A$2</c:f>
              <c:strCache>
                <c:ptCount val="1"/>
                <c:pt idx="0">
                  <c:v>File Mapping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'Sem2'!$B$2:$F$2</c:f>
              <c:numCache>
                <c:formatCode>General</c:formatCode>
                <c:ptCount val="5"/>
                <c:pt idx="0">
                  <c:v>0</c:v>
                </c:pt>
                <c:pt idx="1">
                  <c:v>84.653600000000012</c:v>
                </c:pt>
                <c:pt idx="2">
                  <c:v>86.239399999999989</c:v>
                </c:pt>
                <c:pt idx="3">
                  <c:v>95.338999999999999</c:v>
                </c:pt>
                <c:pt idx="4">
                  <c:v>119.35299999999999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F-41E9-AC89-DF861B9246DF}"/>
            </c:ext>
          </c:extLst>
        </c:ser>
        <c:ser>
          <c:idx val="1"/>
          <c:order val="1"/>
          <c:tx>
            <c:strRef>
              <c:f>'Sem2'!$A$3</c:f>
              <c:strCache>
                <c:ptCount val="1"/>
                <c:pt idx="0">
                  <c:v>Mailslots (JNI Only)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'Sem2'!$B$3:$F$3</c:f>
              <c:numCache>
                <c:formatCode>General</c:formatCode>
                <c:ptCount val="5"/>
                <c:pt idx="0">
                  <c:v>0</c:v>
                </c:pt>
                <c:pt idx="1">
                  <c:v>665.93899999999996</c:v>
                </c:pt>
                <c:pt idx="2">
                  <c:v>870.89</c:v>
                </c:pt>
                <c:pt idx="3">
                  <c:v>971.59</c:v>
                </c:pt>
                <c:pt idx="4">
                  <c:v>983.25800000000004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F-41E9-AC89-DF861B9246DF}"/>
            </c:ext>
          </c:extLst>
        </c:ser>
        <c:ser>
          <c:idx val="2"/>
          <c:order val="2"/>
          <c:tx>
            <c:strRef>
              <c:f>'Sem2'!$A$4</c:f>
              <c:strCache>
                <c:ptCount val="1"/>
                <c:pt idx="0">
                  <c:v>Mailslots (Java IO Read)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'Sem2'!$B$4:$F$4</c:f>
              <c:numCache>
                <c:formatCode>General</c:formatCode>
                <c:ptCount val="5"/>
                <c:pt idx="0">
                  <c:v>0</c:v>
                </c:pt>
                <c:pt idx="1">
                  <c:v>212.84200000000001</c:v>
                </c:pt>
                <c:pt idx="2">
                  <c:v>221.904</c:v>
                </c:pt>
                <c:pt idx="3">
                  <c:v>224.20699999999999</c:v>
                </c:pt>
                <c:pt idx="4">
                  <c:v>232.136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F-41E9-AC89-DF861B9246DF}"/>
            </c:ext>
          </c:extLst>
        </c:ser>
        <c:ser>
          <c:idx val="3"/>
          <c:order val="3"/>
          <c:tx>
            <c:strRef>
              <c:f>'Sem2'!$A$5</c:f>
              <c:strCache>
                <c:ptCount val="1"/>
                <c:pt idx="0">
                  <c:v>Pipes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'Sem2'!$B$5:$F$5</c:f>
              <c:numCache>
                <c:formatCode>General</c:formatCode>
                <c:ptCount val="5"/>
                <c:pt idx="0">
                  <c:v>0</c:v>
                </c:pt>
                <c:pt idx="1">
                  <c:v>907.85530000000006</c:v>
                </c:pt>
                <c:pt idx="2">
                  <c:v>944.25409999999999</c:v>
                </c:pt>
                <c:pt idx="3">
                  <c:v>896.79100000000005</c:v>
                </c:pt>
                <c:pt idx="4">
                  <c:v>968.38099999999997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F-41E9-AC89-DF861B9246DF}"/>
            </c:ext>
          </c:extLst>
        </c:ser>
        <c:ser>
          <c:idx val="4"/>
          <c:order val="4"/>
          <c:tx>
            <c:strRef>
              <c:f>'Sem2'!$A$8</c:f>
              <c:strCache>
                <c:ptCount val="1"/>
                <c:pt idx="0">
                  <c:v>Java Sockets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'Sem2'!$B$1:$F$1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'Sem2'!$B$8:$F$8</c:f>
              <c:numCache>
                <c:formatCode>General</c:formatCode>
                <c:ptCount val="5"/>
                <c:pt idx="0">
                  <c:v>0</c:v>
                </c:pt>
                <c:pt idx="1">
                  <c:v>6039.1776</c:v>
                </c:pt>
                <c:pt idx="2">
                  <c:v>6046.4475999999995</c:v>
                </c:pt>
                <c:pt idx="3">
                  <c:v>6217.6223</c:v>
                </c:pt>
                <c:pt idx="4">
                  <c:v>6285.6247000000003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1F-41E9-AC89-DF861B9246DF}"/>
            </c:ext>
          </c:extLst>
        </c:ser>
        <c:ser>
          <c:idx val="5"/>
          <c:order val="5"/>
          <c:tx>
            <c:v>Winsock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'Sem2'!$B$6:$F$6</c:f>
              <c:numCache>
                <c:formatCode>General</c:formatCode>
                <c:ptCount val="5"/>
                <c:pt idx="0">
                  <c:v>0</c:v>
                </c:pt>
                <c:pt idx="1">
                  <c:v>2661.3020000000001</c:v>
                </c:pt>
                <c:pt idx="2">
                  <c:v>2907.674</c:v>
                </c:pt>
                <c:pt idx="3">
                  <c:v>3105.2620000000002</c:v>
                </c:pt>
                <c:pt idx="4">
                  <c:v>3980.078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1F-41E9-AC89-DF861B92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879624"/>
        <c:axId val="405879952"/>
      </c:lineChart>
      <c:catAx>
        <c:axId val="40587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9952"/>
        <c:crosses val="autoZero"/>
        <c:auto val="1"/>
        <c:lblAlgn val="ctr"/>
        <c:lblOffset val="100"/>
        <c:noMultiLvlLbl val="0"/>
      </c:catAx>
      <c:valAx>
        <c:axId val="4058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/>
                  <a:t>TIME</a:t>
                </a:r>
                <a:r>
                  <a:rPr lang="en-ZA" sz="1050" baseline="0"/>
                  <a:t> IN </a:t>
                </a:r>
                <a:r>
                  <a:rPr lang="en-ZA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µs</a:t>
                </a:r>
                <a:endParaRPr lang="en-ZA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IPC Without</a:t>
            </a:r>
            <a:r>
              <a:rPr lang="en-ZA" baseline="0"/>
              <a:t> Sockets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Thesis!$C$1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(Thesis!$A$2:$A$7,Thesis!$A$9)</c:f>
              <c:strCache>
                <c:ptCount val="7"/>
                <c:pt idx="0">
                  <c:v>File Mapping (shm)</c:v>
                </c:pt>
                <c:pt idx="1">
                  <c:v>Mailslots (JNI Only)</c:v>
                </c:pt>
                <c:pt idx="2">
                  <c:v>Mailslots (Java Write)</c:v>
                </c:pt>
                <c:pt idx="3">
                  <c:v>Named Pipes (JNI Only)</c:v>
                </c:pt>
                <c:pt idx="4">
                  <c:v>Named Pipes (Java Write)</c:v>
                </c:pt>
                <c:pt idx="5">
                  <c:v>Anonymous Pipes</c:v>
                </c:pt>
                <c:pt idx="6">
                  <c:v>Data Copy</c:v>
                </c:pt>
              </c:strCache>
            </c:strRef>
          </c:cat>
          <c:val>
            <c:numRef>
              <c:f>(Thesis!$C$2:$C$7,Thesis!$C$9)</c:f>
              <c:numCache>
                <c:formatCode>General</c:formatCode>
                <c:ptCount val="7"/>
                <c:pt idx="0">
                  <c:v>172365.8</c:v>
                </c:pt>
                <c:pt idx="1">
                  <c:v>44441.3</c:v>
                </c:pt>
                <c:pt idx="2">
                  <c:v>18274.900000000001</c:v>
                </c:pt>
                <c:pt idx="3">
                  <c:v>49010.1</c:v>
                </c:pt>
                <c:pt idx="4">
                  <c:v>16613.400000000001</c:v>
                </c:pt>
                <c:pt idx="5">
                  <c:v>33264.800000000003</c:v>
                </c:pt>
                <c:pt idx="6">
                  <c:v>440602.54545454547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5-4432-9A02-829A74649CA4}"/>
            </c:ext>
          </c:extLst>
        </c:ser>
        <c:ser>
          <c:idx val="1"/>
          <c:order val="1"/>
          <c:tx>
            <c:strRef>
              <c:f>Thesis!$D$1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(Thesis!$A$2:$A$7,Thesis!$A$9)</c:f>
              <c:strCache>
                <c:ptCount val="7"/>
                <c:pt idx="0">
                  <c:v>File Mapping (shm)</c:v>
                </c:pt>
                <c:pt idx="1">
                  <c:v>Mailslots (JNI Only)</c:v>
                </c:pt>
                <c:pt idx="2">
                  <c:v>Mailslots (Java Write)</c:v>
                </c:pt>
                <c:pt idx="3">
                  <c:v>Named Pipes (JNI Only)</c:v>
                </c:pt>
                <c:pt idx="4">
                  <c:v>Named Pipes (Java Write)</c:v>
                </c:pt>
                <c:pt idx="5">
                  <c:v>Anonymous Pipes</c:v>
                </c:pt>
                <c:pt idx="6">
                  <c:v>Data Copy</c:v>
                </c:pt>
              </c:strCache>
            </c:strRef>
          </c:cat>
          <c:val>
            <c:numRef>
              <c:f>(Thesis!$D$2:$D$7,Thesis!$D$9)</c:f>
              <c:numCache>
                <c:formatCode>General</c:formatCode>
                <c:ptCount val="7"/>
                <c:pt idx="0">
                  <c:v>199438.3</c:v>
                </c:pt>
                <c:pt idx="1">
                  <c:v>35115.1</c:v>
                </c:pt>
                <c:pt idx="2">
                  <c:v>19407.8</c:v>
                </c:pt>
                <c:pt idx="3">
                  <c:v>43686.1</c:v>
                </c:pt>
                <c:pt idx="4">
                  <c:v>28922.6</c:v>
                </c:pt>
                <c:pt idx="5">
                  <c:v>33869</c:v>
                </c:pt>
                <c:pt idx="6">
                  <c:v>466449.54545454547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5-4432-9A02-829A74649CA4}"/>
            </c:ext>
          </c:extLst>
        </c:ser>
        <c:ser>
          <c:idx val="2"/>
          <c:order val="2"/>
          <c:tx>
            <c:strRef>
              <c:f>Thesis!$E$1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(Thesis!$A$2:$A$7,Thesis!$A$9)</c:f>
              <c:strCache>
                <c:ptCount val="7"/>
                <c:pt idx="0">
                  <c:v>File Mapping (shm)</c:v>
                </c:pt>
                <c:pt idx="1">
                  <c:v>Mailslots (JNI Only)</c:v>
                </c:pt>
                <c:pt idx="2">
                  <c:v>Mailslots (Java Write)</c:v>
                </c:pt>
                <c:pt idx="3">
                  <c:v>Named Pipes (JNI Only)</c:v>
                </c:pt>
                <c:pt idx="4">
                  <c:v>Named Pipes (Java Write)</c:v>
                </c:pt>
                <c:pt idx="5">
                  <c:v>Anonymous Pipes</c:v>
                </c:pt>
                <c:pt idx="6">
                  <c:v>Data Copy</c:v>
                </c:pt>
              </c:strCache>
            </c:strRef>
          </c:cat>
          <c:val>
            <c:numRef>
              <c:f>(Thesis!$E$2:$E$7,Thesis!$E$9)</c:f>
              <c:numCache>
                <c:formatCode>General</c:formatCode>
                <c:ptCount val="7"/>
                <c:pt idx="0">
                  <c:v>197965.8</c:v>
                </c:pt>
                <c:pt idx="1">
                  <c:v>38286.6</c:v>
                </c:pt>
                <c:pt idx="2">
                  <c:v>19294.400000000001</c:v>
                </c:pt>
                <c:pt idx="3">
                  <c:v>59091.6</c:v>
                </c:pt>
                <c:pt idx="4">
                  <c:v>50482.5</c:v>
                </c:pt>
                <c:pt idx="5">
                  <c:v>35530.6</c:v>
                </c:pt>
                <c:pt idx="6">
                  <c:v>595170.18181818177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45-4432-9A02-829A74649CA4}"/>
            </c:ext>
          </c:extLst>
        </c:ser>
        <c:ser>
          <c:idx val="3"/>
          <c:order val="3"/>
          <c:tx>
            <c:strRef>
              <c:f>Thesis!$F$1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(Thesis!$A$2:$A$7,Thesis!$A$9)</c:f>
              <c:strCache>
                <c:ptCount val="7"/>
                <c:pt idx="0">
                  <c:v>File Mapping (shm)</c:v>
                </c:pt>
                <c:pt idx="1">
                  <c:v>Mailslots (JNI Only)</c:v>
                </c:pt>
                <c:pt idx="2">
                  <c:v>Mailslots (Java Write)</c:v>
                </c:pt>
                <c:pt idx="3">
                  <c:v>Named Pipes (JNI Only)</c:v>
                </c:pt>
                <c:pt idx="4">
                  <c:v>Named Pipes (Java Write)</c:v>
                </c:pt>
                <c:pt idx="5">
                  <c:v>Anonymous Pipes</c:v>
                </c:pt>
                <c:pt idx="6">
                  <c:v>Data Copy</c:v>
                </c:pt>
              </c:strCache>
            </c:strRef>
          </c:cat>
          <c:val>
            <c:numRef>
              <c:f>(Thesis!$F$2:$F$7,Thesis!$F$9)</c:f>
              <c:numCache>
                <c:formatCode>General</c:formatCode>
                <c:ptCount val="7"/>
                <c:pt idx="0">
                  <c:v>227152.9</c:v>
                </c:pt>
                <c:pt idx="1">
                  <c:v>67247.199999999997</c:v>
                </c:pt>
                <c:pt idx="2">
                  <c:v>42893.2</c:v>
                </c:pt>
                <c:pt idx="3">
                  <c:v>98246.399999999994</c:v>
                </c:pt>
                <c:pt idx="4">
                  <c:v>94130.8</c:v>
                </c:pt>
                <c:pt idx="5">
                  <c:v>70078.7</c:v>
                </c:pt>
                <c:pt idx="6">
                  <c:v>652940.54545454541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45-4432-9A02-829A7464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243200"/>
        <c:axId val="406244184"/>
      </c:barChart>
      <c:catAx>
        <c:axId val="4062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44184"/>
        <c:crosses val="autoZero"/>
        <c:auto val="1"/>
        <c:lblAlgn val="ctr"/>
        <c:lblOffset val="100"/>
        <c:noMultiLvlLbl val="0"/>
      </c:catAx>
      <c:valAx>
        <c:axId val="40624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in 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IPC</a:t>
            </a:r>
            <a:r>
              <a:rPr lang="en-ZA" baseline="0"/>
              <a:t> Performance (All Implemented Mechanisms)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Thesis!$B$1</c:f>
              <c:strCache>
                <c:ptCount val="1"/>
                <c:pt idx="0">
                  <c:v>0 Bytes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Thesis!$A$2:$A$10</c:f>
              <c:strCache>
                <c:ptCount val="9"/>
                <c:pt idx="0">
                  <c:v>File Mapping (shm)</c:v>
                </c:pt>
                <c:pt idx="1">
                  <c:v>Mailslots (JNI Only)</c:v>
                </c:pt>
                <c:pt idx="2">
                  <c:v>Mailslots (Java Write)</c:v>
                </c:pt>
                <c:pt idx="3">
                  <c:v>Named Pipes (JNI Only)</c:v>
                </c:pt>
                <c:pt idx="4">
                  <c:v>Named Pipes (Java Write)</c:v>
                </c:pt>
                <c:pt idx="5">
                  <c:v>Anonymous Pipes</c:v>
                </c:pt>
                <c:pt idx="6">
                  <c:v>Winsock</c:v>
                </c:pt>
                <c:pt idx="7">
                  <c:v>Data Copy</c:v>
                </c:pt>
                <c:pt idx="8">
                  <c:v>Java Sockets</c:v>
                </c:pt>
              </c:strCache>
            </c:strRef>
          </c:cat>
          <c:val>
            <c:numRef>
              <c:f>Thesis!$B$2:$B$10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1-4057-B34D-34EE5A8166A0}"/>
            </c:ext>
          </c:extLst>
        </c:ser>
        <c:ser>
          <c:idx val="1"/>
          <c:order val="1"/>
          <c:tx>
            <c:strRef>
              <c:f>Thesis!$C$1</c:f>
              <c:strCache>
                <c:ptCount val="1"/>
                <c:pt idx="0">
                  <c:v>40 Bytes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Thesis!$A$2:$A$10</c:f>
              <c:strCache>
                <c:ptCount val="9"/>
                <c:pt idx="0">
                  <c:v>File Mapping (shm)</c:v>
                </c:pt>
                <c:pt idx="1">
                  <c:v>Mailslots (JNI Only)</c:v>
                </c:pt>
                <c:pt idx="2">
                  <c:v>Mailslots (Java Write)</c:v>
                </c:pt>
                <c:pt idx="3">
                  <c:v>Named Pipes (JNI Only)</c:v>
                </c:pt>
                <c:pt idx="4">
                  <c:v>Named Pipes (Java Write)</c:v>
                </c:pt>
                <c:pt idx="5">
                  <c:v>Anonymous Pipes</c:v>
                </c:pt>
                <c:pt idx="6">
                  <c:v>Winsock</c:v>
                </c:pt>
                <c:pt idx="7">
                  <c:v>Data Copy</c:v>
                </c:pt>
                <c:pt idx="8">
                  <c:v>Java Sockets</c:v>
                </c:pt>
              </c:strCache>
            </c:strRef>
          </c:cat>
          <c:val>
            <c:numRef>
              <c:f>Thesis!$C$2:$C$10</c:f>
              <c:numCache>
                <c:formatCode>General</c:formatCode>
                <c:ptCount val="9"/>
                <c:pt idx="0">
                  <c:v>172365.8</c:v>
                </c:pt>
                <c:pt idx="1">
                  <c:v>44441.3</c:v>
                </c:pt>
                <c:pt idx="2">
                  <c:v>18274.900000000001</c:v>
                </c:pt>
                <c:pt idx="3">
                  <c:v>49010.1</c:v>
                </c:pt>
                <c:pt idx="4">
                  <c:v>16613.400000000001</c:v>
                </c:pt>
                <c:pt idx="5">
                  <c:v>33264.800000000003</c:v>
                </c:pt>
                <c:pt idx="6">
                  <c:v>1459463.8</c:v>
                </c:pt>
                <c:pt idx="7">
                  <c:v>440602.54545454547</c:v>
                </c:pt>
                <c:pt idx="8">
                  <c:v>5162099.4000000004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1-4057-B34D-34EE5A8166A0}"/>
            </c:ext>
          </c:extLst>
        </c:ser>
        <c:ser>
          <c:idx val="2"/>
          <c:order val="2"/>
          <c:tx>
            <c:strRef>
              <c:f>Thesis!$D$1</c:f>
              <c:strCache>
                <c:ptCount val="1"/>
                <c:pt idx="0">
                  <c:v>400 Bytes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Thesis!$A$2:$A$10</c:f>
              <c:strCache>
                <c:ptCount val="9"/>
                <c:pt idx="0">
                  <c:v>File Mapping (shm)</c:v>
                </c:pt>
                <c:pt idx="1">
                  <c:v>Mailslots (JNI Only)</c:v>
                </c:pt>
                <c:pt idx="2">
                  <c:v>Mailslots (Java Write)</c:v>
                </c:pt>
                <c:pt idx="3">
                  <c:v>Named Pipes (JNI Only)</c:v>
                </c:pt>
                <c:pt idx="4">
                  <c:v>Named Pipes (Java Write)</c:v>
                </c:pt>
                <c:pt idx="5">
                  <c:v>Anonymous Pipes</c:v>
                </c:pt>
                <c:pt idx="6">
                  <c:v>Winsock</c:v>
                </c:pt>
                <c:pt idx="7">
                  <c:v>Data Copy</c:v>
                </c:pt>
                <c:pt idx="8">
                  <c:v>Java Sockets</c:v>
                </c:pt>
              </c:strCache>
            </c:strRef>
          </c:cat>
          <c:val>
            <c:numRef>
              <c:f>Thesis!$D$2:$D$10</c:f>
              <c:numCache>
                <c:formatCode>General</c:formatCode>
                <c:ptCount val="9"/>
                <c:pt idx="0">
                  <c:v>199438.3</c:v>
                </c:pt>
                <c:pt idx="1">
                  <c:v>35115.1</c:v>
                </c:pt>
                <c:pt idx="2">
                  <c:v>19407.8</c:v>
                </c:pt>
                <c:pt idx="3">
                  <c:v>43686.1</c:v>
                </c:pt>
                <c:pt idx="4">
                  <c:v>28922.6</c:v>
                </c:pt>
                <c:pt idx="5">
                  <c:v>33869</c:v>
                </c:pt>
                <c:pt idx="6">
                  <c:v>1510701.8</c:v>
                </c:pt>
                <c:pt idx="7">
                  <c:v>466449.54545454547</c:v>
                </c:pt>
                <c:pt idx="8">
                  <c:v>5301728.7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31-4057-B34D-34EE5A8166A0}"/>
            </c:ext>
          </c:extLst>
        </c:ser>
        <c:ser>
          <c:idx val="3"/>
          <c:order val="3"/>
          <c:tx>
            <c:strRef>
              <c:f>Thesis!$E$1</c:f>
              <c:strCache>
                <c:ptCount val="1"/>
                <c:pt idx="0">
                  <c:v>4 000 Bytes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Thesis!$A$2:$A$10</c:f>
              <c:strCache>
                <c:ptCount val="9"/>
                <c:pt idx="0">
                  <c:v>File Mapping (shm)</c:v>
                </c:pt>
                <c:pt idx="1">
                  <c:v>Mailslots (JNI Only)</c:v>
                </c:pt>
                <c:pt idx="2">
                  <c:v>Mailslots (Java Write)</c:v>
                </c:pt>
                <c:pt idx="3">
                  <c:v>Named Pipes (JNI Only)</c:v>
                </c:pt>
                <c:pt idx="4">
                  <c:v>Named Pipes (Java Write)</c:v>
                </c:pt>
                <c:pt idx="5">
                  <c:v>Anonymous Pipes</c:v>
                </c:pt>
                <c:pt idx="6">
                  <c:v>Winsock</c:v>
                </c:pt>
                <c:pt idx="7">
                  <c:v>Data Copy</c:v>
                </c:pt>
                <c:pt idx="8">
                  <c:v>Java Sockets</c:v>
                </c:pt>
              </c:strCache>
            </c:strRef>
          </c:cat>
          <c:val>
            <c:numRef>
              <c:f>Thesis!$E$2:$E$10</c:f>
              <c:numCache>
                <c:formatCode>General</c:formatCode>
                <c:ptCount val="9"/>
                <c:pt idx="0">
                  <c:v>197965.8</c:v>
                </c:pt>
                <c:pt idx="1">
                  <c:v>38286.6</c:v>
                </c:pt>
                <c:pt idx="2">
                  <c:v>19294.400000000001</c:v>
                </c:pt>
                <c:pt idx="3">
                  <c:v>59091.6</c:v>
                </c:pt>
                <c:pt idx="4">
                  <c:v>50482.5</c:v>
                </c:pt>
                <c:pt idx="5">
                  <c:v>35530.6</c:v>
                </c:pt>
                <c:pt idx="6">
                  <c:v>1563827.5</c:v>
                </c:pt>
                <c:pt idx="7">
                  <c:v>595170.18181818177</c:v>
                </c:pt>
                <c:pt idx="8">
                  <c:v>5658769.5999999996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31-4057-B34D-34EE5A8166A0}"/>
            </c:ext>
          </c:extLst>
        </c:ser>
        <c:ser>
          <c:idx val="4"/>
          <c:order val="4"/>
          <c:tx>
            <c:strRef>
              <c:f>Thesis!$F$1</c:f>
              <c:strCache>
                <c:ptCount val="1"/>
                <c:pt idx="0">
                  <c:v>40 000 Bytes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Thesis!$A$2:$A$10</c:f>
              <c:strCache>
                <c:ptCount val="9"/>
                <c:pt idx="0">
                  <c:v>File Mapping (shm)</c:v>
                </c:pt>
                <c:pt idx="1">
                  <c:v>Mailslots (JNI Only)</c:v>
                </c:pt>
                <c:pt idx="2">
                  <c:v>Mailslots (Java Write)</c:v>
                </c:pt>
                <c:pt idx="3">
                  <c:v>Named Pipes (JNI Only)</c:v>
                </c:pt>
                <c:pt idx="4">
                  <c:v>Named Pipes (Java Write)</c:v>
                </c:pt>
                <c:pt idx="5">
                  <c:v>Anonymous Pipes</c:v>
                </c:pt>
                <c:pt idx="6">
                  <c:v>Winsock</c:v>
                </c:pt>
                <c:pt idx="7">
                  <c:v>Data Copy</c:v>
                </c:pt>
                <c:pt idx="8">
                  <c:v>Java Sockets</c:v>
                </c:pt>
              </c:strCache>
            </c:strRef>
          </c:cat>
          <c:val>
            <c:numRef>
              <c:f>Thesis!$F$2:$F$10</c:f>
              <c:numCache>
                <c:formatCode>General</c:formatCode>
                <c:ptCount val="9"/>
                <c:pt idx="0">
                  <c:v>227152.9</c:v>
                </c:pt>
                <c:pt idx="1">
                  <c:v>67247.199999999997</c:v>
                </c:pt>
                <c:pt idx="2">
                  <c:v>42893.2</c:v>
                </c:pt>
                <c:pt idx="3">
                  <c:v>98246.399999999994</c:v>
                </c:pt>
                <c:pt idx="4">
                  <c:v>94130.8</c:v>
                </c:pt>
                <c:pt idx="5">
                  <c:v>70078.7</c:v>
                </c:pt>
                <c:pt idx="6">
                  <c:v>1581158.1</c:v>
                </c:pt>
                <c:pt idx="7">
                  <c:v>652940.54545454541</c:v>
                </c:pt>
                <c:pt idx="8">
                  <c:v>5863569.4000000004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31-4057-B34D-34EE5A816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7461248"/>
        <c:axId val="497451080"/>
      </c:barChart>
      <c:catAx>
        <c:axId val="497461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51080"/>
        <c:crosses val="autoZero"/>
        <c:auto val="1"/>
        <c:lblAlgn val="ctr"/>
        <c:lblOffset val="100"/>
        <c:noMultiLvlLbl val="0"/>
      </c:catAx>
      <c:valAx>
        <c:axId val="49745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</a:t>
                </a:r>
                <a:r>
                  <a:rPr lang="en-ZA" baseline="0"/>
                  <a:t> in ns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Mailslot</a:t>
            </a:r>
            <a:r>
              <a:rPr lang="en-ZA" baseline="0"/>
              <a:t> Performance </a:t>
            </a:r>
            <a:endParaRPr lang="en-ZA"/>
          </a:p>
        </c:rich>
      </c:tx>
      <c:layout>
        <c:manualLayout>
          <c:xMode val="edge"/>
          <c:yMode val="edge"/>
          <c:x val="0.3456041119860017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Thesis!$A$3</c:f>
              <c:strCache>
                <c:ptCount val="1"/>
                <c:pt idx="0">
                  <c:v>Mailslots (JNI Only)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Thesis!$B$1:$F$1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Thesis!$B$3:$F$3</c:f>
              <c:numCache>
                <c:formatCode>General</c:formatCode>
                <c:ptCount val="5"/>
                <c:pt idx="0">
                  <c:v>0</c:v>
                </c:pt>
                <c:pt idx="1">
                  <c:v>44441.3</c:v>
                </c:pt>
                <c:pt idx="2">
                  <c:v>35115.1</c:v>
                </c:pt>
                <c:pt idx="3">
                  <c:v>38286.6</c:v>
                </c:pt>
                <c:pt idx="4">
                  <c:v>67247.199999999997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6-47AF-B374-52093B4AB354}"/>
            </c:ext>
          </c:extLst>
        </c:ser>
        <c:ser>
          <c:idx val="1"/>
          <c:order val="1"/>
          <c:tx>
            <c:strRef>
              <c:f>Thesis!$A$4</c:f>
              <c:strCache>
                <c:ptCount val="1"/>
                <c:pt idx="0">
                  <c:v>Mailslots (Java Write)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Thesis!$B$1:$F$1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Thesis!$B$4:$F$4</c:f>
              <c:numCache>
                <c:formatCode>General</c:formatCode>
                <c:ptCount val="5"/>
                <c:pt idx="0">
                  <c:v>0</c:v>
                </c:pt>
                <c:pt idx="1">
                  <c:v>18274.900000000001</c:v>
                </c:pt>
                <c:pt idx="2">
                  <c:v>19407.8</c:v>
                </c:pt>
                <c:pt idx="3">
                  <c:v>19294.400000000001</c:v>
                </c:pt>
                <c:pt idx="4">
                  <c:v>42893.2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6-47AF-B374-52093B4AB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013456"/>
        <c:axId val="418015424"/>
      </c:lineChart>
      <c:catAx>
        <c:axId val="4180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15424"/>
        <c:crosses val="autoZero"/>
        <c:auto val="1"/>
        <c:lblAlgn val="ctr"/>
        <c:lblOffset val="100"/>
        <c:noMultiLvlLbl val="0"/>
      </c:catAx>
      <c:valAx>
        <c:axId val="4180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</a:t>
                </a:r>
                <a:r>
                  <a:rPr lang="en-ZA" baseline="0"/>
                  <a:t> in ns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Named Pipes Peformance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Thesis!$A$5</c:f>
              <c:strCache>
                <c:ptCount val="1"/>
                <c:pt idx="0">
                  <c:v>Named Pipes (JNI Only)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Thesis!$B$1:$F$1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Thesis!$B$5:$F$5</c:f>
              <c:numCache>
                <c:formatCode>General</c:formatCode>
                <c:ptCount val="5"/>
                <c:pt idx="0">
                  <c:v>0</c:v>
                </c:pt>
                <c:pt idx="1">
                  <c:v>49010.1</c:v>
                </c:pt>
                <c:pt idx="2">
                  <c:v>43686.1</c:v>
                </c:pt>
                <c:pt idx="3">
                  <c:v>59091.6</c:v>
                </c:pt>
                <c:pt idx="4">
                  <c:v>98246.399999999994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D6-4EFD-A1D3-3A34746A448D}"/>
            </c:ext>
          </c:extLst>
        </c:ser>
        <c:ser>
          <c:idx val="1"/>
          <c:order val="1"/>
          <c:tx>
            <c:strRef>
              <c:f>Thesis!$A$6</c:f>
              <c:strCache>
                <c:ptCount val="1"/>
                <c:pt idx="0">
                  <c:v>Named Pipes (Java Write)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Thesis!$B$1:$F$1</c:f>
              <c:strCache>
                <c:ptCount val="5"/>
                <c:pt idx="0">
                  <c:v>0 Bytes</c:v>
                </c:pt>
                <c:pt idx="1">
                  <c:v>40 Bytes</c:v>
                </c:pt>
                <c:pt idx="2">
                  <c:v>400 Bytes</c:v>
                </c:pt>
                <c:pt idx="3">
                  <c:v>4 000 Bytes</c:v>
                </c:pt>
                <c:pt idx="4">
                  <c:v>40 000 Bytes</c:v>
                </c:pt>
              </c:strCache>
            </c:strRef>
          </c:cat>
          <c:val>
            <c:numRef>
              <c:f>Thesis!$B$6:$F$6</c:f>
              <c:numCache>
                <c:formatCode>General</c:formatCode>
                <c:ptCount val="5"/>
                <c:pt idx="0">
                  <c:v>0</c:v>
                </c:pt>
                <c:pt idx="1">
                  <c:v>16613.400000000001</c:v>
                </c:pt>
                <c:pt idx="2">
                  <c:v>28922.6</c:v>
                </c:pt>
                <c:pt idx="3">
                  <c:v>50482.5</c:v>
                </c:pt>
                <c:pt idx="4">
                  <c:v>94130.8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D6-4EFD-A1D3-3A34746A4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589232"/>
        <c:axId val="410593824"/>
      </c:lineChart>
      <c:catAx>
        <c:axId val="41058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93824"/>
        <c:crosses val="autoZero"/>
        <c:auto val="1"/>
        <c:lblAlgn val="ctr"/>
        <c:lblOffset val="100"/>
        <c:noMultiLvlLbl val="0"/>
      </c:catAx>
      <c:valAx>
        <c:axId val="4105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</a:t>
                </a:r>
                <a:r>
                  <a:rPr lang="en-ZA" baseline="0"/>
                  <a:t> in ns</a:t>
                </a:r>
                <a:endParaRPr lang="en-Z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145675</xdr:colOff>
      <xdr:row>8</xdr:row>
      <xdr:rowOff>157441</xdr:rowOff>
    </xdr:from>
    <xdr:to>
      <xdr:col>13</xdr:col>
      <xdr:colOff>358587</xdr:colOff>
      <xdr:row>37</xdr:row>
      <xdr:rowOff>100853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179293</xdr:colOff>
      <xdr:row>38</xdr:row>
      <xdr:rowOff>29135</xdr:rowOff>
    </xdr:from>
    <xdr:to>
      <xdr:col>13</xdr:col>
      <xdr:colOff>302559</xdr:colOff>
      <xdr:row>68</xdr:row>
      <xdr:rowOff>134471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184894</xdr:colOff>
      <xdr:row>69</xdr:row>
      <xdr:rowOff>107575</xdr:rowOff>
    </xdr:from>
    <xdr:to>
      <xdr:col>13</xdr:col>
      <xdr:colOff>358588</xdr:colOff>
      <xdr:row>96</xdr:row>
      <xdr:rowOff>56028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157161</xdr:colOff>
      <xdr:row>97</xdr:row>
      <xdr:rowOff>9524</xdr:rowOff>
    </xdr:from>
    <xdr:to>
      <xdr:col>11</xdr:col>
      <xdr:colOff>419100</xdr:colOff>
      <xdr:row>121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611037</xdr:colOff>
      <xdr:row>11</xdr:row>
      <xdr:rowOff>107830</xdr:rowOff>
    </xdr:from>
    <xdr:to>
      <xdr:col>15</xdr:col>
      <xdr:colOff>247650</xdr:colOff>
      <xdr:row>31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347662</xdr:colOff>
      <xdr:row>32</xdr:row>
      <xdr:rowOff>66675</xdr:rowOff>
    </xdr:from>
    <xdr:to>
      <xdr:col>20</xdr:col>
      <xdr:colOff>114300</xdr:colOff>
      <xdr:row>60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604837</xdr:colOff>
      <xdr:row>61</xdr:row>
      <xdr:rowOff>47625</xdr:rowOff>
    </xdr:from>
    <xdr:to>
      <xdr:col>10</xdr:col>
      <xdr:colOff>557212</xdr:colOff>
      <xdr:row>75</xdr:row>
      <xdr:rowOff>123825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633412</xdr:colOff>
      <xdr:row>76</xdr:row>
      <xdr:rowOff>114300</xdr:rowOff>
    </xdr:from>
    <xdr:to>
      <xdr:col>10</xdr:col>
      <xdr:colOff>585787</xdr:colOff>
      <xdr:row>91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workbookViewId="0">
      <selection activeCell="F13" sqref="F13"/>
    </sheetView>
  </sheetViews>
  <sheetFormatPr defaultRowHeight="15" x14ac:dyDescent="0.25"/>
  <cols>
    <col min="2" max="2" width="11.375" customWidth="1"/>
    <col min="5" max="5" width="10.875" bestFit="1" customWidth="1"/>
    <col min="6" max="6" width="12.125" bestFit="1" customWidth="1"/>
    <col min="11" max="11" width="11.875" bestFit="1" customWidth="1"/>
  </cols>
  <sheetData>
    <row r="1" spans="1:12" ht="18.75" x14ac:dyDescent="0.3">
      <c r="A1" s="27" t="s">
        <v>3</v>
      </c>
      <c r="B1" s="27"/>
      <c r="C1" s="27"/>
      <c r="D1" s="27" t="s">
        <v>4</v>
      </c>
      <c r="E1" s="27"/>
      <c r="F1" s="27"/>
      <c r="G1" s="27" t="s">
        <v>5</v>
      </c>
      <c r="H1" s="27"/>
      <c r="I1" s="27"/>
      <c r="J1" s="27" t="s">
        <v>6</v>
      </c>
      <c r="K1" s="27"/>
      <c r="L1" s="27"/>
    </row>
    <row r="2" spans="1:12" x14ac:dyDescent="0.25">
      <c r="A2" t="s">
        <v>0</v>
      </c>
      <c r="B2" t="s">
        <v>1</v>
      </c>
      <c r="D2" t="s">
        <v>0</v>
      </c>
      <c r="E2" t="s">
        <v>1</v>
      </c>
      <c r="F2" t="s">
        <v>8</v>
      </c>
      <c r="G2" t="s">
        <v>0</v>
      </c>
      <c r="H2" t="s">
        <v>1</v>
      </c>
      <c r="J2" t="s">
        <v>0</v>
      </c>
      <c r="K2" t="s">
        <v>1</v>
      </c>
    </row>
    <row r="3" spans="1:12" x14ac:dyDescent="0.25">
      <c r="A3">
        <v>1</v>
      </c>
      <c r="B3">
        <v>1077617</v>
      </c>
      <c r="D3">
        <v>1</v>
      </c>
      <c r="E3">
        <v>887315</v>
      </c>
      <c r="F3">
        <v>131637</v>
      </c>
      <c r="G3">
        <v>1</v>
      </c>
      <c r="H3">
        <v>2504495</v>
      </c>
      <c r="J3">
        <v>1</v>
      </c>
      <c r="K3">
        <v>6751526</v>
      </c>
    </row>
    <row r="4" spans="1:12" x14ac:dyDescent="0.25">
      <c r="A4">
        <v>2</v>
      </c>
      <c r="B4">
        <v>551269</v>
      </c>
      <c r="D4">
        <v>2</v>
      </c>
      <c r="E4">
        <v>864283</v>
      </c>
      <c r="F4">
        <v>142792</v>
      </c>
      <c r="G4">
        <v>2</v>
      </c>
      <c r="H4">
        <v>2651374</v>
      </c>
      <c r="J4">
        <v>2</v>
      </c>
      <c r="K4">
        <v>5226476</v>
      </c>
    </row>
    <row r="5" spans="1:12" x14ac:dyDescent="0.25">
      <c r="A5">
        <v>3</v>
      </c>
      <c r="B5">
        <v>780460</v>
      </c>
      <c r="D5">
        <v>3</v>
      </c>
      <c r="E5">
        <v>831811</v>
      </c>
      <c r="F5">
        <v>135653</v>
      </c>
      <c r="G5">
        <v>3</v>
      </c>
      <c r="H5">
        <v>2703858</v>
      </c>
      <c r="J5">
        <v>3</v>
      </c>
      <c r="K5">
        <v>5336353</v>
      </c>
    </row>
    <row r="6" spans="1:12" x14ac:dyDescent="0.25">
      <c r="A6">
        <v>4</v>
      </c>
      <c r="B6">
        <v>1119150</v>
      </c>
      <c r="D6">
        <v>4</v>
      </c>
      <c r="E6">
        <v>1107823</v>
      </c>
      <c r="F6">
        <v>172244</v>
      </c>
      <c r="G6">
        <v>4</v>
      </c>
      <c r="H6">
        <v>3002902</v>
      </c>
      <c r="J6">
        <v>4</v>
      </c>
      <c r="K6">
        <v>5476813</v>
      </c>
    </row>
    <row r="7" spans="1:12" x14ac:dyDescent="0.25">
      <c r="A7">
        <v>5</v>
      </c>
      <c r="B7">
        <v>1043634</v>
      </c>
      <c r="D7">
        <v>5</v>
      </c>
      <c r="E7">
        <v>973781</v>
      </c>
      <c r="F7">
        <v>130744</v>
      </c>
      <c r="G7">
        <v>5</v>
      </c>
      <c r="H7">
        <v>2988554</v>
      </c>
      <c r="J7">
        <v>5</v>
      </c>
      <c r="K7">
        <v>5819657</v>
      </c>
    </row>
    <row r="8" spans="1:12" x14ac:dyDescent="0.25">
      <c r="A8">
        <v>6</v>
      </c>
      <c r="B8">
        <v>926584</v>
      </c>
      <c r="D8">
        <v>6</v>
      </c>
      <c r="E8">
        <v>899020</v>
      </c>
      <c r="F8">
        <v>81214</v>
      </c>
      <c r="G8">
        <v>6</v>
      </c>
      <c r="H8">
        <v>2392731</v>
      </c>
      <c r="J8">
        <v>6</v>
      </c>
      <c r="K8">
        <v>5788695</v>
      </c>
    </row>
    <row r="9" spans="1:12" x14ac:dyDescent="0.25">
      <c r="A9">
        <v>7</v>
      </c>
      <c r="B9">
        <v>1069687</v>
      </c>
      <c r="D9">
        <v>7</v>
      </c>
      <c r="E9">
        <v>819351</v>
      </c>
      <c r="F9">
        <v>136992</v>
      </c>
      <c r="G9">
        <v>7</v>
      </c>
      <c r="H9">
        <v>2601534</v>
      </c>
      <c r="J9">
        <v>7</v>
      </c>
      <c r="K9">
        <v>5524766</v>
      </c>
    </row>
    <row r="10" spans="1:12" x14ac:dyDescent="0.25">
      <c r="A10">
        <v>8</v>
      </c>
      <c r="B10">
        <v>1432920</v>
      </c>
      <c r="D10">
        <v>8</v>
      </c>
      <c r="E10">
        <v>844649</v>
      </c>
      <c r="F10">
        <v>123604</v>
      </c>
      <c r="G10">
        <v>8</v>
      </c>
      <c r="H10">
        <v>2953061</v>
      </c>
      <c r="J10">
        <v>8</v>
      </c>
      <c r="K10">
        <v>8326795</v>
      </c>
    </row>
    <row r="11" spans="1:12" x14ac:dyDescent="0.25">
      <c r="A11">
        <v>9</v>
      </c>
      <c r="B11">
        <v>770265</v>
      </c>
      <c r="D11">
        <v>9</v>
      </c>
      <c r="E11">
        <v>1049675</v>
      </c>
      <c r="F11">
        <v>134760</v>
      </c>
      <c r="G11">
        <v>9</v>
      </c>
      <c r="H11">
        <v>2869993</v>
      </c>
      <c r="J11">
        <v>9</v>
      </c>
      <c r="K11">
        <v>6031479</v>
      </c>
    </row>
    <row r="12" spans="1:12" x14ac:dyDescent="0.25">
      <c r="A12">
        <v>10</v>
      </c>
      <c r="B12">
        <v>917145</v>
      </c>
      <c r="D12">
        <v>10</v>
      </c>
      <c r="E12">
        <v>674737</v>
      </c>
      <c r="F12">
        <v>138331</v>
      </c>
      <c r="G12">
        <v>10</v>
      </c>
      <c r="H12">
        <v>2567551</v>
      </c>
      <c r="J12">
        <v>10</v>
      </c>
      <c r="K12">
        <v>5402429</v>
      </c>
    </row>
    <row r="13" spans="1:12" x14ac:dyDescent="0.25">
      <c r="A13" s="1" t="s">
        <v>2</v>
      </c>
      <c r="B13" s="1">
        <f>AVERAGE(B3:B12)</f>
        <v>968873.1</v>
      </c>
      <c r="D13" s="1" t="s">
        <v>2</v>
      </c>
      <c r="E13" s="1">
        <f>AVERAGE(E3:E12)</f>
        <v>895244.5</v>
      </c>
      <c r="F13" s="1">
        <f>AVERAGE(F3:F12)</f>
        <v>132797.1</v>
      </c>
      <c r="G13" s="1" t="s">
        <v>2</v>
      </c>
      <c r="H13" s="1">
        <f>AVERAGE(H3:H12)/2</f>
        <v>1361802.65</v>
      </c>
      <c r="J13" s="1" t="s">
        <v>2</v>
      </c>
      <c r="K13" s="1">
        <f>AVERAGE(K3:K12)/2</f>
        <v>2984249.45</v>
      </c>
    </row>
    <row r="14" spans="1:12" ht="18.75" x14ac:dyDescent="0.3">
      <c r="A14" s="27" t="s">
        <v>7</v>
      </c>
      <c r="B14" s="27"/>
      <c r="C14" s="27"/>
      <c r="D14" s="27" t="s">
        <v>9</v>
      </c>
      <c r="E14" s="27"/>
      <c r="F14" s="27"/>
    </row>
    <row r="15" spans="1:12" x14ac:dyDescent="0.25">
      <c r="A15" t="s">
        <v>0</v>
      </c>
      <c r="B15" t="s">
        <v>1</v>
      </c>
      <c r="D15" t="s">
        <v>0</v>
      </c>
      <c r="E15" t="s">
        <v>1</v>
      </c>
    </row>
    <row r="16" spans="1:12" x14ac:dyDescent="0.25">
      <c r="A16">
        <v>1</v>
      </c>
      <c r="B16">
        <v>90241</v>
      </c>
      <c r="D16">
        <v>1</v>
      </c>
      <c r="E16">
        <v>1531657528</v>
      </c>
    </row>
    <row r="17" spans="1:6" x14ac:dyDescent="0.25">
      <c r="A17">
        <v>2</v>
      </c>
      <c r="B17">
        <v>75516</v>
      </c>
      <c r="D17">
        <v>2</v>
      </c>
      <c r="E17">
        <v>1886643750</v>
      </c>
    </row>
    <row r="18" spans="1:6" x14ac:dyDescent="0.25">
      <c r="A18">
        <v>3</v>
      </c>
      <c r="B18">
        <v>80047</v>
      </c>
      <c r="D18">
        <v>3</v>
      </c>
      <c r="E18">
        <v>2850938176</v>
      </c>
      <c r="F18" s="1"/>
    </row>
    <row r="19" spans="1:6" x14ac:dyDescent="0.25">
      <c r="A19">
        <v>4</v>
      </c>
      <c r="B19">
        <v>71363</v>
      </c>
      <c r="D19">
        <v>4</v>
      </c>
      <c r="E19">
        <v>2932208342</v>
      </c>
    </row>
    <row r="20" spans="1:6" x14ac:dyDescent="0.25">
      <c r="A20">
        <v>5</v>
      </c>
      <c r="B20">
        <v>74006</v>
      </c>
      <c r="D20">
        <v>5</v>
      </c>
      <c r="E20">
        <v>2216775322</v>
      </c>
    </row>
    <row r="21" spans="1:6" x14ac:dyDescent="0.25">
      <c r="A21">
        <v>6</v>
      </c>
      <c r="B21">
        <v>107610</v>
      </c>
      <c r="D21">
        <v>6</v>
      </c>
      <c r="E21">
        <v>3080610911</v>
      </c>
    </row>
    <row r="22" spans="1:6" x14ac:dyDescent="0.25">
      <c r="A22">
        <v>7</v>
      </c>
      <c r="B22">
        <v>114407</v>
      </c>
      <c r="D22">
        <v>7</v>
      </c>
      <c r="E22">
        <v>3229107120</v>
      </c>
    </row>
    <row r="23" spans="1:6" x14ac:dyDescent="0.25">
      <c r="A23">
        <v>8</v>
      </c>
      <c r="B23">
        <v>72873</v>
      </c>
      <c r="D23">
        <v>8</v>
      </c>
      <c r="E23">
        <v>2996263458</v>
      </c>
    </row>
    <row r="24" spans="1:6" x14ac:dyDescent="0.25">
      <c r="A24">
        <v>9</v>
      </c>
      <c r="B24">
        <v>89487</v>
      </c>
      <c r="D24">
        <v>9</v>
      </c>
      <c r="E24">
        <v>2272719241</v>
      </c>
    </row>
    <row r="25" spans="1:6" x14ac:dyDescent="0.25">
      <c r="A25">
        <v>10</v>
      </c>
      <c r="B25">
        <v>74383</v>
      </c>
      <c r="D25">
        <v>10</v>
      </c>
      <c r="E25">
        <v>1559322136</v>
      </c>
    </row>
    <row r="26" spans="1:6" x14ac:dyDescent="0.25">
      <c r="A26" s="1" t="s">
        <v>2</v>
      </c>
      <c r="B26" s="1">
        <f>AVERAGE(B16:B25)</f>
        <v>84993.3</v>
      </c>
      <c r="D26" s="1" t="s">
        <v>2</v>
      </c>
      <c r="E26">
        <f>AVERAGE(E16:E25)</f>
        <v>2455624598.4000001</v>
      </c>
    </row>
  </sheetData>
  <mergeCells count="6">
    <mergeCell ref="A14:C14"/>
    <mergeCell ref="A1:C1"/>
    <mergeCell ref="D1:F1"/>
    <mergeCell ref="G1:I1"/>
    <mergeCell ref="J1:L1"/>
    <mergeCell ref="D14:F1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A94" zoomScaleNormal="100" workbookViewId="0">
      <selection activeCell="P42" sqref="P42"/>
    </sheetView>
  </sheetViews>
  <sheetFormatPr defaultRowHeight="15" x14ac:dyDescent="0.25"/>
  <cols>
    <col min="1" max="1" width="19" bestFit="1" customWidth="1"/>
    <col min="2" max="2" width="19" customWidth="1"/>
    <col min="3" max="3" width="10.375" bestFit="1" customWidth="1"/>
    <col min="4" max="5" width="11.375" bestFit="1" customWidth="1"/>
    <col min="6" max="6" width="10.375" bestFit="1" customWidth="1"/>
  </cols>
  <sheetData>
    <row r="1" spans="1:6" x14ac:dyDescent="0.25">
      <c r="A1" s="2" t="s">
        <v>15</v>
      </c>
      <c r="B1" s="2" t="s">
        <v>22</v>
      </c>
      <c r="C1" s="2" t="s">
        <v>13</v>
      </c>
      <c r="D1" s="2" t="s">
        <v>14</v>
      </c>
      <c r="E1" s="3" t="s">
        <v>19</v>
      </c>
      <c r="F1" s="2" t="s">
        <v>18</v>
      </c>
    </row>
    <row r="2" spans="1:6" x14ac:dyDescent="0.25">
      <c r="A2" t="s">
        <v>10</v>
      </c>
      <c r="B2">
        <v>0</v>
      </c>
      <c r="C2">
        <f>84653.6/1000</f>
        <v>84.653600000000012</v>
      </c>
      <c r="D2">
        <f>86239.4/1000</f>
        <v>86.239399999999989</v>
      </c>
      <c r="E2">
        <f>95339/1000</f>
        <v>95.338999999999999</v>
      </c>
      <c r="F2">
        <f>119353/1000</f>
        <v>119.35299999999999</v>
      </c>
    </row>
    <row r="3" spans="1:6" x14ac:dyDescent="0.25">
      <c r="A3" t="s">
        <v>16</v>
      </c>
      <c r="B3">
        <v>0</v>
      </c>
      <c r="C3">
        <f>665939/1000</f>
        <v>665.93899999999996</v>
      </c>
      <c r="D3">
        <f>870890/1000</f>
        <v>870.89</v>
      </c>
      <c r="E3">
        <f>971590/1000</f>
        <v>971.59</v>
      </c>
      <c r="F3">
        <f>983258/1000</f>
        <v>983.25800000000004</v>
      </c>
    </row>
    <row r="4" spans="1:6" x14ac:dyDescent="0.25">
      <c r="A4" t="s">
        <v>17</v>
      </c>
      <c r="B4">
        <v>0</v>
      </c>
      <c r="C4">
        <f>212842/1000</f>
        <v>212.84200000000001</v>
      </c>
      <c r="D4">
        <f>221904/1000</f>
        <v>221.904</v>
      </c>
      <c r="E4">
        <f>224207/1000</f>
        <v>224.20699999999999</v>
      </c>
      <c r="F4">
        <f>232136/1000</f>
        <v>232.136</v>
      </c>
    </row>
    <row r="5" spans="1:6" x14ac:dyDescent="0.25">
      <c r="A5" t="s">
        <v>11</v>
      </c>
      <c r="B5">
        <v>0</v>
      </c>
      <c r="C5">
        <f>907855.3/1000</f>
        <v>907.85530000000006</v>
      </c>
      <c r="D5">
        <f>944254.1/1000</f>
        <v>944.25409999999999</v>
      </c>
      <c r="E5">
        <f>896791/1000</f>
        <v>896.79100000000005</v>
      </c>
      <c r="F5">
        <f>968381/1000</f>
        <v>968.38099999999997</v>
      </c>
    </row>
    <row r="6" spans="1:6" x14ac:dyDescent="0.25">
      <c r="A6" t="s">
        <v>12</v>
      </c>
      <c r="B6">
        <v>0</v>
      </c>
      <c r="C6">
        <f>2661302/1000</f>
        <v>2661.3020000000001</v>
      </c>
      <c r="D6">
        <f>2907674/1000</f>
        <v>2907.674</v>
      </c>
      <c r="E6">
        <f>3105262/1000</f>
        <v>3105.2620000000002</v>
      </c>
      <c r="F6">
        <f>3980078/1000</f>
        <v>3980.078</v>
      </c>
    </row>
    <row r="7" spans="1:6" x14ac:dyDescent="0.25">
      <c r="A7" t="s">
        <v>20</v>
      </c>
      <c r="B7">
        <v>0</v>
      </c>
      <c r="C7">
        <v>2223011.62</v>
      </c>
      <c r="D7">
        <v>1977594.7350000001</v>
      </c>
      <c r="E7">
        <v>1973904.9779999999</v>
      </c>
      <c r="F7">
        <v>2523616.091</v>
      </c>
    </row>
    <row r="8" spans="1:6" x14ac:dyDescent="0.25">
      <c r="A8" t="s">
        <v>21</v>
      </c>
      <c r="B8">
        <v>0</v>
      </c>
      <c r="C8">
        <f>6039177.6/1000</f>
        <v>6039.1776</v>
      </c>
      <c r="D8">
        <f>6046447.6/1000</f>
        <v>6046.4475999999995</v>
      </c>
      <c r="E8">
        <f>6217622.3/1000</f>
        <v>6217.6223</v>
      </c>
      <c r="F8">
        <f>6285624.7/1000</f>
        <v>6285.6247000000003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abSelected="1" topLeftCell="A31" zoomScale="106" zoomScaleNormal="106" workbookViewId="0">
      <selection activeCell="R14" sqref="R14"/>
    </sheetView>
  </sheetViews>
  <sheetFormatPr defaultRowHeight="15" x14ac:dyDescent="0.25"/>
  <cols>
    <col min="1" max="1" width="20.375" bestFit="1" customWidth="1"/>
    <col min="2" max="2" width="15.875" bestFit="1" customWidth="1"/>
    <col min="3" max="5" width="9.875" bestFit="1" customWidth="1"/>
    <col min="6" max="6" width="10.875" bestFit="1" customWidth="1"/>
    <col min="7" max="7" width="15.625" bestFit="1" customWidth="1"/>
    <col min="8" max="8" width="19.625" bestFit="1" customWidth="1"/>
    <col min="9" max="9" width="16.375" bestFit="1" customWidth="1"/>
  </cols>
  <sheetData>
    <row r="1" spans="1:11" x14ac:dyDescent="0.25">
      <c r="A1" s="2" t="s">
        <v>15</v>
      </c>
      <c r="B1" s="2" t="s">
        <v>22</v>
      </c>
      <c r="C1" s="2" t="s">
        <v>13</v>
      </c>
      <c r="D1" s="2" t="s">
        <v>14</v>
      </c>
      <c r="E1" s="3" t="s">
        <v>19</v>
      </c>
      <c r="F1" s="2" t="s">
        <v>18</v>
      </c>
      <c r="G1" s="2" t="s">
        <v>30</v>
      </c>
      <c r="H1" s="2" t="s">
        <v>31</v>
      </c>
      <c r="I1" s="2" t="s">
        <v>36</v>
      </c>
    </row>
    <row r="2" spans="1:11" x14ac:dyDescent="0.25">
      <c r="A2" s="23" t="s">
        <v>32</v>
      </c>
      <c r="B2" s="23">
        <v>0</v>
      </c>
      <c r="C2" s="23">
        <f>AVERAGE(C92:C101)</f>
        <v>172365.8</v>
      </c>
      <c r="D2" s="23">
        <f>AVERAGE(D92:D101)</f>
        <v>199438.3</v>
      </c>
      <c r="E2" s="23">
        <f>AVERAGE(E92:E101)</f>
        <v>197965.8</v>
      </c>
      <c r="F2" s="23">
        <f>AVERAGE(F92:F101)</f>
        <v>227152.9</v>
      </c>
      <c r="G2" s="21">
        <f t="shared" ref="G2:G10" si="0">MAX(C2:F2)</f>
        <v>227152.9</v>
      </c>
      <c r="H2" s="17">
        <f>AVERAGE(C2:F2)</f>
        <v>199230.69999999998</v>
      </c>
      <c r="I2" s="26">
        <f>H2/$H$10</f>
        <v>3.6246554316418336E-2</v>
      </c>
    </row>
    <row r="3" spans="1:11" x14ac:dyDescent="0.25">
      <c r="A3" s="17" t="s">
        <v>16</v>
      </c>
      <c r="B3" s="17">
        <v>0</v>
      </c>
      <c r="C3" s="17">
        <f>AVERAGE(C37:C46)</f>
        <v>44441.3</v>
      </c>
      <c r="D3" s="17">
        <f t="shared" ref="D3:F3" si="1">AVERAGE(D37:D46)</f>
        <v>35115.1</v>
      </c>
      <c r="E3" s="17">
        <f t="shared" si="1"/>
        <v>38286.6</v>
      </c>
      <c r="F3" s="17">
        <f t="shared" si="1"/>
        <v>67247.199999999997</v>
      </c>
      <c r="G3" s="21">
        <f t="shared" si="0"/>
        <v>67247.199999999997</v>
      </c>
      <c r="H3" s="17">
        <f>AVERAGE(C3:F3)</f>
        <v>46272.55</v>
      </c>
      <c r="I3" s="26">
        <f t="shared" ref="I3:I10" si="2">H3/$H$10</f>
        <v>8.4184841840850011E-3</v>
      </c>
    </row>
    <row r="4" spans="1:11" x14ac:dyDescent="0.25">
      <c r="A4" s="16" t="s">
        <v>24</v>
      </c>
      <c r="B4" s="16">
        <v>0</v>
      </c>
      <c r="C4" s="16">
        <f>AVERAGE(C48:C57)</f>
        <v>18274.900000000001</v>
      </c>
      <c r="D4" s="16">
        <f t="shared" ref="D4:F4" si="3">AVERAGE(D48:D57)</f>
        <v>19407.8</v>
      </c>
      <c r="E4" s="16">
        <f t="shared" si="3"/>
        <v>19294.400000000001</v>
      </c>
      <c r="F4" s="16">
        <f t="shared" si="3"/>
        <v>42893.2</v>
      </c>
      <c r="G4" s="21">
        <f t="shared" si="0"/>
        <v>42893.2</v>
      </c>
      <c r="H4" s="17">
        <f t="shared" ref="H4:H9" si="4">AVERAGE(C4:F4)</f>
        <v>24967.574999999997</v>
      </c>
      <c r="I4" s="26">
        <f t="shared" si="2"/>
        <v>4.5424152170661881E-3</v>
      </c>
    </row>
    <row r="5" spans="1:11" x14ac:dyDescent="0.25">
      <c r="A5" s="18" t="s">
        <v>23</v>
      </c>
      <c r="B5" s="18">
        <v>0</v>
      </c>
      <c r="C5" s="18">
        <f>AVERAGE(C15:C24)</f>
        <v>49010.1</v>
      </c>
      <c r="D5" s="18">
        <f>AVERAGE(D15:D24)</f>
        <v>43686.1</v>
      </c>
      <c r="E5" s="18">
        <f>AVERAGE(E15:E24)</f>
        <v>59091.6</v>
      </c>
      <c r="F5" s="18">
        <f>AVERAGE(F15:F24)</f>
        <v>98246.399999999994</v>
      </c>
      <c r="G5" s="21">
        <f t="shared" si="0"/>
        <v>98246.399999999994</v>
      </c>
      <c r="H5" s="17">
        <f t="shared" si="4"/>
        <v>62508.549999999996</v>
      </c>
      <c r="I5" s="26">
        <f t="shared" si="2"/>
        <v>1.1372341475563513E-2</v>
      </c>
    </row>
    <row r="6" spans="1:11" x14ac:dyDescent="0.25">
      <c r="A6" s="19" t="s">
        <v>25</v>
      </c>
      <c r="B6" s="19">
        <v>0</v>
      </c>
      <c r="C6" s="19">
        <f>AVERAGE(D26:D35)</f>
        <v>16613.400000000001</v>
      </c>
      <c r="D6" s="19">
        <f>AVERAGE(C26:C35)</f>
        <v>28922.6</v>
      </c>
      <c r="E6" s="19">
        <f t="shared" ref="E6:F6" si="5">AVERAGE(E26:E35)</f>
        <v>50482.5</v>
      </c>
      <c r="F6" s="19">
        <f t="shared" si="5"/>
        <v>94130.8</v>
      </c>
      <c r="G6" s="21">
        <f t="shared" si="0"/>
        <v>94130.8</v>
      </c>
      <c r="H6" s="17">
        <f t="shared" si="4"/>
        <v>47537.324999999997</v>
      </c>
      <c r="I6" s="26">
        <f t="shared" si="2"/>
        <v>8.6485879569249691E-3</v>
      </c>
    </row>
    <row r="7" spans="1:11" x14ac:dyDescent="0.25">
      <c r="A7" s="15" t="s">
        <v>29</v>
      </c>
      <c r="B7" s="15">
        <v>0</v>
      </c>
      <c r="C7" s="15">
        <f>AVERAGE(C59:C68)</f>
        <v>33264.800000000003</v>
      </c>
      <c r="D7" s="15">
        <f t="shared" ref="D7:F7" si="6">AVERAGE(D59:D68)</f>
        <v>33869</v>
      </c>
      <c r="E7" s="15">
        <f t="shared" si="6"/>
        <v>35530.6</v>
      </c>
      <c r="F7" s="15">
        <f t="shared" si="6"/>
        <v>70078.7</v>
      </c>
      <c r="G7" s="21">
        <f t="shared" si="0"/>
        <v>70078.7</v>
      </c>
      <c r="H7" s="17">
        <f t="shared" si="4"/>
        <v>43185.774999999994</v>
      </c>
      <c r="I7" s="26">
        <f t="shared" si="2"/>
        <v>7.8568992591710064E-3</v>
      </c>
    </row>
    <row r="8" spans="1:11" x14ac:dyDescent="0.25">
      <c r="A8" s="22" t="s">
        <v>12</v>
      </c>
      <c r="B8" s="22">
        <v>0</v>
      </c>
      <c r="C8" s="22">
        <f>AVERAGE(C81:C90)</f>
        <v>1459463.8</v>
      </c>
      <c r="D8" s="22">
        <f>AVERAGE(D81:D90)</f>
        <v>1510701.8</v>
      </c>
      <c r="E8" s="22">
        <f>AVERAGE(E81:E90)</f>
        <v>1563827.5</v>
      </c>
      <c r="F8" s="22">
        <f>AVERAGE(F81:F90)</f>
        <v>1581158.1</v>
      </c>
      <c r="G8" s="21">
        <f>MAX(C8:F8)</f>
        <v>1581158.1</v>
      </c>
      <c r="H8" s="17">
        <f t="shared" si="4"/>
        <v>1528787.7999999998</v>
      </c>
      <c r="I8" s="26">
        <f t="shared" si="2"/>
        <v>0.27813630143837115</v>
      </c>
    </row>
    <row r="9" spans="1:11" x14ac:dyDescent="0.25">
      <c r="A9" s="25" t="s">
        <v>20</v>
      </c>
      <c r="B9" s="25">
        <v>0</v>
      </c>
      <c r="C9" s="25">
        <f>AVERAGE(C103:C113)</f>
        <v>440602.54545454547</v>
      </c>
      <c r="D9" s="25">
        <f t="shared" ref="D9:F9" si="7">AVERAGE(D103:D113)</f>
        <v>466449.54545454547</v>
      </c>
      <c r="E9" s="25">
        <f t="shared" si="7"/>
        <v>595170.18181818177</v>
      </c>
      <c r="F9" s="25">
        <f t="shared" si="7"/>
        <v>652940.54545454541</v>
      </c>
      <c r="G9" s="21">
        <f>MAX(C9:F9)</f>
        <v>652940.54545454541</v>
      </c>
      <c r="H9" s="17">
        <f t="shared" si="4"/>
        <v>538790.70454545459</v>
      </c>
      <c r="I9" s="26">
        <f t="shared" si="2"/>
        <v>9.8023580389408491E-2</v>
      </c>
      <c r="K9" t="s">
        <v>37</v>
      </c>
    </row>
    <row r="10" spans="1:11" x14ac:dyDescent="0.25">
      <c r="A10" s="20" t="s">
        <v>21</v>
      </c>
      <c r="B10" s="20">
        <v>0</v>
      </c>
      <c r="C10" s="20">
        <f>AVERAGE(C70:C79)</f>
        <v>5162099.4000000004</v>
      </c>
      <c r="D10" s="20">
        <f>AVERAGE(D70:D79)</f>
        <v>5301728.7</v>
      </c>
      <c r="E10" s="20">
        <f>AVERAGE(E70:E79)</f>
        <v>5658769.5999999996</v>
      </c>
      <c r="F10" s="20">
        <f>AVERAGE(F70:F79)</f>
        <v>5863569.4000000004</v>
      </c>
      <c r="G10" s="21">
        <f t="shared" si="0"/>
        <v>5863569.4000000004</v>
      </c>
      <c r="H10" s="17">
        <f>AVERAGE(C10:F10)</f>
        <v>5496541.7750000004</v>
      </c>
      <c r="I10" s="26">
        <f t="shared" si="2"/>
        <v>1</v>
      </c>
    </row>
    <row r="12" spans="1:11" x14ac:dyDescent="0.25">
      <c r="A12" t="s">
        <v>33</v>
      </c>
      <c r="B12" t="s">
        <v>35</v>
      </c>
    </row>
    <row r="13" spans="1:11" x14ac:dyDescent="0.25">
      <c r="A13" t="s">
        <v>34</v>
      </c>
      <c r="B13" t="s">
        <v>21</v>
      </c>
    </row>
    <row r="14" spans="1:11" x14ac:dyDescent="0.25">
      <c r="A14" s="12" t="s">
        <v>26</v>
      </c>
      <c r="B14" s="4"/>
      <c r="C14" s="4"/>
      <c r="D14" s="4"/>
      <c r="E14" s="4"/>
      <c r="F14" s="5"/>
    </row>
    <row r="15" spans="1:11" x14ac:dyDescent="0.25">
      <c r="A15" s="6">
        <v>1</v>
      </c>
      <c r="B15" s="7">
        <v>0</v>
      </c>
      <c r="C15" s="7">
        <v>47575</v>
      </c>
      <c r="D15" s="7">
        <v>34360</v>
      </c>
      <c r="E15" s="7">
        <v>37003</v>
      </c>
      <c r="F15" s="8">
        <v>125734</v>
      </c>
    </row>
    <row r="16" spans="1:11" x14ac:dyDescent="0.25">
      <c r="A16" s="6">
        <v>2</v>
      </c>
      <c r="B16" s="7">
        <v>0</v>
      </c>
      <c r="C16" s="7">
        <v>36626</v>
      </c>
      <c r="D16" s="7">
        <v>41912</v>
      </c>
      <c r="E16" s="7">
        <v>128378</v>
      </c>
      <c r="F16" s="8">
        <v>80424</v>
      </c>
    </row>
    <row r="17" spans="1:6" x14ac:dyDescent="0.25">
      <c r="A17" s="6">
        <v>3</v>
      </c>
      <c r="B17" s="7">
        <v>0</v>
      </c>
      <c r="C17" s="7">
        <v>55505</v>
      </c>
      <c r="D17" s="7">
        <v>89109</v>
      </c>
      <c r="E17" s="7">
        <v>45310</v>
      </c>
      <c r="F17" s="8">
        <v>107610</v>
      </c>
    </row>
    <row r="18" spans="1:6" x14ac:dyDescent="0.25">
      <c r="A18" s="6">
        <v>4</v>
      </c>
      <c r="B18" s="7">
        <v>0</v>
      </c>
      <c r="C18" s="7">
        <v>44554</v>
      </c>
      <c r="D18" s="7">
        <v>32850</v>
      </c>
      <c r="E18" s="7">
        <v>36248</v>
      </c>
      <c r="F18" s="8">
        <v>114407</v>
      </c>
    </row>
    <row r="19" spans="1:6" x14ac:dyDescent="0.25">
      <c r="A19" s="6">
        <v>5</v>
      </c>
      <c r="B19" s="7">
        <v>0</v>
      </c>
      <c r="C19" s="7">
        <v>37381</v>
      </c>
      <c r="D19" s="7">
        <v>38513</v>
      </c>
      <c r="E19" s="7">
        <v>36626</v>
      </c>
      <c r="F19" s="8">
        <v>62301</v>
      </c>
    </row>
    <row r="20" spans="1:6" x14ac:dyDescent="0.25">
      <c r="A20" s="6">
        <v>6</v>
      </c>
      <c r="B20" s="7">
        <v>0</v>
      </c>
      <c r="C20" s="7">
        <v>35870</v>
      </c>
      <c r="D20" s="7">
        <v>44933</v>
      </c>
      <c r="E20" s="7">
        <v>138195</v>
      </c>
      <c r="F20" s="8">
        <v>65700</v>
      </c>
    </row>
    <row r="21" spans="1:6" x14ac:dyDescent="0.25">
      <c r="A21" s="6">
        <v>7</v>
      </c>
      <c r="B21" s="7">
        <v>0</v>
      </c>
      <c r="C21" s="7">
        <v>96283</v>
      </c>
      <c r="D21" s="7">
        <v>36625</v>
      </c>
      <c r="E21" s="7">
        <v>37380</v>
      </c>
      <c r="F21" s="8">
        <v>89109</v>
      </c>
    </row>
    <row r="22" spans="1:6" x14ac:dyDescent="0.25">
      <c r="A22" s="6">
        <v>8</v>
      </c>
      <c r="B22" s="7">
        <v>0</v>
      </c>
      <c r="C22" s="7">
        <v>36248</v>
      </c>
      <c r="D22" s="7">
        <v>33227</v>
      </c>
      <c r="E22" s="7">
        <v>33982</v>
      </c>
      <c r="F22" s="8">
        <v>146878</v>
      </c>
    </row>
    <row r="23" spans="1:6" x14ac:dyDescent="0.25">
      <c r="A23" s="6">
        <v>9</v>
      </c>
      <c r="B23" s="7">
        <v>0</v>
      </c>
      <c r="C23" s="7">
        <v>66454</v>
      </c>
      <c r="D23" s="7">
        <v>33604</v>
      </c>
      <c r="E23" s="7">
        <v>43800</v>
      </c>
      <c r="F23" s="8">
        <v>80425</v>
      </c>
    </row>
    <row r="24" spans="1:6" x14ac:dyDescent="0.25">
      <c r="A24" s="9">
        <v>10</v>
      </c>
      <c r="B24" s="10">
        <v>0</v>
      </c>
      <c r="C24" s="10">
        <v>33605</v>
      </c>
      <c r="D24" s="10">
        <v>51728</v>
      </c>
      <c r="E24" s="10">
        <v>53994</v>
      </c>
      <c r="F24" s="11">
        <v>109876</v>
      </c>
    </row>
    <row r="25" spans="1:6" x14ac:dyDescent="0.25">
      <c r="A25" s="12" t="s">
        <v>27</v>
      </c>
      <c r="B25" s="4"/>
      <c r="C25" s="4"/>
      <c r="D25" s="4"/>
      <c r="E25" s="4"/>
      <c r="F25" s="5"/>
    </row>
    <row r="26" spans="1:6" x14ac:dyDescent="0.25">
      <c r="A26" s="13">
        <v>1</v>
      </c>
      <c r="B26" s="7">
        <v>0</v>
      </c>
      <c r="C26" s="7">
        <v>20767</v>
      </c>
      <c r="D26" s="7">
        <v>15103</v>
      </c>
      <c r="E26" s="7">
        <v>15103</v>
      </c>
      <c r="F26" s="8">
        <v>123469</v>
      </c>
    </row>
    <row r="27" spans="1:6" x14ac:dyDescent="0.25">
      <c r="A27" s="13">
        <v>2</v>
      </c>
      <c r="B27" s="7">
        <v>0</v>
      </c>
      <c r="C27" s="7">
        <v>30583</v>
      </c>
      <c r="D27" s="7">
        <v>15103</v>
      </c>
      <c r="E27" s="7">
        <v>30962</v>
      </c>
      <c r="F27" s="8">
        <v>99303</v>
      </c>
    </row>
    <row r="28" spans="1:6" x14ac:dyDescent="0.25">
      <c r="A28" s="13">
        <v>3</v>
      </c>
      <c r="B28" s="7">
        <v>0</v>
      </c>
      <c r="C28" s="7">
        <v>30962</v>
      </c>
      <c r="D28" s="7">
        <v>16236</v>
      </c>
      <c r="E28" s="7">
        <v>13971</v>
      </c>
      <c r="F28" s="8">
        <v>41156</v>
      </c>
    </row>
    <row r="29" spans="1:6" x14ac:dyDescent="0.25">
      <c r="A29" s="13">
        <v>4</v>
      </c>
      <c r="B29" s="7">
        <v>0</v>
      </c>
      <c r="C29" s="7">
        <v>31339</v>
      </c>
      <c r="D29" s="7">
        <v>13593</v>
      </c>
      <c r="E29" s="7">
        <v>14348</v>
      </c>
      <c r="F29" s="8">
        <v>65321</v>
      </c>
    </row>
    <row r="30" spans="1:6" x14ac:dyDescent="0.25">
      <c r="A30" s="13">
        <v>5</v>
      </c>
      <c r="B30" s="7">
        <v>0</v>
      </c>
      <c r="C30" s="7">
        <v>31716</v>
      </c>
      <c r="D30" s="7">
        <v>15858</v>
      </c>
      <c r="E30" s="7">
        <v>31716</v>
      </c>
      <c r="F30" s="8">
        <v>76649</v>
      </c>
    </row>
    <row r="31" spans="1:6" x14ac:dyDescent="0.25">
      <c r="A31" s="13">
        <v>6</v>
      </c>
      <c r="B31" s="7">
        <v>0</v>
      </c>
      <c r="C31" s="7">
        <v>26809</v>
      </c>
      <c r="D31" s="7">
        <v>13593</v>
      </c>
      <c r="E31" s="7">
        <v>301309</v>
      </c>
      <c r="F31" s="8">
        <v>55504</v>
      </c>
    </row>
    <row r="32" spans="1:6" x14ac:dyDescent="0.25">
      <c r="A32" s="13">
        <v>7</v>
      </c>
      <c r="B32" s="7">
        <v>0</v>
      </c>
      <c r="C32" s="7">
        <v>40401</v>
      </c>
      <c r="D32" s="7">
        <v>14348</v>
      </c>
      <c r="E32" s="7">
        <v>15103</v>
      </c>
      <c r="F32" s="8">
        <v>93640</v>
      </c>
    </row>
    <row r="33" spans="1:6" x14ac:dyDescent="0.25">
      <c r="A33" s="13">
        <v>8</v>
      </c>
      <c r="B33" s="7">
        <v>0</v>
      </c>
      <c r="C33" s="7">
        <v>31339</v>
      </c>
      <c r="D33" s="7">
        <v>33227</v>
      </c>
      <c r="E33" s="7">
        <v>17368</v>
      </c>
      <c r="F33" s="8">
        <v>48331</v>
      </c>
    </row>
    <row r="34" spans="1:6" x14ac:dyDescent="0.25">
      <c r="A34" s="13">
        <v>9</v>
      </c>
      <c r="B34" s="7">
        <v>0</v>
      </c>
      <c r="C34" s="7">
        <v>29829</v>
      </c>
      <c r="D34" s="7">
        <v>14725</v>
      </c>
      <c r="E34" s="7">
        <v>32850</v>
      </c>
      <c r="F34" s="8">
        <v>75139</v>
      </c>
    </row>
    <row r="35" spans="1:6" x14ac:dyDescent="0.25">
      <c r="A35" s="14">
        <v>10</v>
      </c>
      <c r="B35" s="10">
        <v>0</v>
      </c>
      <c r="C35" s="10">
        <v>15481</v>
      </c>
      <c r="D35" s="10">
        <v>14348</v>
      </c>
      <c r="E35" s="10">
        <v>32095</v>
      </c>
      <c r="F35" s="11">
        <v>262796</v>
      </c>
    </row>
    <row r="36" spans="1:6" x14ac:dyDescent="0.25">
      <c r="A36" s="12" t="s">
        <v>16</v>
      </c>
      <c r="B36" s="4"/>
      <c r="C36" s="4"/>
      <c r="D36" s="4"/>
      <c r="E36" s="4"/>
      <c r="F36" s="5"/>
    </row>
    <row r="37" spans="1:6" x14ac:dyDescent="0.25">
      <c r="A37" s="13">
        <v>1</v>
      </c>
      <c r="B37" s="7">
        <v>0</v>
      </c>
      <c r="C37" s="7">
        <v>33227</v>
      </c>
      <c r="D37" s="7">
        <v>46443</v>
      </c>
      <c r="E37" s="7">
        <v>56637</v>
      </c>
      <c r="F37" s="8">
        <v>56637</v>
      </c>
    </row>
    <row r="38" spans="1:6" x14ac:dyDescent="0.25">
      <c r="A38" s="13">
        <v>2</v>
      </c>
      <c r="B38" s="7">
        <v>0</v>
      </c>
      <c r="C38" s="7">
        <v>32472</v>
      </c>
      <c r="D38" s="7">
        <v>36247</v>
      </c>
      <c r="E38" s="7">
        <v>33604</v>
      </c>
      <c r="F38" s="8">
        <v>56259</v>
      </c>
    </row>
    <row r="39" spans="1:6" x14ac:dyDescent="0.25">
      <c r="A39" s="13">
        <v>3</v>
      </c>
      <c r="B39" s="7">
        <v>0</v>
      </c>
      <c r="C39" s="7">
        <v>84956</v>
      </c>
      <c r="D39" s="7">
        <v>33605</v>
      </c>
      <c r="E39" s="7">
        <v>46820</v>
      </c>
      <c r="F39" s="8">
        <v>56259</v>
      </c>
    </row>
    <row r="40" spans="1:6" x14ac:dyDescent="0.25">
      <c r="A40" s="13">
        <v>4</v>
      </c>
      <c r="B40" s="7">
        <v>0</v>
      </c>
      <c r="C40" s="7">
        <v>32472</v>
      </c>
      <c r="D40" s="7">
        <v>33228</v>
      </c>
      <c r="E40" s="7">
        <v>38513</v>
      </c>
      <c r="F40" s="8">
        <v>75517</v>
      </c>
    </row>
    <row r="41" spans="1:6" x14ac:dyDescent="0.25">
      <c r="A41" s="13">
        <v>5</v>
      </c>
      <c r="B41" s="7">
        <v>0</v>
      </c>
      <c r="C41" s="7">
        <v>32095</v>
      </c>
      <c r="D41" s="7">
        <v>33982</v>
      </c>
      <c r="E41" s="7">
        <v>33605</v>
      </c>
      <c r="F41" s="8">
        <v>72118</v>
      </c>
    </row>
    <row r="42" spans="1:6" x14ac:dyDescent="0.25">
      <c r="A42" s="13">
        <v>6</v>
      </c>
      <c r="B42" s="7">
        <v>0</v>
      </c>
      <c r="C42" s="7">
        <v>32472</v>
      </c>
      <c r="D42" s="7">
        <v>33982</v>
      </c>
      <c r="E42" s="7">
        <v>33227</v>
      </c>
      <c r="F42" s="8">
        <v>78537</v>
      </c>
    </row>
    <row r="43" spans="1:6" x14ac:dyDescent="0.25">
      <c r="A43" s="13">
        <v>7</v>
      </c>
      <c r="B43" s="7">
        <v>0</v>
      </c>
      <c r="C43" s="7">
        <v>33227</v>
      </c>
      <c r="D43" s="7">
        <v>33605</v>
      </c>
      <c r="E43" s="7">
        <v>35870</v>
      </c>
      <c r="F43" s="8">
        <v>73629</v>
      </c>
    </row>
    <row r="44" spans="1:6" x14ac:dyDescent="0.25">
      <c r="A44" s="13">
        <v>8</v>
      </c>
      <c r="B44" s="7">
        <v>0</v>
      </c>
      <c r="C44" s="7">
        <v>66832</v>
      </c>
      <c r="D44" s="7">
        <v>33227</v>
      </c>
      <c r="E44" s="7">
        <v>34360</v>
      </c>
      <c r="F44" s="8">
        <v>75138</v>
      </c>
    </row>
    <row r="45" spans="1:6" x14ac:dyDescent="0.25">
      <c r="A45" s="13">
        <v>9</v>
      </c>
      <c r="B45" s="7">
        <v>0</v>
      </c>
      <c r="C45" s="7">
        <v>61545</v>
      </c>
      <c r="D45" s="7">
        <v>33227</v>
      </c>
      <c r="E45" s="7">
        <v>36248</v>
      </c>
      <c r="F45" s="8">
        <v>56260</v>
      </c>
    </row>
    <row r="46" spans="1:6" x14ac:dyDescent="0.25">
      <c r="A46" s="14">
        <v>10</v>
      </c>
      <c r="B46" s="10">
        <v>0</v>
      </c>
      <c r="C46" s="10">
        <v>35115</v>
      </c>
      <c r="D46" s="10">
        <v>33605</v>
      </c>
      <c r="E46" s="10">
        <v>33982</v>
      </c>
      <c r="F46" s="11">
        <v>72118</v>
      </c>
    </row>
    <row r="47" spans="1:6" x14ac:dyDescent="0.25">
      <c r="A47" s="12" t="s">
        <v>24</v>
      </c>
      <c r="B47" s="4"/>
      <c r="C47" s="4"/>
      <c r="D47" s="4"/>
      <c r="E47" s="4"/>
      <c r="F47" s="5"/>
    </row>
    <row r="48" spans="1:6" x14ac:dyDescent="0.25">
      <c r="A48" s="13">
        <v>1</v>
      </c>
      <c r="B48" s="7">
        <v>0</v>
      </c>
      <c r="C48" s="7">
        <v>15858</v>
      </c>
      <c r="D48" s="7">
        <v>16614</v>
      </c>
      <c r="E48" s="7">
        <v>17369</v>
      </c>
      <c r="F48" s="8">
        <v>39646</v>
      </c>
    </row>
    <row r="49" spans="1:6" x14ac:dyDescent="0.25">
      <c r="A49" s="13">
        <v>2</v>
      </c>
      <c r="B49" s="7">
        <v>0</v>
      </c>
      <c r="C49" s="7">
        <v>17369</v>
      </c>
      <c r="D49" s="7">
        <v>16614</v>
      </c>
      <c r="E49" s="7">
        <v>31717</v>
      </c>
      <c r="F49" s="8">
        <v>40401</v>
      </c>
    </row>
    <row r="50" spans="1:6" x14ac:dyDescent="0.25">
      <c r="A50" s="13">
        <v>3</v>
      </c>
      <c r="B50" s="7">
        <v>0</v>
      </c>
      <c r="C50" s="7">
        <v>15859</v>
      </c>
      <c r="D50" s="7">
        <v>30962</v>
      </c>
      <c r="E50" s="7">
        <v>17369</v>
      </c>
      <c r="F50" s="8">
        <v>40024</v>
      </c>
    </row>
    <row r="51" spans="1:6" x14ac:dyDescent="0.25">
      <c r="A51" s="13">
        <v>4</v>
      </c>
      <c r="B51" s="7">
        <v>0</v>
      </c>
      <c r="C51" s="7">
        <v>16236</v>
      </c>
      <c r="D51" s="7">
        <v>27940</v>
      </c>
      <c r="E51" s="7">
        <v>16991</v>
      </c>
      <c r="F51" s="8">
        <v>46065</v>
      </c>
    </row>
    <row r="52" spans="1:6" x14ac:dyDescent="0.25">
      <c r="A52" s="13">
        <v>5</v>
      </c>
      <c r="B52" s="7">
        <v>0</v>
      </c>
      <c r="C52" s="7">
        <v>17369</v>
      </c>
      <c r="D52" s="7">
        <v>16991</v>
      </c>
      <c r="E52" s="7">
        <v>17368</v>
      </c>
      <c r="F52" s="8">
        <v>54749</v>
      </c>
    </row>
    <row r="53" spans="1:6" x14ac:dyDescent="0.25">
      <c r="A53" s="13">
        <v>6</v>
      </c>
      <c r="B53" s="7">
        <v>0</v>
      </c>
      <c r="C53" s="7">
        <v>16613</v>
      </c>
      <c r="D53" s="7">
        <v>16614</v>
      </c>
      <c r="E53" s="7">
        <v>17368</v>
      </c>
      <c r="F53" s="8">
        <v>41156</v>
      </c>
    </row>
    <row r="54" spans="1:6" x14ac:dyDescent="0.25">
      <c r="A54" s="13">
        <v>7</v>
      </c>
      <c r="B54" s="7">
        <v>0</v>
      </c>
      <c r="C54" s="7">
        <v>20011</v>
      </c>
      <c r="D54" s="7">
        <v>17746</v>
      </c>
      <c r="E54" s="7">
        <v>18879</v>
      </c>
      <c r="F54" s="8">
        <v>40024</v>
      </c>
    </row>
    <row r="55" spans="1:6" x14ac:dyDescent="0.25">
      <c r="A55" s="13">
        <v>8</v>
      </c>
      <c r="B55" s="7">
        <v>0</v>
      </c>
      <c r="C55" s="7">
        <v>17369</v>
      </c>
      <c r="D55" s="7">
        <v>17369</v>
      </c>
      <c r="E55" s="7">
        <v>20767</v>
      </c>
      <c r="F55" s="8">
        <v>38890</v>
      </c>
    </row>
    <row r="56" spans="1:6" x14ac:dyDescent="0.25">
      <c r="A56" s="13">
        <v>9</v>
      </c>
      <c r="B56" s="7">
        <v>0</v>
      </c>
      <c r="C56" s="7">
        <v>16613</v>
      </c>
      <c r="D56" s="7">
        <v>16614</v>
      </c>
      <c r="E56" s="7">
        <v>17369</v>
      </c>
      <c r="F56" s="8">
        <v>39269</v>
      </c>
    </row>
    <row r="57" spans="1:6" x14ac:dyDescent="0.25">
      <c r="A57" s="14">
        <v>10</v>
      </c>
      <c r="B57" s="10">
        <v>0</v>
      </c>
      <c r="C57" s="10">
        <v>29452</v>
      </c>
      <c r="D57" s="10">
        <v>16614</v>
      </c>
      <c r="E57" s="10">
        <v>17747</v>
      </c>
      <c r="F57" s="11">
        <v>48708</v>
      </c>
    </row>
    <row r="58" spans="1:6" x14ac:dyDescent="0.25">
      <c r="A58" s="12" t="s">
        <v>28</v>
      </c>
      <c r="B58" s="4"/>
      <c r="C58" s="4"/>
      <c r="D58" s="4"/>
      <c r="E58" s="4"/>
      <c r="F58" s="5"/>
    </row>
    <row r="59" spans="1:6" x14ac:dyDescent="0.25">
      <c r="A59" s="13">
        <v>1</v>
      </c>
      <c r="B59" s="7">
        <v>0</v>
      </c>
      <c r="C59" s="7">
        <v>38136</v>
      </c>
      <c r="D59" s="7">
        <v>49085</v>
      </c>
      <c r="E59" s="7">
        <v>53995</v>
      </c>
      <c r="F59" s="8">
        <v>60035</v>
      </c>
    </row>
    <row r="60" spans="1:6" x14ac:dyDescent="0.25">
      <c r="A60" s="13">
        <v>2</v>
      </c>
      <c r="B60" s="7">
        <v>0</v>
      </c>
      <c r="C60" s="7">
        <v>32094</v>
      </c>
      <c r="D60" s="7">
        <v>32094</v>
      </c>
      <c r="E60" s="7">
        <v>33228</v>
      </c>
      <c r="F60" s="8">
        <v>53616</v>
      </c>
    </row>
    <row r="61" spans="1:6" x14ac:dyDescent="0.25">
      <c r="A61" s="13">
        <v>3</v>
      </c>
      <c r="B61" s="7">
        <v>0</v>
      </c>
      <c r="C61" s="7">
        <v>32095</v>
      </c>
      <c r="D61" s="7">
        <v>32095</v>
      </c>
      <c r="E61" s="7">
        <v>33604</v>
      </c>
      <c r="F61" s="8">
        <v>123468</v>
      </c>
    </row>
    <row r="62" spans="1:6" x14ac:dyDescent="0.25">
      <c r="A62" s="13">
        <v>4</v>
      </c>
      <c r="B62" s="7">
        <v>0</v>
      </c>
      <c r="C62" s="7">
        <v>28697</v>
      </c>
      <c r="D62" s="7">
        <v>31340</v>
      </c>
      <c r="E62" s="7">
        <v>33605</v>
      </c>
      <c r="F62" s="8">
        <v>52106</v>
      </c>
    </row>
    <row r="63" spans="1:6" x14ac:dyDescent="0.25">
      <c r="A63" s="13">
        <v>5</v>
      </c>
      <c r="B63" s="7">
        <v>0</v>
      </c>
      <c r="C63" s="7">
        <v>33982</v>
      </c>
      <c r="D63" s="7">
        <v>32472</v>
      </c>
      <c r="E63" s="7">
        <v>31339</v>
      </c>
      <c r="F63" s="8">
        <v>54371</v>
      </c>
    </row>
    <row r="64" spans="1:6" x14ac:dyDescent="0.25">
      <c r="A64" s="13">
        <v>6</v>
      </c>
      <c r="B64" s="7">
        <v>0</v>
      </c>
      <c r="C64" s="7">
        <v>33604</v>
      </c>
      <c r="D64" s="7">
        <v>34359</v>
      </c>
      <c r="E64" s="7">
        <v>33228</v>
      </c>
      <c r="F64" s="8">
        <v>89109</v>
      </c>
    </row>
    <row r="65" spans="1:6" x14ac:dyDescent="0.25">
      <c r="A65" s="13">
        <v>7</v>
      </c>
      <c r="B65" s="7">
        <v>0</v>
      </c>
      <c r="C65" s="7">
        <v>31339</v>
      </c>
      <c r="D65" s="7">
        <v>32472</v>
      </c>
      <c r="E65" s="7">
        <v>32849</v>
      </c>
      <c r="F65" s="8">
        <v>61923</v>
      </c>
    </row>
    <row r="66" spans="1:6" x14ac:dyDescent="0.25">
      <c r="A66" s="13">
        <v>8</v>
      </c>
      <c r="B66" s="7">
        <v>0</v>
      </c>
      <c r="C66" s="7">
        <v>38135</v>
      </c>
      <c r="D66" s="7">
        <v>30962</v>
      </c>
      <c r="E66" s="7">
        <v>32472</v>
      </c>
      <c r="F66" s="8">
        <v>85333</v>
      </c>
    </row>
    <row r="67" spans="1:6" x14ac:dyDescent="0.25">
      <c r="A67" s="13">
        <v>9</v>
      </c>
      <c r="B67" s="7">
        <v>0</v>
      </c>
      <c r="C67" s="7">
        <v>32850</v>
      </c>
      <c r="D67" s="7">
        <v>33227</v>
      </c>
      <c r="E67" s="7">
        <v>35493</v>
      </c>
      <c r="F67" s="8">
        <v>51729</v>
      </c>
    </row>
    <row r="68" spans="1:6" x14ac:dyDescent="0.25">
      <c r="A68" s="14">
        <v>10</v>
      </c>
      <c r="B68" s="10">
        <v>0</v>
      </c>
      <c r="C68" s="10">
        <v>31716</v>
      </c>
      <c r="D68" s="10">
        <v>30584</v>
      </c>
      <c r="E68" s="10">
        <v>35493</v>
      </c>
      <c r="F68" s="11">
        <v>69097</v>
      </c>
    </row>
    <row r="69" spans="1:6" x14ac:dyDescent="0.25">
      <c r="A69" s="12" t="s">
        <v>21</v>
      </c>
      <c r="B69" s="4"/>
      <c r="C69" s="4"/>
      <c r="D69" s="4"/>
      <c r="E69" s="4"/>
      <c r="F69" s="5"/>
    </row>
    <row r="70" spans="1:6" x14ac:dyDescent="0.25">
      <c r="A70" s="13">
        <v>1</v>
      </c>
      <c r="B70" s="7">
        <v>0</v>
      </c>
      <c r="C70" s="7">
        <v>5284247</v>
      </c>
      <c r="D70" s="7">
        <v>5237804</v>
      </c>
      <c r="E70" s="7">
        <v>5664849</v>
      </c>
      <c r="F70" s="8">
        <v>6203279</v>
      </c>
    </row>
    <row r="71" spans="1:6" x14ac:dyDescent="0.25">
      <c r="A71" s="13">
        <v>2</v>
      </c>
      <c r="B71" s="7">
        <v>0</v>
      </c>
      <c r="C71" s="7">
        <v>5489273</v>
      </c>
      <c r="D71" s="7">
        <v>5468884</v>
      </c>
      <c r="E71" s="7">
        <v>5453025</v>
      </c>
      <c r="F71" s="8">
        <v>5719975</v>
      </c>
    </row>
    <row r="72" spans="1:6" x14ac:dyDescent="0.25">
      <c r="A72" s="13">
        <v>3</v>
      </c>
      <c r="B72" s="7">
        <v>0</v>
      </c>
      <c r="C72" s="7">
        <v>5245356</v>
      </c>
      <c r="D72" s="7">
        <v>5979751</v>
      </c>
      <c r="E72" s="7">
        <v>6921439</v>
      </c>
      <c r="F72" s="8">
        <v>6332412</v>
      </c>
    </row>
    <row r="73" spans="1:6" x14ac:dyDescent="0.25">
      <c r="A73" s="13">
        <v>4</v>
      </c>
      <c r="B73" s="7">
        <v>0</v>
      </c>
      <c r="C73" s="7">
        <v>5023339</v>
      </c>
      <c r="D73" s="7">
        <v>5222323</v>
      </c>
      <c r="E73" s="7">
        <v>6682052</v>
      </c>
      <c r="F73" s="8">
        <v>5631999</v>
      </c>
    </row>
    <row r="74" spans="1:6" x14ac:dyDescent="0.25">
      <c r="A74" s="13">
        <v>5</v>
      </c>
      <c r="B74" s="7">
        <v>0</v>
      </c>
      <c r="C74" s="7">
        <v>5137368</v>
      </c>
      <c r="D74" s="7">
        <v>5036553</v>
      </c>
      <c r="E74" s="7">
        <v>5061852</v>
      </c>
      <c r="F74" s="8">
        <v>5114335</v>
      </c>
    </row>
    <row r="75" spans="1:6" x14ac:dyDescent="0.25">
      <c r="A75" s="13">
        <v>6</v>
      </c>
      <c r="B75" s="7">
        <v>0</v>
      </c>
      <c r="C75" s="7">
        <v>4908554</v>
      </c>
      <c r="D75" s="7">
        <v>5085639</v>
      </c>
      <c r="E75" s="7">
        <v>5008613</v>
      </c>
      <c r="F75" s="8">
        <v>6727739</v>
      </c>
    </row>
    <row r="76" spans="1:6" x14ac:dyDescent="0.25">
      <c r="A76" s="13">
        <v>7</v>
      </c>
      <c r="B76" s="7">
        <v>0</v>
      </c>
      <c r="C76" s="7">
        <v>5209108</v>
      </c>
      <c r="D76" s="7">
        <v>5167197</v>
      </c>
      <c r="E76" s="7">
        <v>5698075</v>
      </c>
      <c r="F76" s="8">
        <v>5029757</v>
      </c>
    </row>
    <row r="77" spans="1:6" x14ac:dyDescent="0.25">
      <c r="A77" s="13">
        <v>8</v>
      </c>
      <c r="B77" s="7">
        <v>0</v>
      </c>
      <c r="C77" s="7">
        <v>5393368</v>
      </c>
      <c r="D77" s="7">
        <v>5263858</v>
      </c>
      <c r="E77" s="7">
        <v>5186831</v>
      </c>
      <c r="F77" s="8">
        <v>6051114</v>
      </c>
    </row>
    <row r="78" spans="1:6" x14ac:dyDescent="0.25">
      <c r="A78" s="13">
        <v>9</v>
      </c>
      <c r="B78" s="7">
        <v>0</v>
      </c>
      <c r="C78" s="7">
        <v>4904400</v>
      </c>
      <c r="D78" s="7">
        <v>5265745</v>
      </c>
      <c r="E78" s="7">
        <v>5306147</v>
      </c>
      <c r="F78" s="8">
        <v>5119244</v>
      </c>
    </row>
    <row r="79" spans="1:6" x14ac:dyDescent="0.25">
      <c r="A79" s="14">
        <v>10</v>
      </c>
      <c r="B79" s="10">
        <v>0</v>
      </c>
      <c r="C79" s="10">
        <v>5025981</v>
      </c>
      <c r="D79" s="10">
        <v>5289533</v>
      </c>
      <c r="E79" s="10">
        <v>5604813</v>
      </c>
      <c r="F79" s="11">
        <v>6705840</v>
      </c>
    </row>
    <row r="80" spans="1:6" x14ac:dyDescent="0.25">
      <c r="A80" s="12" t="s">
        <v>12</v>
      </c>
      <c r="B80" s="4"/>
      <c r="C80" s="4"/>
      <c r="D80" s="4"/>
      <c r="E80" s="4"/>
      <c r="F80" s="5"/>
    </row>
    <row r="81" spans="1:6" x14ac:dyDescent="0.25">
      <c r="A81" s="13">
        <v>1</v>
      </c>
      <c r="B81" s="7">
        <v>0</v>
      </c>
      <c r="C81" s="7">
        <v>1404601</v>
      </c>
      <c r="D81" s="7">
        <v>1438206</v>
      </c>
      <c r="E81" s="7">
        <v>1534112</v>
      </c>
      <c r="F81" s="8">
        <v>1404224</v>
      </c>
    </row>
    <row r="82" spans="1:6" x14ac:dyDescent="0.25">
      <c r="A82" s="13">
        <v>2</v>
      </c>
      <c r="B82" s="7">
        <v>0</v>
      </c>
      <c r="C82" s="7">
        <v>1471056</v>
      </c>
      <c r="D82" s="7">
        <v>1363067</v>
      </c>
      <c r="E82" s="7">
        <v>1377038</v>
      </c>
      <c r="F82" s="8">
        <v>1544306</v>
      </c>
    </row>
    <row r="83" spans="1:6" x14ac:dyDescent="0.25">
      <c r="A83" s="13">
        <v>3</v>
      </c>
      <c r="B83" s="7">
        <v>0</v>
      </c>
      <c r="C83" s="7">
        <v>1525427</v>
      </c>
      <c r="D83" s="7">
        <v>1437451</v>
      </c>
      <c r="E83" s="7">
        <v>1515610</v>
      </c>
      <c r="F83" s="8">
        <v>1623598</v>
      </c>
    </row>
    <row r="84" spans="1:6" x14ac:dyDescent="0.25">
      <c r="A84" s="13">
        <v>4</v>
      </c>
      <c r="B84" s="7">
        <v>0</v>
      </c>
      <c r="C84" s="7">
        <v>1300389</v>
      </c>
      <c r="D84" s="7">
        <v>1346832</v>
      </c>
      <c r="E84" s="7">
        <v>1377038</v>
      </c>
      <c r="F84" s="8">
        <v>1432542</v>
      </c>
    </row>
    <row r="85" spans="1:6" x14ac:dyDescent="0.25">
      <c r="A85" s="13">
        <v>5</v>
      </c>
      <c r="B85" s="7">
        <v>0</v>
      </c>
      <c r="C85" s="7">
        <v>1395917</v>
      </c>
      <c r="D85" s="7">
        <v>1383457</v>
      </c>
      <c r="E85" s="7">
        <v>1404224</v>
      </c>
      <c r="F85" s="8">
        <v>1733852</v>
      </c>
    </row>
    <row r="86" spans="1:6" x14ac:dyDescent="0.25">
      <c r="A86" s="13">
        <v>6</v>
      </c>
      <c r="B86" s="7">
        <v>0</v>
      </c>
      <c r="C86" s="7">
        <v>1382701</v>
      </c>
      <c r="D86" s="7">
        <v>1361180</v>
      </c>
      <c r="E86" s="7">
        <v>2254159</v>
      </c>
      <c r="F86" s="8">
        <v>1643988</v>
      </c>
    </row>
    <row r="87" spans="1:6" x14ac:dyDescent="0.25">
      <c r="A87" s="13">
        <v>7</v>
      </c>
      <c r="B87" s="7">
        <v>0</v>
      </c>
      <c r="C87" s="7">
        <v>1613404</v>
      </c>
      <c r="D87" s="7">
        <v>1548460</v>
      </c>
      <c r="E87" s="7">
        <v>1540909</v>
      </c>
      <c r="F87" s="8">
        <v>1669285</v>
      </c>
    </row>
    <row r="88" spans="1:6" x14ac:dyDescent="0.25">
      <c r="A88" s="13">
        <v>8</v>
      </c>
      <c r="B88" s="7">
        <v>0</v>
      </c>
      <c r="C88" s="7">
        <v>1490690</v>
      </c>
      <c r="D88" s="7">
        <v>1443115</v>
      </c>
      <c r="E88" s="7">
        <v>1403091</v>
      </c>
      <c r="F88" s="8">
        <v>1734230</v>
      </c>
    </row>
    <row r="89" spans="1:6" x14ac:dyDescent="0.25">
      <c r="A89" s="13">
        <v>9</v>
      </c>
      <c r="B89" s="7">
        <v>0</v>
      </c>
      <c r="C89" s="7">
        <v>1291705</v>
      </c>
      <c r="D89" s="7">
        <v>1531091</v>
      </c>
      <c r="E89" s="7">
        <v>1709687</v>
      </c>
      <c r="F89" s="8">
        <v>1448023</v>
      </c>
    </row>
    <row r="90" spans="1:6" x14ac:dyDescent="0.25">
      <c r="A90" s="13">
        <v>10</v>
      </c>
      <c r="B90" s="7">
        <v>0</v>
      </c>
      <c r="C90" s="7">
        <v>1718748</v>
      </c>
      <c r="D90" s="7">
        <v>2254159</v>
      </c>
      <c r="E90" s="7">
        <v>1522407</v>
      </c>
      <c r="F90" s="8">
        <v>1577533</v>
      </c>
    </row>
    <row r="91" spans="1:6" x14ac:dyDescent="0.25">
      <c r="A91" s="12" t="s">
        <v>10</v>
      </c>
      <c r="B91" s="4"/>
      <c r="C91" s="4"/>
      <c r="D91" s="4"/>
      <c r="E91" s="4"/>
      <c r="F91" s="5"/>
    </row>
    <row r="92" spans="1:6" x14ac:dyDescent="0.25">
      <c r="A92" s="13">
        <v>1</v>
      </c>
      <c r="B92" s="7">
        <v>0</v>
      </c>
      <c r="C92" s="7">
        <v>188413</v>
      </c>
      <c r="D92" s="7">
        <v>194454</v>
      </c>
      <c r="E92" s="7">
        <v>240519</v>
      </c>
      <c r="F92" s="8">
        <v>199740</v>
      </c>
    </row>
    <row r="93" spans="1:6" x14ac:dyDescent="0.25">
      <c r="A93" s="13">
        <v>2</v>
      </c>
      <c r="B93" s="7">
        <v>0</v>
      </c>
      <c r="C93" s="7">
        <v>88354</v>
      </c>
      <c r="D93" s="7">
        <v>317545</v>
      </c>
      <c r="E93" s="7">
        <v>237877</v>
      </c>
      <c r="F93" s="8">
        <v>249203</v>
      </c>
    </row>
    <row r="94" spans="1:6" x14ac:dyDescent="0.25">
      <c r="A94" s="13">
        <v>3</v>
      </c>
      <c r="B94" s="7">
        <v>0</v>
      </c>
      <c r="C94" s="7">
        <v>111008</v>
      </c>
      <c r="D94" s="7">
        <v>188791</v>
      </c>
      <c r="E94" s="7">
        <v>194454</v>
      </c>
      <c r="F94" s="8">
        <v>362855</v>
      </c>
    </row>
    <row r="95" spans="1:6" x14ac:dyDescent="0.25">
      <c r="A95" s="13">
        <v>4</v>
      </c>
      <c r="B95" s="7">
        <v>0</v>
      </c>
      <c r="C95" s="7">
        <v>156319</v>
      </c>
      <c r="D95" s="7">
        <v>206159</v>
      </c>
      <c r="E95" s="7">
        <v>131775</v>
      </c>
      <c r="F95" s="8">
        <v>197098</v>
      </c>
    </row>
    <row r="96" spans="1:6" x14ac:dyDescent="0.25">
      <c r="A96" s="13">
        <v>5</v>
      </c>
      <c r="B96" s="7">
        <v>0</v>
      </c>
      <c r="C96" s="7">
        <v>171800</v>
      </c>
      <c r="D96" s="24">
        <v>160849</v>
      </c>
      <c r="E96" s="7">
        <v>215599</v>
      </c>
      <c r="F96" s="8">
        <v>254113</v>
      </c>
    </row>
    <row r="97" spans="1:6" x14ac:dyDescent="0.25">
      <c r="A97" s="13">
        <v>6</v>
      </c>
      <c r="B97" s="7">
        <v>0</v>
      </c>
      <c r="C97" s="7">
        <v>187280</v>
      </c>
      <c r="D97" s="7">
        <v>238254</v>
      </c>
      <c r="E97" s="7">
        <v>226926</v>
      </c>
      <c r="F97" s="8">
        <v>257511</v>
      </c>
    </row>
    <row r="98" spans="1:6" x14ac:dyDescent="0.25">
      <c r="A98" s="13">
        <v>7</v>
      </c>
      <c r="B98" s="7">
        <v>0</v>
      </c>
      <c r="C98" s="7">
        <v>297156</v>
      </c>
      <c r="D98" s="7">
        <v>160850</v>
      </c>
      <c r="E98" s="7">
        <v>188791</v>
      </c>
      <c r="F98" s="8">
        <v>197475</v>
      </c>
    </row>
    <row r="99" spans="1:6" x14ac:dyDescent="0.25">
      <c r="A99" s="13">
        <v>8</v>
      </c>
      <c r="B99" s="7">
        <v>0</v>
      </c>
      <c r="C99" s="7">
        <v>229947</v>
      </c>
      <c r="D99" s="7">
        <v>166891</v>
      </c>
      <c r="E99" s="7">
        <v>198230</v>
      </c>
      <c r="F99" s="8">
        <v>174820</v>
      </c>
    </row>
    <row r="100" spans="1:6" x14ac:dyDescent="0.25">
      <c r="A100" s="13">
        <v>9</v>
      </c>
      <c r="B100" s="7">
        <v>0</v>
      </c>
      <c r="C100" s="7">
        <v>131776</v>
      </c>
      <c r="D100" s="7">
        <v>161227</v>
      </c>
      <c r="E100" s="7">
        <v>158585</v>
      </c>
      <c r="F100" s="8">
        <v>189168</v>
      </c>
    </row>
    <row r="101" spans="1:6" x14ac:dyDescent="0.25">
      <c r="A101" s="14">
        <v>10</v>
      </c>
      <c r="B101" s="10">
        <v>0</v>
      </c>
      <c r="C101" s="10">
        <v>161605</v>
      </c>
      <c r="D101" s="10">
        <v>199363</v>
      </c>
      <c r="E101" s="10">
        <v>186902</v>
      </c>
      <c r="F101" s="11">
        <v>189546</v>
      </c>
    </row>
    <row r="102" spans="1:6" x14ac:dyDescent="0.25">
      <c r="A102" s="12" t="s">
        <v>20</v>
      </c>
      <c r="B102" s="4"/>
      <c r="C102" s="4"/>
      <c r="D102" s="4"/>
      <c r="E102" s="4"/>
      <c r="F102" s="5"/>
    </row>
    <row r="103" spans="1:6" x14ac:dyDescent="0.25">
      <c r="A103" s="13">
        <v>0</v>
      </c>
      <c r="B103" s="7">
        <v>0</v>
      </c>
      <c r="C103" s="7">
        <v>407787</v>
      </c>
      <c r="D103" s="7">
        <v>422891</v>
      </c>
      <c r="E103" s="7">
        <v>543716</v>
      </c>
      <c r="F103" s="8">
        <v>630938</v>
      </c>
    </row>
    <row r="104" spans="1:6" x14ac:dyDescent="0.25">
      <c r="A104" s="13">
        <v>1</v>
      </c>
      <c r="B104" s="7">
        <v>0</v>
      </c>
      <c r="C104" s="7">
        <v>419492</v>
      </c>
      <c r="D104" s="7">
        <v>667563</v>
      </c>
      <c r="E104" s="7">
        <v>1085545</v>
      </c>
      <c r="F104" s="8">
        <v>513510</v>
      </c>
    </row>
    <row r="105" spans="1:6" x14ac:dyDescent="0.25">
      <c r="A105" s="13">
        <v>2</v>
      </c>
      <c r="B105" s="7">
        <v>0</v>
      </c>
      <c r="C105" s="7">
        <v>517286</v>
      </c>
      <c r="D105" s="7">
        <v>412318</v>
      </c>
      <c r="E105" s="7">
        <v>723067</v>
      </c>
      <c r="F105" s="8">
        <v>589026</v>
      </c>
    </row>
    <row r="106" spans="1:6" x14ac:dyDescent="0.25">
      <c r="A106" s="13">
        <v>3</v>
      </c>
      <c r="B106" s="7">
        <v>0</v>
      </c>
      <c r="C106" s="7">
        <v>504071</v>
      </c>
      <c r="D106" s="7">
        <v>493876</v>
      </c>
      <c r="E106" s="7">
        <v>538430</v>
      </c>
      <c r="F106" s="8">
        <v>495764</v>
      </c>
    </row>
    <row r="107" spans="1:6" x14ac:dyDescent="0.25">
      <c r="A107" s="13">
        <v>4</v>
      </c>
      <c r="B107" s="7">
        <v>0</v>
      </c>
      <c r="C107" s="7">
        <v>479905</v>
      </c>
      <c r="D107" s="7">
        <v>529746</v>
      </c>
      <c r="E107" s="7">
        <v>308483</v>
      </c>
      <c r="F107" s="8">
        <v>649062</v>
      </c>
    </row>
    <row r="108" spans="1:6" x14ac:dyDescent="0.25">
      <c r="A108" s="13">
        <v>5</v>
      </c>
      <c r="B108" s="7">
        <v>0</v>
      </c>
      <c r="C108" s="7">
        <v>493121</v>
      </c>
      <c r="D108" s="7">
        <v>348507</v>
      </c>
      <c r="E108" s="7">
        <v>636601</v>
      </c>
      <c r="F108" s="8">
        <v>589026</v>
      </c>
    </row>
    <row r="109" spans="1:6" x14ac:dyDescent="0.25">
      <c r="A109" s="13">
        <v>6</v>
      </c>
      <c r="B109" s="7">
        <v>0</v>
      </c>
      <c r="C109" s="7">
        <v>382111</v>
      </c>
      <c r="D109" s="7">
        <v>623763</v>
      </c>
      <c r="E109" s="7">
        <v>513510</v>
      </c>
      <c r="F109" s="8">
        <v>654726</v>
      </c>
    </row>
    <row r="110" spans="1:6" x14ac:dyDescent="0.25">
      <c r="A110" s="13">
        <v>7</v>
      </c>
      <c r="B110" s="7">
        <v>0</v>
      </c>
      <c r="C110" s="7">
        <v>544850</v>
      </c>
      <c r="D110" s="7">
        <v>522572</v>
      </c>
      <c r="E110" s="7">
        <v>452342</v>
      </c>
      <c r="F110" s="8">
        <v>615457</v>
      </c>
    </row>
    <row r="111" spans="1:6" x14ac:dyDescent="0.25">
      <c r="A111" s="13">
        <v>8</v>
      </c>
      <c r="B111" s="7">
        <v>0</v>
      </c>
      <c r="C111" s="7">
        <v>473109</v>
      </c>
      <c r="D111" s="7">
        <v>353038</v>
      </c>
      <c r="E111" s="7">
        <v>580342</v>
      </c>
      <c r="F111" s="8">
        <v>769510</v>
      </c>
    </row>
    <row r="112" spans="1:6" x14ac:dyDescent="0.25">
      <c r="A112" s="13">
        <v>9</v>
      </c>
      <c r="B112" s="7">
        <v>0</v>
      </c>
      <c r="C112" s="7">
        <v>419870</v>
      </c>
      <c r="D112" s="7">
        <v>272613</v>
      </c>
      <c r="E112" s="7">
        <v>375315</v>
      </c>
      <c r="F112" s="8">
        <v>619611</v>
      </c>
    </row>
    <row r="113" spans="1:6" x14ac:dyDescent="0.25">
      <c r="A113" s="14">
        <v>10</v>
      </c>
      <c r="B113" s="10">
        <v>0</v>
      </c>
      <c r="C113" s="10">
        <v>205026</v>
      </c>
      <c r="D113" s="10">
        <v>484058</v>
      </c>
      <c r="E113" s="10">
        <v>789521</v>
      </c>
      <c r="F113" s="11">
        <v>1055716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Message Sent</vt:lpstr>
      <vt:lpstr>Sem2</vt:lpstr>
      <vt:lpstr>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2016-09-23T16:06:36Z</dcterms:modified>
</cp:coreProperties>
</file>