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1 Message Sent" sheetId="1" r:id="rId1"/>
    <sheet name="Sem2" sheetId="2" r:id="rId2"/>
    <sheet name="Thesis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3" l="1"/>
  <c r="E6" i="3"/>
  <c r="F6" i="3"/>
  <c r="C6" i="3"/>
  <c r="F5" i="3"/>
  <c r="E5" i="3"/>
  <c r="D5" i="3"/>
  <c r="C5" i="3"/>
  <c r="F6" i="2" l="1"/>
  <c r="F8" i="2"/>
  <c r="E8" i="2"/>
  <c r="D8" i="2"/>
  <c r="C8" i="2"/>
  <c r="E6" i="2" l="1"/>
  <c r="D6" i="2"/>
  <c r="C6" i="2"/>
  <c r="F5" i="2"/>
  <c r="E5" i="2"/>
  <c r="D5" i="2"/>
  <c r="C5" i="2"/>
  <c r="F4" i="2"/>
  <c r="E4" i="2"/>
  <c r="D4" i="2"/>
  <c r="C4" i="2"/>
  <c r="F3" i="2"/>
  <c r="E3" i="2"/>
  <c r="D3" i="2"/>
  <c r="C3" i="2"/>
  <c r="F2" i="2"/>
  <c r="E2" i="2"/>
  <c r="D2" i="2"/>
  <c r="C2" i="2"/>
  <c r="E26" i="1" l="1"/>
  <c r="F13" i="1" l="1"/>
  <c r="B26" i="1" l="1"/>
  <c r="K13" i="1" l="1"/>
  <c r="H13" i="1" l="1"/>
  <c r="E13" i="1" l="1"/>
  <c r="B13" i="1" l="1"/>
</calcChain>
</file>

<file path=xl/comments1.xml><?xml version="1.0" encoding="utf-8"?>
<comments xmlns="http://schemas.openxmlformats.org/spreadsheetml/2006/main">
  <authors>
    <author>Author</author>
  </authors>
  <commentList>
    <comment ref="H13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Divided by 2 to represent sending of 1 message (i.e. not echoed back)</t>
        </r>
      </text>
    </comment>
    <comment ref="K13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Divided by 2 to represent sending of 1 message (i.e. not echoed back)</t>
        </r>
      </text>
    </comment>
  </commentList>
</comments>
</file>

<file path=xl/sharedStrings.xml><?xml version="1.0" encoding="utf-8"?>
<sst xmlns="http://schemas.openxmlformats.org/spreadsheetml/2006/main" count="54" uniqueCount="28">
  <si>
    <t xml:space="preserve">Run </t>
  </si>
  <si>
    <t>Time (ns)</t>
  </si>
  <si>
    <t>Average</t>
  </si>
  <si>
    <t>Named Pipes (40 Bytes)</t>
  </si>
  <si>
    <t>Mailslot (40 Bytes)</t>
  </si>
  <si>
    <t>Winsock (40 Bytes)</t>
  </si>
  <si>
    <t>Java Sockets (40 Bytes)</t>
  </si>
  <si>
    <t>Memory Mapping (40 Bytes)</t>
  </si>
  <si>
    <t>IO Time (NS)</t>
  </si>
  <si>
    <t>Data Copy (40 Bytes)</t>
  </si>
  <si>
    <t>File Mapping</t>
  </si>
  <si>
    <t>Pipes</t>
  </si>
  <si>
    <t>Winsock</t>
  </si>
  <si>
    <t>40 Bytes</t>
  </si>
  <si>
    <t>400 Bytes</t>
  </si>
  <si>
    <t>IPC Mechanism</t>
  </si>
  <si>
    <t>Mailslots (JNI Only)</t>
  </si>
  <si>
    <t>Mailslots (Java IO Read)</t>
  </si>
  <si>
    <t>40 000 Bytes</t>
  </si>
  <si>
    <t>4 000 Bytes</t>
  </si>
  <si>
    <t>Data Copy</t>
  </si>
  <si>
    <t>Java Sockets</t>
  </si>
  <si>
    <t>0 Bytes</t>
  </si>
  <si>
    <t>Named Pipes (JNI Only)</t>
  </si>
  <si>
    <t>Mailslots (Java Write)</t>
  </si>
  <si>
    <t>Named Pipes (Java Write)</t>
  </si>
  <si>
    <t>Named Pipe (JNI Only)</t>
  </si>
  <si>
    <t>Named Pipe (Java Write)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</si>
</sst>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4" fillId="0" borderId="0" xfId="0" applyFont="1"/>
    <xf numFmtId="0" fontId="5" fillId="0" borderId="0" xfId="0" applyFont="1"/>
    <xf numFmtId="3" fontId="5" fillId="0" borderId="0" xfId="0" applyNumberFormat="1" applyFont="1"/>
    <xf numFmtId="0" fontId="1" fillId="2" borderId="0" xfId="0" applyFont="1" applyFill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1" xfId="0" applyFill="1" applyBorder="1"/>
    <xf numFmtId="0" fontId="0" fillId="0" borderId="4" xfId="0" applyFill="1" applyBorder="1"/>
    <xf numFmtId="0" fontId="0" fillId="0" borderId="6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 sz="1800"/>
              <a:t>Windows IPC Performance So Far (Without Sockets and Data Copy)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'Sem2'!$C$1</c:f>
              <c:strCache>
                <c:ptCount val="1"/>
                <c:pt idx="0">
                  <c:v>40 Bytes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'Sem2'!$A$2:$A$5</c:f>
              <c:strCache>
                <c:ptCount val="4"/>
                <c:pt idx="0">
                  <c:v>File Mapping</c:v>
                </c:pt>
                <c:pt idx="1">
                  <c:v>Mailslots (JNI Only)</c:v>
                </c:pt>
                <c:pt idx="2">
                  <c:v>Mailslots (Java IO Read)</c:v>
                </c:pt>
                <c:pt idx="3">
                  <c:v>Pipes</c:v>
                </c:pt>
              </c:strCache>
            </c:strRef>
          </c:cat>
          <c:val>
            <c:numRef>
              <c:f>'Sem2'!$C$2:$C$5</c:f>
              <c:numCache>
                <c:formatCode>General</c:formatCode>
                <c:ptCount val="4"/>
                <c:pt idx="0">
                  <c:v>84.653600000000012</c:v>
                </c:pt>
                <c:pt idx="1">
                  <c:v>665.93899999999996</c:v>
                </c:pt>
                <c:pt idx="2">
                  <c:v>212.84200000000001</c:v>
                </c:pt>
                <c:pt idx="3">
                  <c:v>907.85530000000006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ECF1-4869-B4D0-AB7AF1805A28}"/>
            </c:ext>
          </c:extLst>
        </c:ser>
        <c:ser>
          <c:idx val="1"/>
          <c:order val="1"/>
          <c:tx>
            <c:strRef>
              <c:f>'Sem2'!$D$1</c:f>
              <c:strCache>
                <c:ptCount val="1"/>
                <c:pt idx="0">
                  <c:v>400 Bytes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'Sem2'!$A$2:$A$5</c:f>
              <c:strCache>
                <c:ptCount val="4"/>
                <c:pt idx="0">
                  <c:v>File Mapping</c:v>
                </c:pt>
                <c:pt idx="1">
                  <c:v>Mailslots (JNI Only)</c:v>
                </c:pt>
                <c:pt idx="2">
                  <c:v>Mailslots (Java IO Read)</c:v>
                </c:pt>
                <c:pt idx="3">
                  <c:v>Pipes</c:v>
                </c:pt>
              </c:strCache>
            </c:strRef>
          </c:cat>
          <c:val>
            <c:numRef>
              <c:f>'Sem2'!$D$2:$D$5</c:f>
              <c:numCache>
                <c:formatCode>General</c:formatCode>
                <c:ptCount val="4"/>
                <c:pt idx="0">
                  <c:v>86.239399999999989</c:v>
                </c:pt>
                <c:pt idx="1">
                  <c:v>870.89</c:v>
                </c:pt>
                <c:pt idx="2">
                  <c:v>221.904</c:v>
                </c:pt>
                <c:pt idx="3">
                  <c:v>944.25409999999999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ECF1-4869-B4D0-AB7AF1805A28}"/>
            </c:ext>
          </c:extLst>
        </c:ser>
        <c:ser>
          <c:idx val="2"/>
          <c:order val="2"/>
          <c:tx>
            <c:strRef>
              <c:f>'Sem2'!$E$1</c:f>
              <c:strCache>
                <c:ptCount val="1"/>
                <c:pt idx="0">
                  <c:v>4 000 Bytes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'Sem2'!$A$2:$A$5</c:f>
              <c:strCache>
                <c:ptCount val="4"/>
                <c:pt idx="0">
                  <c:v>File Mapping</c:v>
                </c:pt>
                <c:pt idx="1">
                  <c:v>Mailslots (JNI Only)</c:v>
                </c:pt>
                <c:pt idx="2">
                  <c:v>Mailslots (Java IO Read)</c:v>
                </c:pt>
                <c:pt idx="3">
                  <c:v>Pipes</c:v>
                </c:pt>
              </c:strCache>
            </c:strRef>
          </c:cat>
          <c:val>
            <c:numRef>
              <c:f>'Sem2'!$E$2:$E$5</c:f>
              <c:numCache>
                <c:formatCode>General</c:formatCode>
                <c:ptCount val="4"/>
                <c:pt idx="0">
                  <c:v>95.338999999999999</c:v>
                </c:pt>
                <c:pt idx="1">
                  <c:v>971.59</c:v>
                </c:pt>
                <c:pt idx="2">
                  <c:v>224.20699999999999</c:v>
                </c:pt>
                <c:pt idx="3">
                  <c:v>896.79100000000005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ECF1-4869-B4D0-AB7AF1805A28}"/>
            </c:ext>
          </c:extLst>
        </c:ser>
        <c:ser>
          <c:idx val="3"/>
          <c:order val="3"/>
          <c:tx>
            <c:strRef>
              <c:f>'Sem2'!$F$1</c:f>
              <c:strCache>
                <c:ptCount val="1"/>
                <c:pt idx="0">
                  <c:v>40 000 Bytes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'Sem2'!$A$2:$A$5</c:f>
              <c:strCache>
                <c:ptCount val="4"/>
                <c:pt idx="0">
                  <c:v>File Mapping</c:v>
                </c:pt>
                <c:pt idx="1">
                  <c:v>Mailslots (JNI Only)</c:v>
                </c:pt>
                <c:pt idx="2">
                  <c:v>Mailslots (Java IO Read)</c:v>
                </c:pt>
                <c:pt idx="3">
                  <c:v>Pipes</c:v>
                </c:pt>
              </c:strCache>
            </c:strRef>
          </c:cat>
          <c:val>
            <c:numRef>
              <c:f>'Sem2'!$F$2:$F$5</c:f>
              <c:numCache>
                <c:formatCode>General</c:formatCode>
                <c:ptCount val="4"/>
                <c:pt idx="0">
                  <c:v>119.35299999999999</c:v>
                </c:pt>
                <c:pt idx="1">
                  <c:v>983.25800000000004</c:v>
                </c:pt>
                <c:pt idx="2">
                  <c:v>232.136</c:v>
                </c:pt>
                <c:pt idx="3">
                  <c:v>968.38099999999997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ECF1-4869-B4D0-AB7AF1805A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2051768"/>
        <c:axId val="332053080"/>
      </c:barChart>
      <c:catAx>
        <c:axId val="332051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053080"/>
        <c:crosses val="autoZero"/>
        <c:auto val="1"/>
        <c:lblAlgn val="ctr"/>
        <c:lblOffset val="100"/>
        <c:noMultiLvlLbl val="0"/>
      </c:catAx>
      <c:valAx>
        <c:axId val="332053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 sz="1100"/>
                  <a:t>TIME</a:t>
                </a:r>
                <a:r>
                  <a:rPr lang="en-ZA" sz="1100" baseline="0"/>
                  <a:t> IN µs</a:t>
                </a:r>
                <a:endParaRPr lang="en-ZA" sz="11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051768"/>
        <c:crosses val="autoZero"/>
        <c:crossBetween val="between"/>
      </c:valAx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 sz="1800"/>
              <a:t>IPC</a:t>
            </a:r>
            <a:r>
              <a:rPr lang="en-ZA" sz="1800" baseline="0"/>
              <a:t> Performance with Winsock</a:t>
            </a:r>
            <a:endParaRPr lang="en-ZA" sz="18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'Sem2'!$C$1</c:f>
              <c:strCache>
                <c:ptCount val="1"/>
                <c:pt idx="0">
                  <c:v>40 Bytes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'Sem2'!$A$2:$A$6</c:f>
              <c:strCache>
                <c:ptCount val="5"/>
                <c:pt idx="0">
                  <c:v>File Mapping</c:v>
                </c:pt>
                <c:pt idx="1">
                  <c:v>Mailslots (JNI Only)</c:v>
                </c:pt>
                <c:pt idx="2">
                  <c:v>Mailslots (Java IO Read)</c:v>
                </c:pt>
                <c:pt idx="3">
                  <c:v>Pipes</c:v>
                </c:pt>
                <c:pt idx="4">
                  <c:v>Winsock</c:v>
                </c:pt>
              </c:strCache>
            </c:strRef>
          </c:cat>
          <c:val>
            <c:numRef>
              <c:f>'Sem2'!$C$2:$C$6</c:f>
              <c:numCache>
                <c:formatCode>General</c:formatCode>
                <c:ptCount val="5"/>
                <c:pt idx="0">
                  <c:v>84.653600000000012</c:v>
                </c:pt>
                <c:pt idx="1">
                  <c:v>665.93899999999996</c:v>
                </c:pt>
                <c:pt idx="2">
                  <c:v>212.84200000000001</c:v>
                </c:pt>
                <c:pt idx="3">
                  <c:v>907.85530000000006</c:v>
                </c:pt>
                <c:pt idx="4">
                  <c:v>2661.3020000000001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B9-4DE1-BD67-D37684EC5DC3}"/>
            </c:ext>
          </c:extLst>
        </c:ser>
        <c:ser>
          <c:idx val="1"/>
          <c:order val="1"/>
          <c:tx>
            <c:strRef>
              <c:f>'Sem2'!$D$1</c:f>
              <c:strCache>
                <c:ptCount val="1"/>
                <c:pt idx="0">
                  <c:v>400 Bytes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'Sem2'!$A$2:$A$6</c:f>
              <c:strCache>
                <c:ptCount val="5"/>
                <c:pt idx="0">
                  <c:v>File Mapping</c:v>
                </c:pt>
                <c:pt idx="1">
                  <c:v>Mailslots (JNI Only)</c:v>
                </c:pt>
                <c:pt idx="2">
                  <c:v>Mailslots (Java IO Read)</c:v>
                </c:pt>
                <c:pt idx="3">
                  <c:v>Pipes</c:v>
                </c:pt>
                <c:pt idx="4">
                  <c:v>Winsock</c:v>
                </c:pt>
              </c:strCache>
            </c:strRef>
          </c:cat>
          <c:val>
            <c:numRef>
              <c:f>'Sem2'!$D$2:$D$6</c:f>
              <c:numCache>
                <c:formatCode>General</c:formatCode>
                <c:ptCount val="5"/>
                <c:pt idx="0">
                  <c:v>86.239399999999989</c:v>
                </c:pt>
                <c:pt idx="1">
                  <c:v>870.89</c:v>
                </c:pt>
                <c:pt idx="2">
                  <c:v>221.904</c:v>
                </c:pt>
                <c:pt idx="3">
                  <c:v>944.25409999999999</c:v>
                </c:pt>
                <c:pt idx="4">
                  <c:v>2907.674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B9-4DE1-BD67-D37684EC5DC3}"/>
            </c:ext>
          </c:extLst>
        </c:ser>
        <c:ser>
          <c:idx val="2"/>
          <c:order val="2"/>
          <c:tx>
            <c:strRef>
              <c:f>'Sem2'!$E$1</c:f>
              <c:strCache>
                <c:ptCount val="1"/>
                <c:pt idx="0">
                  <c:v>4 000 Bytes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'Sem2'!$A$2:$A$6</c:f>
              <c:strCache>
                <c:ptCount val="5"/>
                <c:pt idx="0">
                  <c:v>File Mapping</c:v>
                </c:pt>
                <c:pt idx="1">
                  <c:v>Mailslots (JNI Only)</c:v>
                </c:pt>
                <c:pt idx="2">
                  <c:v>Mailslots (Java IO Read)</c:v>
                </c:pt>
                <c:pt idx="3">
                  <c:v>Pipes</c:v>
                </c:pt>
                <c:pt idx="4">
                  <c:v>Winsock</c:v>
                </c:pt>
              </c:strCache>
            </c:strRef>
          </c:cat>
          <c:val>
            <c:numRef>
              <c:f>'Sem2'!$E$2:$E$6</c:f>
              <c:numCache>
                <c:formatCode>General</c:formatCode>
                <c:ptCount val="5"/>
                <c:pt idx="0">
                  <c:v>95.338999999999999</c:v>
                </c:pt>
                <c:pt idx="1">
                  <c:v>971.59</c:v>
                </c:pt>
                <c:pt idx="2">
                  <c:v>224.20699999999999</c:v>
                </c:pt>
                <c:pt idx="3">
                  <c:v>896.79100000000005</c:v>
                </c:pt>
                <c:pt idx="4">
                  <c:v>3105.2620000000002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6B9-4DE1-BD67-D37684EC5DC3}"/>
            </c:ext>
          </c:extLst>
        </c:ser>
        <c:ser>
          <c:idx val="3"/>
          <c:order val="3"/>
          <c:tx>
            <c:strRef>
              <c:f>'Sem2'!$F$1</c:f>
              <c:strCache>
                <c:ptCount val="1"/>
                <c:pt idx="0">
                  <c:v>40 000 Bytes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'Sem2'!$A$2:$A$6</c:f>
              <c:strCache>
                <c:ptCount val="5"/>
                <c:pt idx="0">
                  <c:v>File Mapping</c:v>
                </c:pt>
                <c:pt idx="1">
                  <c:v>Mailslots (JNI Only)</c:v>
                </c:pt>
                <c:pt idx="2">
                  <c:v>Mailslots (Java IO Read)</c:v>
                </c:pt>
                <c:pt idx="3">
                  <c:v>Pipes</c:v>
                </c:pt>
                <c:pt idx="4">
                  <c:v>Winsock</c:v>
                </c:pt>
              </c:strCache>
            </c:strRef>
          </c:cat>
          <c:val>
            <c:numRef>
              <c:f>'Sem2'!$F$2:$F$6</c:f>
              <c:numCache>
                <c:formatCode>General</c:formatCode>
                <c:ptCount val="5"/>
                <c:pt idx="0">
                  <c:v>119.35299999999999</c:v>
                </c:pt>
                <c:pt idx="1">
                  <c:v>983.25800000000004</c:v>
                </c:pt>
                <c:pt idx="2">
                  <c:v>232.136</c:v>
                </c:pt>
                <c:pt idx="3">
                  <c:v>968.38099999999997</c:v>
                </c:pt>
                <c:pt idx="4">
                  <c:v>3980.078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6B9-4DE1-BD67-D37684EC5D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1061088"/>
        <c:axId val="401061416"/>
      </c:barChart>
      <c:catAx>
        <c:axId val="401061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061416"/>
        <c:crosses val="autoZero"/>
        <c:auto val="1"/>
        <c:lblAlgn val="ctr"/>
        <c:lblOffset val="100"/>
        <c:noMultiLvlLbl val="0"/>
      </c:catAx>
      <c:valAx>
        <c:axId val="401061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 sz="1050"/>
                  <a:t>TIME</a:t>
                </a:r>
                <a:r>
                  <a:rPr lang="en-ZA" sz="1050" baseline="0"/>
                  <a:t> IN </a:t>
                </a:r>
                <a:r>
                  <a:rPr lang="en-ZA" sz="105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µs</a:t>
                </a:r>
                <a:endParaRPr lang="en-ZA" sz="105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061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 sz="1800"/>
              <a:t>Performance</a:t>
            </a:r>
            <a:r>
              <a:rPr lang="en-ZA" sz="1800" baseline="0"/>
              <a:t> of</a:t>
            </a:r>
          </a:p>
          <a:p>
            <a:pPr>
              <a:defRPr sz="1800"/>
            </a:pPr>
            <a:r>
              <a:rPr lang="en-ZA" sz="1800"/>
              <a:t>All</a:t>
            </a:r>
            <a:r>
              <a:rPr lang="en-ZA" sz="1800" baseline="0"/>
              <a:t> Windows IPC Mechanism So Far - Data Copy is Ugly!</a:t>
            </a:r>
            <a:endParaRPr lang="en-ZA" sz="18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'Sem2'!$C$1</c:f>
              <c:strCache>
                <c:ptCount val="1"/>
                <c:pt idx="0">
                  <c:v>40 Bytes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'Sem2'!$A$2:$A$7</c:f>
              <c:strCache>
                <c:ptCount val="6"/>
                <c:pt idx="0">
                  <c:v>File Mapping</c:v>
                </c:pt>
                <c:pt idx="1">
                  <c:v>Mailslots (JNI Only)</c:v>
                </c:pt>
                <c:pt idx="2">
                  <c:v>Mailslots (Java IO Read)</c:v>
                </c:pt>
                <c:pt idx="3">
                  <c:v>Pipes</c:v>
                </c:pt>
                <c:pt idx="4">
                  <c:v>Winsock</c:v>
                </c:pt>
                <c:pt idx="5">
                  <c:v>Data Copy</c:v>
                </c:pt>
              </c:strCache>
            </c:strRef>
          </c:cat>
          <c:val>
            <c:numRef>
              <c:f>'Sem2'!$C$2:$C$7</c:f>
              <c:numCache>
                <c:formatCode>General</c:formatCode>
                <c:ptCount val="6"/>
                <c:pt idx="0">
                  <c:v>84.653600000000012</c:v>
                </c:pt>
                <c:pt idx="1">
                  <c:v>665.93899999999996</c:v>
                </c:pt>
                <c:pt idx="2">
                  <c:v>212.84200000000001</c:v>
                </c:pt>
                <c:pt idx="3">
                  <c:v>907.85530000000006</c:v>
                </c:pt>
                <c:pt idx="4">
                  <c:v>2661.3020000000001</c:v>
                </c:pt>
                <c:pt idx="5">
                  <c:v>2223011.62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87-45FE-ACD3-CBB9C1601FB3}"/>
            </c:ext>
          </c:extLst>
        </c:ser>
        <c:ser>
          <c:idx val="1"/>
          <c:order val="1"/>
          <c:tx>
            <c:strRef>
              <c:f>'Sem2'!$D$1</c:f>
              <c:strCache>
                <c:ptCount val="1"/>
                <c:pt idx="0">
                  <c:v>400 Bytes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'Sem2'!$A$2:$A$7</c:f>
              <c:strCache>
                <c:ptCount val="6"/>
                <c:pt idx="0">
                  <c:v>File Mapping</c:v>
                </c:pt>
                <c:pt idx="1">
                  <c:v>Mailslots (JNI Only)</c:v>
                </c:pt>
                <c:pt idx="2">
                  <c:v>Mailslots (Java IO Read)</c:v>
                </c:pt>
                <c:pt idx="3">
                  <c:v>Pipes</c:v>
                </c:pt>
                <c:pt idx="4">
                  <c:v>Winsock</c:v>
                </c:pt>
                <c:pt idx="5">
                  <c:v>Data Copy</c:v>
                </c:pt>
              </c:strCache>
            </c:strRef>
          </c:cat>
          <c:val>
            <c:numRef>
              <c:f>'Sem2'!$D$2:$D$7</c:f>
              <c:numCache>
                <c:formatCode>General</c:formatCode>
                <c:ptCount val="6"/>
                <c:pt idx="0">
                  <c:v>86.239399999999989</c:v>
                </c:pt>
                <c:pt idx="1">
                  <c:v>870.89</c:v>
                </c:pt>
                <c:pt idx="2">
                  <c:v>221.904</c:v>
                </c:pt>
                <c:pt idx="3">
                  <c:v>944.25409999999999</c:v>
                </c:pt>
                <c:pt idx="4">
                  <c:v>2907.674</c:v>
                </c:pt>
                <c:pt idx="5">
                  <c:v>1977594.7350000001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87-45FE-ACD3-CBB9C1601FB3}"/>
            </c:ext>
          </c:extLst>
        </c:ser>
        <c:ser>
          <c:idx val="2"/>
          <c:order val="2"/>
          <c:tx>
            <c:strRef>
              <c:f>'Sem2'!$E$1</c:f>
              <c:strCache>
                <c:ptCount val="1"/>
                <c:pt idx="0">
                  <c:v>4 000 Bytes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'Sem2'!$A$2:$A$7</c:f>
              <c:strCache>
                <c:ptCount val="6"/>
                <c:pt idx="0">
                  <c:v>File Mapping</c:v>
                </c:pt>
                <c:pt idx="1">
                  <c:v>Mailslots (JNI Only)</c:v>
                </c:pt>
                <c:pt idx="2">
                  <c:v>Mailslots (Java IO Read)</c:v>
                </c:pt>
                <c:pt idx="3">
                  <c:v>Pipes</c:v>
                </c:pt>
                <c:pt idx="4">
                  <c:v>Winsock</c:v>
                </c:pt>
                <c:pt idx="5">
                  <c:v>Data Copy</c:v>
                </c:pt>
              </c:strCache>
            </c:strRef>
          </c:cat>
          <c:val>
            <c:numRef>
              <c:f>'Sem2'!$E$2:$E$7</c:f>
              <c:numCache>
                <c:formatCode>General</c:formatCode>
                <c:ptCount val="6"/>
                <c:pt idx="0">
                  <c:v>95.338999999999999</c:v>
                </c:pt>
                <c:pt idx="1">
                  <c:v>971.59</c:v>
                </c:pt>
                <c:pt idx="2">
                  <c:v>224.20699999999999</c:v>
                </c:pt>
                <c:pt idx="3">
                  <c:v>896.79100000000005</c:v>
                </c:pt>
                <c:pt idx="4">
                  <c:v>3105.2620000000002</c:v>
                </c:pt>
                <c:pt idx="5">
                  <c:v>1973904.9779999999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87-45FE-ACD3-CBB9C1601FB3}"/>
            </c:ext>
          </c:extLst>
        </c:ser>
        <c:ser>
          <c:idx val="3"/>
          <c:order val="3"/>
          <c:tx>
            <c:strRef>
              <c:f>'Sem2'!$F$1</c:f>
              <c:strCache>
                <c:ptCount val="1"/>
                <c:pt idx="0">
                  <c:v>40 000 Bytes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'Sem2'!$A$2:$A$7</c:f>
              <c:strCache>
                <c:ptCount val="6"/>
                <c:pt idx="0">
                  <c:v>File Mapping</c:v>
                </c:pt>
                <c:pt idx="1">
                  <c:v>Mailslots (JNI Only)</c:v>
                </c:pt>
                <c:pt idx="2">
                  <c:v>Mailslots (Java IO Read)</c:v>
                </c:pt>
                <c:pt idx="3">
                  <c:v>Pipes</c:v>
                </c:pt>
                <c:pt idx="4">
                  <c:v>Winsock</c:v>
                </c:pt>
                <c:pt idx="5">
                  <c:v>Data Copy</c:v>
                </c:pt>
              </c:strCache>
            </c:strRef>
          </c:cat>
          <c:val>
            <c:numRef>
              <c:f>'Sem2'!$F$2:$F$7</c:f>
              <c:numCache>
                <c:formatCode>General</c:formatCode>
                <c:ptCount val="6"/>
                <c:pt idx="0">
                  <c:v>119.35299999999999</c:v>
                </c:pt>
                <c:pt idx="1">
                  <c:v>983.25800000000004</c:v>
                </c:pt>
                <c:pt idx="2">
                  <c:v>232.136</c:v>
                </c:pt>
                <c:pt idx="3">
                  <c:v>968.38099999999997</c:v>
                </c:pt>
                <c:pt idx="4">
                  <c:v>3980.078</c:v>
                </c:pt>
                <c:pt idx="5">
                  <c:v>2523616.091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287-45FE-ACD3-CBB9C1601F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3090144"/>
        <c:axId val="393095720"/>
      </c:barChart>
      <c:catAx>
        <c:axId val="393090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095720"/>
        <c:crosses val="autoZero"/>
        <c:auto val="1"/>
        <c:lblAlgn val="ctr"/>
        <c:lblOffset val="100"/>
        <c:noMultiLvlLbl val="0"/>
      </c:catAx>
      <c:valAx>
        <c:axId val="393095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 sz="1050"/>
                  <a:t>TIME</a:t>
                </a:r>
                <a:r>
                  <a:rPr lang="en-ZA" sz="1050" baseline="0"/>
                  <a:t> IN </a:t>
                </a:r>
                <a:r>
                  <a:rPr lang="en-ZA" sz="105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µs</a:t>
                </a:r>
                <a:endParaRPr lang="en-ZA" sz="105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090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Performance</a:t>
            </a:r>
            <a:r>
              <a:rPr lang="en-ZA" baseline="0"/>
              <a:t> of Windows IPC in Comparison to Java Sockets</a:t>
            </a:r>
            <a:endParaRPr lang="en-Z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'Sem2'!$A$2</c:f>
              <c:strCache>
                <c:ptCount val="1"/>
                <c:pt idx="0">
                  <c:v>File Mapping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'Sem2'!$B$1:$F$1</c:f>
              <c:strCache>
                <c:ptCount val="5"/>
                <c:pt idx="0">
                  <c:v>0 Bytes</c:v>
                </c:pt>
                <c:pt idx="1">
                  <c:v>40 Bytes</c:v>
                </c:pt>
                <c:pt idx="2">
                  <c:v>400 Bytes</c:v>
                </c:pt>
                <c:pt idx="3">
                  <c:v>4 000 Bytes</c:v>
                </c:pt>
                <c:pt idx="4">
                  <c:v>40 000 Bytes</c:v>
                </c:pt>
              </c:strCache>
            </c:strRef>
          </c:cat>
          <c:val>
            <c:numRef>
              <c:f>'Sem2'!$B$2:$F$2</c:f>
              <c:numCache>
                <c:formatCode>General</c:formatCode>
                <c:ptCount val="5"/>
                <c:pt idx="0">
                  <c:v>0</c:v>
                </c:pt>
                <c:pt idx="1">
                  <c:v>84.653600000000012</c:v>
                </c:pt>
                <c:pt idx="2">
                  <c:v>86.239399999999989</c:v>
                </c:pt>
                <c:pt idx="3">
                  <c:v>95.338999999999999</c:v>
                </c:pt>
                <c:pt idx="4">
                  <c:v>119.35299999999999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1F-41E9-AC89-DF861B9246DF}"/>
            </c:ext>
          </c:extLst>
        </c:ser>
        <c:ser>
          <c:idx val="1"/>
          <c:order val="1"/>
          <c:tx>
            <c:strRef>
              <c:f>'Sem2'!$A$3</c:f>
              <c:strCache>
                <c:ptCount val="1"/>
                <c:pt idx="0">
                  <c:v>Mailslots (JNI Only)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'Sem2'!$B$1:$F$1</c:f>
              <c:strCache>
                <c:ptCount val="5"/>
                <c:pt idx="0">
                  <c:v>0 Bytes</c:v>
                </c:pt>
                <c:pt idx="1">
                  <c:v>40 Bytes</c:v>
                </c:pt>
                <c:pt idx="2">
                  <c:v>400 Bytes</c:v>
                </c:pt>
                <c:pt idx="3">
                  <c:v>4 000 Bytes</c:v>
                </c:pt>
                <c:pt idx="4">
                  <c:v>40 000 Bytes</c:v>
                </c:pt>
              </c:strCache>
            </c:strRef>
          </c:cat>
          <c:val>
            <c:numRef>
              <c:f>'Sem2'!$B$3:$F$3</c:f>
              <c:numCache>
                <c:formatCode>General</c:formatCode>
                <c:ptCount val="5"/>
                <c:pt idx="0">
                  <c:v>0</c:v>
                </c:pt>
                <c:pt idx="1">
                  <c:v>665.93899999999996</c:v>
                </c:pt>
                <c:pt idx="2">
                  <c:v>870.89</c:v>
                </c:pt>
                <c:pt idx="3">
                  <c:v>971.59</c:v>
                </c:pt>
                <c:pt idx="4">
                  <c:v>983.25800000000004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1F-41E9-AC89-DF861B9246DF}"/>
            </c:ext>
          </c:extLst>
        </c:ser>
        <c:ser>
          <c:idx val="2"/>
          <c:order val="2"/>
          <c:tx>
            <c:strRef>
              <c:f>'Sem2'!$A$4</c:f>
              <c:strCache>
                <c:ptCount val="1"/>
                <c:pt idx="0">
                  <c:v>Mailslots (Java IO Read)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'Sem2'!$B$1:$F$1</c:f>
              <c:strCache>
                <c:ptCount val="5"/>
                <c:pt idx="0">
                  <c:v>0 Bytes</c:v>
                </c:pt>
                <c:pt idx="1">
                  <c:v>40 Bytes</c:v>
                </c:pt>
                <c:pt idx="2">
                  <c:v>400 Bytes</c:v>
                </c:pt>
                <c:pt idx="3">
                  <c:v>4 000 Bytes</c:v>
                </c:pt>
                <c:pt idx="4">
                  <c:v>40 000 Bytes</c:v>
                </c:pt>
              </c:strCache>
            </c:strRef>
          </c:cat>
          <c:val>
            <c:numRef>
              <c:f>'Sem2'!$B$4:$F$4</c:f>
              <c:numCache>
                <c:formatCode>General</c:formatCode>
                <c:ptCount val="5"/>
                <c:pt idx="0">
                  <c:v>0</c:v>
                </c:pt>
                <c:pt idx="1">
                  <c:v>212.84200000000001</c:v>
                </c:pt>
                <c:pt idx="2">
                  <c:v>221.904</c:v>
                </c:pt>
                <c:pt idx="3">
                  <c:v>224.20699999999999</c:v>
                </c:pt>
                <c:pt idx="4">
                  <c:v>232.136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1F-41E9-AC89-DF861B9246DF}"/>
            </c:ext>
          </c:extLst>
        </c:ser>
        <c:ser>
          <c:idx val="3"/>
          <c:order val="3"/>
          <c:tx>
            <c:strRef>
              <c:f>'Sem2'!$A$5</c:f>
              <c:strCache>
                <c:ptCount val="1"/>
                <c:pt idx="0">
                  <c:v>Pipes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'Sem2'!$B$1:$F$1</c:f>
              <c:strCache>
                <c:ptCount val="5"/>
                <c:pt idx="0">
                  <c:v>0 Bytes</c:v>
                </c:pt>
                <c:pt idx="1">
                  <c:v>40 Bytes</c:v>
                </c:pt>
                <c:pt idx="2">
                  <c:v>400 Bytes</c:v>
                </c:pt>
                <c:pt idx="3">
                  <c:v>4 000 Bytes</c:v>
                </c:pt>
                <c:pt idx="4">
                  <c:v>40 000 Bytes</c:v>
                </c:pt>
              </c:strCache>
            </c:strRef>
          </c:cat>
          <c:val>
            <c:numRef>
              <c:f>'Sem2'!$B$5:$F$5</c:f>
              <c:numCache>
                <c:formatCode>General</c:formatCode>
                <c:ptCount val="5"/>
                <c:pt idx="0">
                  <c:v>0</c:v>
                </c:pt>
                <c:pt idx="1">
                  <c:v>907.85530000000006</c:v>
                </c:pt>
                <c:pt idx="2">
                  <c:v>944.25409999999999</c:v>
                </c:pt>
                <c:pt idx="3">
                  <c:v>896.79100000000005</c:v>
                </c:pt>
                <c:pt idx="4">
                  <c:v>968.38099999999997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01F-41E9-AC89-DF861B9246DF}"/>
            </c:ext>
          </c:extLst>
        </c:ser>
        <c:ser>
          <c:idx val="4"/>
          <c:order val="4"/>
          <c:tx>
            <c:strRef>
              <c:f>'Sem2'!$A$8</c:f>
              <c:strCache>
                <c:ptCount val="1"/>
                <c:pt idx="0">
                  <c:v>Java Sockets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'Sem2'!$B$1:$F$1</c:f>
              <c:strCache>
                <c:ptCount val="5"/>
                <c:pt idx="0">
                  <c:v>0 Bytes</c:v>
                </c:pt>
                <c:pt idx="1">
                  <c:v>40 Bytes</c:v>
                </c:pt>
                <c:pt idx="2">
                  <c:v>400 Bytes</c:v>
                </c:pt>
                <c:pt idx="3">
                  <c:v>4 000 Bytes</c:v>
                </c:pt>
                <c:pt idx="4">
                  <c:v>40 000 Bytes</c:v>
                </c:pt>
              </c:strCache>
            </c:strRef>
          </c:cat>
          <c:val>
            <c:numRef>
              <c:f>'Sem2'!$B$8:$F$8</c:f>
              <c:numCache>
                <c:formatCode>General</c:formatCode>
                <c:ptCount val="5"/>
                <c:pt idx="0">
                  <c:v>0</c:v>
                </c:pt>
                <c:pt idx="1">
                  <c:v>6039.1776</c:v>
                </c:pt>
                <c:pt idx="2">
                  <c:v>6046.4475999999995</c:v>
                </c:pt>
                <c:pt idx="3">
                  <c:v>6217.6223</c:v>
                </c:pt>
                <c:pt idx="4">
                  <c:v>6285.6247000000003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01F-41E9-AC89-DF861B9246DF}"/>
            </c:ext>
          </c:extLst>
        </c:ser>
        <c:ser>
          <c:idx val="5"/>
          <c:order val="5"/>
          <c:tx>
            <c:v>Winsock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'Sem2'!$B$6:$F$6</c:f>
              <c:numCache>
                <c:formatCode>General</c:formatCode>
                <c:ptCount val="5"/>
                <c:pt idx="0">
                  <c:v>0</c:v>
                </c:pt>
                <c:pt idx="1">
                  <c:v>2661.3020000000001</c:v>
                </c:pt>
                <c:pt idx="2">
                  <c:v>2907.674</c:v>
                </c:pt>
                <c:pt idx="3">
                  <c:v>3105.2620000000002</c:v>
                </c:pt>
                <c:pt idx="4">
                  <c:v>3980.078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01F-41E9-AC89-DF861B9246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5879624"/>
        <c:axId val="405879952"/>
      </c:lineChart>
      <c:catAx>
        <c:axId val="405879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879952"/>
        <c:crosses val="autoZero"/>
        <c:auto val="1"/>
        <c:lblAlgn val="ctr"/>
        <c:lblOffset val="100"/>
        <c:noMultiLvlLbl val="0"/>
      </c:catAx>
      <c:valAx>
        <c:axId val="40587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 sz="1050"/>
                  <a:t>TIME</a:t>
                </a:r>
                <a:r>
                  <a:rPr lang="en-ZA" sz="1050" baseline="0"/>
                  <a:t> IN </a:t>
                </a:r>
                <a:r>
                  <a:rPr lang="en-ZA" sz="105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µs</a:t>
                </a:r>
                <a:endParaRPr lang="en-ZA" sz="105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879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145675</xdr:colOff>
      <xdr:row>8</xdr:row>
      <xdr:rowOff>157441</xdr:rowOff>
    </xdr:from>
    <xdr:to>
      <xdr:col>13</xdr:col>
      <xdr:colOff>358587</xdr:colOff>
      <xdr:row>37</xdr:row>
      <xdr:rowOff>100853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179293</xdr:colOff>
      <xdr:row>38</xdr:row>
      <xdr:rowOff>29135</xdr:rowOff>
    </xdr:from>
    <xdr:to>
      <xdr:col>13</xdr:col>
      <xdr:colOff>302559</xdr:colOff>
      <xdr:row>68</xdr:row>
      <xdr:rowOff>134471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184894</xdr:colOff>
      <xdr:row>69</xdr:row>
      <xdr:rowOff>107575</xdr:rowOff>
    </xdr:from>
    <xdr:to>
      <xdr:col>13</xdr:col>
      <xdr:colOff>358588</xdr:colOff>
      <xdr:row>96</xdr:row>
      <xdr:rowOff>56028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157161</xdr:colOff>
      <xdr:row>97</xdr:row>
      <xdr:rowOff>9524</xdr:rowOff>
    </xdr:from>
    <xdr:to>
      <xdr:col>11</xdr:col>
      <xdr:colOff>419100</xdr:colOff>
      <xdr:row>121</xdr:row>
      <xdr:rowOff>180975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6"/>
  <sheetViews>
    <sheetView workbookViewId="0">
      <selection activeCell="F13" sqref="F13"/>
    </sheetView>
  </sheetViews>
  <sheetFormatPr defaultRowHeight="15" x14ac:dyDescent="0.25"/>
  <cols>
    <col min="2" max="2" width="11.375" customWidth="1"/>
    <col min="5" max="5" width="10.875" bestFit="1" customWidth="1"/>
    <col min="6" max="6" width="12.125" bestFit="1" customWidth="1"/>
    <col min="11" max="11" width="11.875" bestFit="1" customWidth="1"/>
  </cols>
  <sheetData>
    <row r="1" spans="1:12" ht="18.75" x14ac:dyDescent="0.3">
      <c r="A1" s="4" t="s">
        <v>3</v>
      </c>
      <c r="B1" s="4"/>
      <c r="C1" s="4"/>
      <c r="D1" s="4" t="s">
        <v>4</v>
      </c>
      <c r="E1" s="4"/>
      <c r="F1" s="4"/>
      <c r="G1" s="4" t="s">
        <v>5</v>
      </c>
      <c r="H1" s="4"/>
      <c r="I1" s="4"/>
      <c r="J1" s="4" t="s">
        <v>6</v>
      </c>
      <c r="K1" s="4"/>
      <c r="L1" s="4"/>
    </row>
    <row r="2" spans="1:12" x14ac:dyDescent="0.25">
      <c r="A2" t="s">
        <v>0</v>
      </c>
      <c r="B2" t="s">
        <v>1</v>
      </c>
      <c r="D2" t="s">
        <v>0</v>
      </c>
      <c r="E2" t="s">
        <v>1</v>
      </c>
      <c r="F2" t="s">
        <v>8</v>
      </c>
      <c r="G2" t="s">
        <v>0</v>
      </c>
      <c r="H2" t="s">
        <v>1</v>
      </c>
      <c r="J2" t="s">
        <v>0</v>
      </c>
      <c r="K2" t="s">
        <v>1</v>
      </c>
    </row>
    <row r="3" spans="1:12" x14ac:dyDescent="0.25">
      <c r="A3">
        <v>1</v>
      </c>
      <c r="B3">
        <v>1077617</v>
      </c>
      <c r="D3">
        <v>1</v>
      </c>
      <c r="E3">
        <v>887315</v>
      </c>
      <c r="F3">
        <v>131637</v>
      </c>
      <c r="G3">
        <v>1</v>
      </c>
      <c r="H3">
        <v>2504495</v>
      </c>
      <c r="J3">
        <v>1</v>
      </c>
      <c r="K3">
        <v>6751526</v>
      </c>
    </row>
    <row r="4" spans="1:12" x14ac:dyDescent="0.25">
      <c r="A4">
        <v>2</v>
      </c>
      <c r="B4">
        <v>551269</v>
      </c>
      <c r="D4">
        <v>2</v>
      </c>
      <c r="E4">
        <v>864283</v>
      </c>
      <c r="F4">
        <v>142792</v>
      </c>
      <c r="G4">
        <v>2</v>
      </c>
      <c r="H4">
        <v>2651374</v>
      </c>
      <c r="J4">
        <v>2</v>
      </c>
      <c r="K4">
        <v>5226476</v>
      </c>
    </row>
    <row r="5" spans="1:12" x14ac:dyDescent="0.25">
      <c r="A5">
        <v>3</v>
      </c>
      <c r="B5">
        <v>780460</v>
      </c>
      <c r="D5">
        <v>3</v>
      </c>
      <c r="E5">
        <v>831811</v>
      </c>
      <c r="F5">
        <v>135653</v>
      </c>
      <c r="G5">
        <v>3</v>
      </c>
      <c r="H5">
        <v>2703858</v>
      </c>
      <c r="J5">
        <v>3</v>
      </c>
      <c r="K5">
        <v>5336353</v>
      </c>
    </row>
    <row r="6" spans="1:12" x14ac:dyDescent="0.25">
      <c r="A6">
        <v>4</v>
      </c>
      <c r="B6">
        <v>1119150</v>
      </c>
      <c r="D6">
        <v>4</v>
      </c>
      <c r="E6">
        <v>1107823</v>
      </c>
      <c r="F6">
        <v>172244</v>
      </c>
      <c r="G6">
        <v>4</v>
      </c>
      <c r="H6">
        <v>3002902</v>
      </c>
      <c r="J6">
        <v>4</v>
      </c>
      <c r="K6">
        <v>5476813</v>
      </c>
    </row>
    <row r="7" spans="1:12" x14ac:dyDescent="0.25">
      <c r="A7">
        <v>5</v>
      </c>
      <c r="B7">
        <v>1043634</v>
      </c>
      <c r="D7">
        <v>5</v>
      </c>
      <c r="E7">
        <v>973781</v>
      </c>
      <c r="F7">
        <v>130744</v>
      </c>
      <c r="G7">
        <v>5</v>
      </c>
      <c r="H7">
        <v>2988554</v>
      </c>
      <c r="J7">
        <v>5</v>
      </c>
      <c r="K7">
        <v>5819657</v>
      </c>
    </row>
    <row r="8" spans="1:12" x14ac:dyDescent="0.25">
      <c r="A8">
        <v>6</v>
      </c>
      <c r="B8">
        <v>926584</v>
      </c>
      <c r="D8">
        <v>6</v>
      </c>
      <c r="E8">
        <v>899020</v>
      </c>
      <c r="F8">
        <v>81214</v>
      </c>
      <c r="G8">
        <v>6</v>
      </c>
      <c r="H8">
        <v>2392731</v>
      </c>
      <c r="J8">
        <v>6</v>
      </c>
      <c r="K8">
        <v>5788695</v>
      </c>
    </row>
    <row r="9" spans="1:12" x14ac:dyDescent="0.25">
      <c r="A9">
        <v>7</v>
      </c>
      <c r="B9">
        <v>1069687</v>
      </c>
      <c r="D9">
        <v>7</v>
      </c>
      <c r="E9">
        <v>819351</v>
      </c>
      <c r="F9">
        <v>136992</v>
      </c>
      <c r="G9">
        <v>7</v>
      </c>
      <c r="H9">
        <v>2601534</v>
      </c>
      <c r="J9">
        <v>7</v>
      </c>
      <c r="K9">
        <v>5524766</v>
      </c>
    </row>
    <row r="10" spans="1:12" x14ac:dyDescent="0.25">
      <c r="A10">
        <v>8</v>
      </c>
      <c r="B10">
        <v>1432920</v>
      </c>
      <c r="D10">
        <v>8</v>
      </c>
      <c r="E10">
        <v>844649</v>
      </c>
      <c r="F10">
        <v>123604</v>
      </c>
      <c r="G10">
        <v>8</v>
      </c>
      <c r="H10">
        <v>2953061</v>
      </c>
      <c r="J10">
        <v>8</v>
      </c>
      <c r="K10">
        <v>8326795</v>
      </c>
    </row>
    <row r="11" spans="1:12" x14ac:dyDescent="0.25">
      <c r="A11">
        <v>9</v>
      </c>
      <c r="B11">
        <v>770265</v>
      </c>
      <c r="D11">
        <v>9</v>
      </c>
      <c r="E11">
        <v>1049675</v>
      </c>
      <c r="F11">
        <v>134760</v>
      </c>
      <c r="G11">
        <v>9</v>
      </c>
      <c r="H11">
        <v>2869993</v>
      </c>
      <c r="J11">
        <v>9</v>
      </c>
      <c r="K11">
        <v>6031479</v>
      </c>
    </row>
    <row r="12" spans="1:12" x14ac:dyDescent="0.25">
      <c r="A12">
        <v>10</v>
      </c>
      <c r="B12">
        <v>917145</v>
      </c>
      <c r="D12">
        <v>10</v>
      </c>
      <c r="E12">
        <v>674737</v>
      </c>
      <c r="F12">
        <v>138331</v>
      </c>
      <c r="G12">
        <v>10</v>
      </c>
      <c r="H12">
        <v>2567551</v>
      </c>
      <c r="J12">
        <v>10</v>
      </c>
      <c r="K12">
        <v>5402429</v>
      </c>
    </row>
    <row r="13" spans="1:12" x14ac:dyDescent="0.25">
      <c r="A13" s="1" t="s">
        <v>2</v>
      </c>
      <c r="B13" s="1">
        <f>AVERAGE(B3:B12)</f>
        <v>968873.1</v>
      </c>
      <c r="D13" s="1" t="s">
        <v>2</v>
      </c>
      <c r="E13" s="1">
        <f>AVERAGE(E3:E12)</f>
        <v>895244.5</v>
      </c>
      <c r="F13" s="1">
        <f>AVERAGE(F3:F12)</f>
        <v>132797.1</v>
      </c>
      <c r="G13" s="1" t="s">
        <v>2</v>
      </c>
      <c r="H13" s="1">
        <f>AVERAGE(H3:H12)/2</f>
        <v>1361802.65</v>
      </c>
      <c r="J13" s="1" t="s">
        <v>2</v>
      </c>
      <c r="K13" s="1">
        <f>AVERAGE(K3:K12)/2</f>
        <v>2984249.45</v>
      </c>
    </row>
    <row r="14" spans="1:12" ht="18.75" x14ac:dyDescent="0.3">
      <c r="A14" s="4" t="s">
        <v>7</v>
      </c>
      <c r="B14" s="4"/>
      <c r="C14" s="4"/>
      <c r="D14" s="4" t="s">
        <v>9</v>
      </c>
      <c r="E14" s="4"/>
      <c r="F14" s="4"/>
    </row>
    <row r="15" spans="1:12" x14ac:dyDescent="0.25">
      <c r="A15" t="s">
        <v>0</v>
      </c>
      <c r="B15" t="s">
        <v>1</v>
      </c>
      <c r="D15" t="s">
        <v>0</v>
      </c>
      <c r="E15" t="s">
        <v>1</v>
      </c>
    </row>
    <row r="16" spans="1:12" x14ac:dyDescent="0.25">
      <c r="A16">
        <v>1</v>
      </c>
      <c r="B16">
        <v>90241</v>
      </c>
      <c r="D16">
        <v>1</v>
      </c>
      <c r="E16">
        <v>1531657528</v>
      </c>
    </row>
    <row r="17" spans="1:6" x14ac:dyDescent="0.25">
      <c r="A17">
        <v>2</v>
      </c>
      <c r="B17">
        <v>75516</v>
      </c>
      <c r="D17">
        <v>2</v>
      </c>
      <c r="E17">
        <v>1886643750</v>
      </c>
    </row>
    <row r="18" spans="1:6" x14ac:dyDescent="0.25">
      <c r="A18">
        <v>3</v>
      </c>
      <c r="B18">
        <v>80047</v>
      </c>
      <c r="D18">
        <v>3</v>
      </c>
      <c r="E18">
        <v>2850938176</v>
      </c>
      <c r="F18" s="1"/>
    </row>
    <row r="19" spans="1:6" x14ac:dyDescent="0.25">
      <c r="A19">
        <v>4</v>
      </c>
      <c r="B19">
        <v>71363</v>
      </c>
      <c r="D19">
        <v>4</v>
      </c>
      <c r="E19">
        <v>2932208342</v>
      </c>
    </row>
    <row r="20" spans="1:6" x14ac:dyDescent="0.25">
      <c r="A20">
        <v>5</v>
      </c>
      <c r="B20">
        <v>74006</v>
      </c>
      <c r="D20">
        <v>5</v>
      </c>
      <c r="E20">
        <v>2216775322</v>
      </c>
    </row>
    <row r="21" spans="1:6" x14ac:dyDescent="0.25">
      <c r="A21">
        <v>6</v>
      </c>
      <c r="B21">
        <v>107610</v>
      </c>
      <c r="D21">
        <v>6</v>
      </c>
      <c r="E21">
        <v>3080610911</v>
      </c>
    </row>
    <row r="22" spans="1:6" x14ac:dyDescent="0.25">
      <c r="A22">
        <v>7</v>
      </c>
      <c r="B22">
        <v>114407</v>
      </c>
      <c r="D22">
        <v>7</v>
      </c>
      <c r="E22">
        <v>3229107120</v>
      </c>
    </row>
    <row r="23" spans="1:6" x14ac:dyDescent="0.25">
      <c r="A23">
        <v>8</v>
      </c>
      <c r="B23">
        <v>72873</v>
      </c>
      <c r="D23">
        <v>8</v>
      </c>
      <c r="E23">
        <v>2996263458</v>
      </c>
    </row>
    <row r="24" spans="1:6" x14ac:dyDescent="0.25">
      <c r="A24">
        <v>9</v>
      </c>
      <c r="B24">
        <v>89487</v>
      </c>
      <c r="D24">
        <v>9</v>
      </c>
      <c r="E24">
        <v>2272719241</v>
      </c>
    </row>
    <row r="25" spans="1:6" x14ac:dyDescent="0.25">
      <c r="A25">
        <v>10</v>
      </c>
      <c r="B25">
        <v>74383</v>
      </c>
      <c r="D25">
        <v>10</v>
      </c>
      <c r="E25">
        <v>1559322136</v>
      </c>
    </row>
    <row r="26" spans="1:6" x14ac:dyDescent="0.25">
      <c r="A26" s="1" t="s">
        <v>2</v>
      </c>
      <c r="B26" s="1">
        <f>AVERAGE(B16:B25)</f>
        <v>84993.3</v>
      </c>
      <c r="D26" s="1" t="s">
        <v>2</v>
      </c>
      <c r="E26">
        <f>AVERAGE(E16:E25)</f>
        <v>2455624598.4000001</v>
      </c>
    </row>
  </sheetData>
  <mergeCells count="6">
    <mergeCell ref="A14:C14"/>
    <mergeCell ref="A1:C1"/>
    <mergeCell ref="D1:F1"/>
    <mergeCell ref="G1:I1"/>
    <mergeCell ref="J1:L1"/>
    <mergeCell ref="D14:F14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zoomScaleNormal="100" workbookViewId="0">
      <selection activeCell="B1" sqref="B1:F1"/>
    </sheetView>
  </sheetViews>
  <sheetFormatPr defaultRowHeight="15" x14ac:dyDescent="0.25"/>
  <cols>
    <col min="1" max="1" width="19" bestFit="1" customWidth="1"/>
    <col min="2" max="2" width="19" customWidth="1"/>
    <col min="3" max="3" width="10.375" bestFit="1" customWidth="1"/>
    <col min="4" max="5" width="11.375" bestFit="1" customWidth="1"/>
    <col min="6" max="6" width="10.375" bestFit="1" customWidth="1"/>
  </cols>
  <sheetData>
    <row r="1" spans="1:6" x14ac:dyDescent="0.25">
      <c r="A1" s="2" t="s">
        <v>15</v>
      </c>
      <c r="B1" s="2" t="s">
        <v>22</v>
      </c>
      <c r="C1" s="2" t="s">
        <v>13</v>
      </c>
      <c r="D1" s="2" t="s">
        <v>14</v>
      </c>
      <c r="E1" s="3" t="s">
        <v>19</v>
      </c>
      <c r="F1" s="2" t="s">
        <v>18</v>
      </c>
    </row>
    <row r="2" spans="1:6" x14ac:dyDescent="0.25">
      <c r="A2" t="s">
        <v>10</v>
      </c>
      <c r="B2">
        <v>0</v>
      </c>
      <c r="C2">
        <f>84653.6/1000</f>
        <v>84.653600000000012</v>
      </c>
      <c r="D2">
        <f>86239.4/1000</f>
        <v>86.239399999999989</v>
      </c>
      <c r="E2">
        <f>95339/1000</f>
        <v>95.338999999999999</v>
      </c>
      <c r="F2">
        <f>119353/1000</f>
        <v>119.35299999999999</v>
      </c>
    </row>
    <row r="3" spans="1:6" x14ac:dyDescent="0.25">
      <c r="A3" t="s">
        <v>16</v>
      </c>
      <c r="B3">
        <v>0</v>
      </c>
      <c r="C3">
        <f>665939/1000</f>
        <v>665.93899999999996</v>
      </c>
      <c r="D3">
        <f>870890/1000</f>
        <v>870.89</v>
      </c>
      <c r="E3">
        <f>971590/1000</f>
        <v>971.59</v>
      </c>
      <c r="F3">
        <f>983258/1000</f>
        <v>983.25800000000004</v>
      </c>
    </row>
    <row r="4" spans="1:6" x14ac:dyDescent="0.25">
      <c r="A4" t="s">
        <v>17</v>
      </c>
      <c r="B4">
        <v>0</v>
      </c>
      <c r="C4">
        <f>212842/1000</f>
        <v>212.84200000000001</v>
      </c>
      <c r="D4">
        <f>221904/1000</f>
        <v>221.904</v>
      </c>
      <c r="E4">
        <f>224207/1000</f>
        <v>224.20699999999999</v>
      </c>
      <c r="F4">
        <f>232136/1000</f>
        <v>232.136</v>
      </c>
    </row>
    <row r="5" spans="1:6" x14ac:dyDescent="0.25">
      <c r="A5" t="s">
        <v>11</v>
      </c>
      <c r="B5">
        <v>0</v>
      </c>
      <c r="C5">
        <f>907855.3/1000</f>
        <v>907.85530000000006</v>
      </c>
      <c r="D5">
        <f>944254.1/1000</f>
        <v>944.25409999999999</v>
      </c>
      <c r="E5">
        <f>896791/1000</f>
        <v>896.79100000000005</v>
      </c>
      <c r="F5">
        <f>968381/1000</f>
        <v>968.38099999999997</v>
      </c>
    </row>
    <row r="6" spans="1:6" x14ac:dyDescent="0.25">
      <c r="A6" t="s">
        <v>12</v>
      </c>
      <c r="B6">
        <v>0</v>
      </c>
      <c r="C6">
        <f>2661302/1000</f>
        <v>2661.3020000000001</v>
      </c>
      <c r="D6">
        <f>2907674/1000</f>
        <v>2907.674</v>
      </c>
      <c r="E6">
        <f>3105262/1000</f>
        <v>3105.2620000000002</v>
      </c>
      <c r="F6">
        <f>3980078/1000</f>
        <v>3980.078</v>
      </c>
    </row>
    <row r="7" spans="1:6" x14ac:dyDescent="0.25">
      <c r="A7" t="s">
        <v>20</v>
      </c>
      <c r="B7">
        <v>0</v>
      </c>
      <c r="C7">
        <v>2223011.62</v>
      </c>
      <c r="D7">
        <v>1977594.7350000001</v>
      </c>
      <c r="E7">
        <v>1973904.9779999999</v>
      </c>
      <c r="F7">
        <v>2523616.091</v>
      </c>
    </row>
    <row r="8" spans="1:6" x14ac:dyDescent="0.25">
      <c r="A8" t="s">
        <v>21</v>
      </c>
      <c r="B8">
        <v>0</v>
      </c>
      <c r="C8">
        <f>6039177.6/1000</f>
        <v>6039.1776</v>
      </c>
      <c r="D8">
        <f>6046447.6/1000</f>
        <v>6046.4475999999995</v>
      </c>
      <c r="E8">
        <f>6217622.3/1000</f>
        <v>6217.6223</v>
      </c>
      <c r="F8">
        <f>6285624.7/1000</f>
        <v>6285.6247000000003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tabSelected="1" workbookViewId="0">
      <selection activeCell="G25" sqref="G25"/>
    </sheetView>
  </sheetViews>
  <sheetFormatPr defaultRowHeight="15" x14ac:dyDescent="0.25"/>
  <cols>
    <col min="1" max="1" width="22.625" bestFit="1" customWidth="1"/>
    <col min="3" max="3" width="7.875" bestFit="1" customWidth="1"/>
    <col min="5" max="5" width="9.875" bestFit="1" customWidth="1"/>
    <col min="6" max="6" width="10.875" bestFit="1" customWidth="1"/>
    <col min="7" max="7" width="15.625" bestFit="1" customWidth="1"/>
  </cols>
  <sheetData>
    <row r="1" spans="1:6" x14ac:dyDescent="0.25">
      <c r="A1" s="2" t="s">
        <v>15</v>
      </c>
      <c r="B1" s="2" t="s">
        <v>22</v>
      </c>
      <c r="C1" s="2" t="s">
        <v>13</v>
      </c>
      <c r="D1" s="2" t="s">
        <v>14</v>
      </c>
      <c r="E1" s="3" t="s">
        <v>19</v>
      </c>
      <c r="F1" s="2" t="s">
        <v>18</v>
      </c>
    </row>
    <row r="2" spans="1:6" x14ac:dyDescent="0.25">
      <c r="A2" t="s">
        <v>10</v>
      </c>
      <c r="B2">
        <v>0</v>
      </c>
    </row>
    <row r="3" spans="1:6" x14ac:dyDescent="0.25">
      <c r="A3" t="s">
        <v>16</v>
      </c>
      <c r="B3">
        <v>0</v>
      </c>
    </row>
    <row r="4" spans="1:6" x14ac:dyDescent="0.25">
      <c r="A4" t="s">
        <v>24</v>
      </c>
      <c r="B4">
        <v>0</v>
      </c>
    </row>
    <row r="5" spans="1:6" x14ac:dyDescent="0.25">
      <c r="A5" t="s">
        <v>23</v>
      </c>
      <c r="B5">
        <v>0</v>
      </c>
      <c r="C5">
        <f>AVERAGE(C14:C23)</f>
        <v>83369.899999999994</v>
      </c>
      <c r="D5">
        <f>AVERAGE(D14:D23)</f>
        <v>116974.5</v>
      </c>
      <c r="E5">
        <f>AVERAGE(E14:E23)</f>
        <v>147143.4</v>
      </c>
      <c r="F5">
        <f>AVERAGE(F14:F23)</f>
        <v>235119.7</v>
      </c>
    </row>
    <row r="6" spans="1:6" x14ac:dyDescent="0.25">
      <c r="A6" t="s">
        <v>25</v>
      </c>
      <c r="B6">
        <v>0</v>
      </c>
      <c r="C6">
        <f>AVERAGE(C25:C34)</f>
        <v>53087.7</v>
      </c>
      <c r="D6">
        <f t="shared" ref="D6:F6" si="0">AVERAGE(D25:D34)</f>
        <v>76875.7</v>
      </c>
      <c r="E6">
        <f t="shared" si="0"/>
        <v>63546.7</v>
      </c>
      <c r="F6">
        <f t="shared" si="0"/>
        <v>107912.8</v>
      </c>
    </row>
    <row r="7" spans="1:6" x14ac:dyDescent="0.25">
      <c r="A7" t="s">
        <v>12</v>
      </c>
      <c r="B7">
        <v>0</v>
      </c>
    </row>
    <row r="8" spans="1:6" x14ac:dyDescent="0.25">
      <c r="A8" t="s">
        <v>20</v>
      </c>
      <c r="B8">
        <v>0</v>
      </c>
    </row>
    <row r="9" spans="1:6" x14ac:dyDescent="0.25">
      <c r="A9" t="s">
        <v>21</v>
      </c>
      <c r="B9">
        <v>0</v>
      </c>
    </row>
    <row r="13" spans="1:6" x14ac:dyDescent="0.25">
      <c r="A13" s="13" t="s">
        <v>26</v>
      </c>
      <c r="B13" s="5"/>
      <c r="C13" s="5"/>
      <c r="D13" s="5"/>
      <c r="E13" s="5"/>
      <c r="F13" s="6"/>
    </row>
    <row r="14" spans="1:6" x14ac:dyDescent="0.25">
      <c r="A14" s="7">
        <v>1</v>
      </c>
      <c r="B14" s="8">
        <v>0</v>
      </c>
      <c r="C14" s="8">
        <v>73628</v>
      </c>
      <c r="D14" s="8">
        <v>104590</v>
      </c>
      <c r="E14" s="8">
        <v>112519</v>
      </c>
      <c r="F14" s="9">
        <v>91752</v>
      </c>
    </row>
    <row r="15" spans="1:6" x14ac:dyDescent="0.25">
      <c r="A15" s="7">
        <v>2</v>
      </c>
      <c r="B15" s="8">
        <v>0</v>
      </c>
      <c r="C15" s="8">
        <v>77027</v>
      </c>
      <c r="D15" s="8">
        <v>90242</v>
      </c>
      <c r="E15" s="8">
        <v>106478</v>
      </c>
      <c r="F15" s="9">
        <v>100814</v>
      </c>
    </row>
    <row r="16" spans="1:6" x14ac:dyDescent="0.25">
      <c r="A16" s="7">
        <v>3</v>
      </c>
      <c r="B16" s="8">
        <v>0</v>
      </c>
      <c r="C16" s="8">
        <v>74006</v>
      </c>
      <c r="D16" s="8">
        <v>109121</v>
      </c>
      <c r="E16" s="8">
        <v>100814</v>
      </c>
      <c r="F16" s="9">
        <v>580719</v>
      </c>
    </row>
    <row r="17" spans="1:6" x14ac:dyDescent="0.25">
      <c r="A17" s="7">
        <v>4</v>
      </c>
      <c r="B17" s="8">
        <v>0</v>
      </c>
      <c r="C17" s="8">
        <v>86466</v>
      </c>
      <c r="D17" s="8">
        <v>75139</v>
      </c>
      <c r="E17" s="8">
        <v>201250</v>
      </c>
      <c r="F17" s="9">
        <v>81558</v>
      </c>
    </row>
    <row r="18" spans="1:6" x14ac:dyDescent="0.25">
      <c r="A18" s="7">
        <v>5</v>
      </c>
      <c r="B18" s="8">
        <v>0</v>
      </c>
      <c r="C18" s="8">
        <v>74383</v>
      </c>
      <c r="D18" s="8">
        <v>77027</v>
      </c>
      <c r="E18" s="8">
        <v>123847</v>
      </c>
      <c r="F18" s="9">
        <v>877876</v>
      </c>
    </row>
    <row r="19" spans="1:6" x14ac:dyDescent="0.25">
      <c r="A19" s="7">
        <v>6</v>
      </c>
      <c r="B19" s="8">
        <v>0</v>
      </c>
      <c r="C19" s="8">
        <v>82690</v>
      </c>
      <c r="D19" s="8">
        <v>91374</v>
      </c>
      <c r="E19" s="8">
        <v>148389</v>
      </c>
      <c r="F19" s="9">
        <v>126112</v>
      </c>
    </row>
    <row r="20" spans="1:6" x14ac:dyDescent="0.25">
      <c r="A20" s="7">
        <v>7</v>
      </c>
      <c r="B20" s="8">
        <v>0</v>
      </c>
      <c r="C20" s="8">
        <v>87599</v>
      </c>
      <c r="D20" s="8">
        <v>75516</v>
      </c>
      <c r="E20" s="8">
        <v>107611</v>
      </c>
      <c r="F20" s="9">
        <v>80047</v>
      </c>
    </row>
    <row r="21" spans="1:6" x14ac:dyDescent="0.25">
      <c r="A21" s="7">
        <v>8</v>
      </c>
      <c r="B21" s="8">
        <v>0</v>
      </c>
      <c r="C21" s="8">
        <v>83446</v>
      </c>
      <c r="D21" s="8">
        <v>84200</v>
      </c>
      <c r="E21" s="8">
        <v>300177</v>
      </c>
      <c r="F21" s="9">
        <v>241275</v>
      </c>
    </row>
    <row r="22" spans="1:6" x14ac:dyDescent="0.25">
      <c r="A22" s="7">
        <v>9</v>
      </c>
      <c r="B22" s="8">
        <v>0</v>
      </c>
      <c r="C22" s="8">
        <v>124224</v>
      </c>
      <c r="D22" s="8">
        <v>367386</v>
      </c>
      <c r="E22" s="8">
        <v>123847</v>
      </c>
      <c r="F22" s="9">
        <v>87599</v>
      </c>
    </row>
    <row r="23" spans="1:6" x14ac:dyDescent="0.25">
      <c r="A23" s="10">
        <v>10</v>
      </c>
      <c r="B23" s="11">
        <v>0</v>
      </c>
      <c r="C23" s="11">
        <v>70230</v>
      </c>
      <c r="D23" s="11">
        <v>95150</v>
      </c>
      <c r="E23" s="11">
        <v>146502</v>
      </c>
      <c r="F23" s="12">
        <v>83445</v>
      </c>
    </row>
    <row r="24" spans="1:6" x14ac:dyDescent="0.25">
      <c r="A24" s="13" t="s">
        <v>27</v>
      </c>
      <c r="B24" s="5"/>
      <c r="C24" s="5"/>
      <c r="D24" s="5"/>
      <c r="E24" s="5"/>
      <c r="F24" s="6"/>
    </row>
    <row r="25" spans="1:6" x14ac:dyDescent="0.25">
      <c r="A25" s="14">
        <v>1</v>
      </c>
      <c r="B25" s="8">
        <v>0</v>
      </c>
      <c r="C25" s="8">
        <v>77782</v>
      </c>
      <c r="D25" s="8">
        <v>67587</v>
      </c>
      <c r="E25" s="8">
        <v>104212</v>
      </c>
      <c r="F25" s="9">
        <v>153676</v>
      </c>
    </row>
    <row r="26" spans="1:6" x14ac:dyDescent="0.25">
      <c r="A26" s="14">
        <v>2</v>
      </c>
      <c r="B26" s="8">
        <v>0</v>
      </c>
      <c r="C26" s="8">
        <v>44932</v>
      </c>
      <c r="D26" s="8">
        <v>49841</v>
      </c>
      <c r="E26" s="8">
        <v>63433</v>
      </c>
      <c r="F26" s="9">
        <v>123847</v>
      </c>
    </row>
    <row r="27" spans="1:6" x14ac:dyDescent="0.25">
      <c r="A27" s="14">
        <v>3</v>
      </c>
      <c r="B27" s="8">
        <v>0</v>
      </c>
      <c r="C27" s="8">
        <v>48330</v>
      </c>
      <c r="D27" s="8">
        <v>68342</v>
      </c>
      <c r="E27" s="8">
        <v>80047</v>
      </c>
      <c r="F27" s="9">
        <v>95151</v>
      </c>
    </row>
    <row r="28" spans="1:6" x14ac:dyDescent="0.25">
      <c r="A28" s="14">
        <v>4</v>
      </c>
      <c r="B28" s="8">
        <v>0</v>
      </c>
      <c r="C28" s="8">
        <v>66076</v>
      </c>
      <c r="D28" s="8">
        <v>52862</v>
      </c>
      <c r="E28" s="8">
        <v>77026</v>
      </c>
      <c r="F28" s="9">
        <v>92507</v>
      </c>
    </row>
    <row r="29" spans="1:6" x14ac:dyDescent="0.25">
      <c r="A29" s="14">
        <v>5</v>
      </c>
      <c r="B29" s="8">
        <v>0</v>
      </c>
      <c r="C29" s="8">
        <v>58903</v>
      </c>
      <c r="D29" s="8">
        <v>282808</v>
      </c>
      <c r="E29" s="8">
        <v>48331</v>
      </c>
      <c r="F29" s="9">
        <v>125735</v>
      </c>
    </row>
    <row r="30" spans="1:6" x14ac:dyDescent="0.25">
      <c r="A30" s="14">
        <v>6</v>
      </c>
      <c r="B30" s="8">
        <v>0</v>
      </c>
      <c r="C30" s="8">
        <v>45309</v>
      </c>
      <c r="D30" s="8">
        <v>45688</v>
      </c>
      <c r="E30" s="8">
        <v>46820</v>
      </c>
      <c r="F30" s="9">
        <v>84578</v>
      </c>
    </row>
    <row r="31" spans="1:6" x14ac:dyDescent="0.25">
      <c r="A31" s="14">
        <v>7</v>
      </c>
      <c r="B31" s="8">
        <v>0</v>
      </c>
      <c r="C31" s="8">
        <v>46820</v>
      </c>
      <c r="D31" s="8">
        <v>47953</v>
      </c>
      <c r="E31" s="8">
        <v>45310</v>
      </c>
      <c r="F31" s="9">
        <v>131398</v>
      </c>
    </row>
    <row r="32" spans="1:6" x14ac:dyDescent="0.25">
      <c r="A32" s="14">
        <v>8</v>
      </c>
      <c r="B32" s="8">
        <v>0</v>
      </c>
      <c r="C32" s="8">
        <v>44932</v>
      </c>
      <c r="D32" s="8">
        <v>62301</v>
      </c>
      <c r="E32" s="8">
        <v>74383</v>
      </c>
      <c r="F32" s="9">
        <v>109499</v>
      </c>
    </row>
    <row r="33" spans="1:6" x14ac:dyDescent="0.25">
      <c r="A33" s="14">
        <v>9</v>
      </c>
      <c r="B33" s="8">
        <v>0</v>
      </c>
      <c r="C33" s="8">
        <v>52106</v>
      </c>
      <c r="D33" s="8">
        <v>46820</v>
      </c>
      <c r="E33" s="8">
        <v>46064</v>
      </c>
      <c r="F33" s="9">
        <v>86466</v>
      </c>
    </row>
    <row r="34" spans="1:6" x14ac:dyDescent="0.25">
      <c r="A34" s="15">
        <v>10</v>
      </c>
      <c r="B34" s="11">
        <v>0</v>
      </c>
      <c r="C34" s="11">
        <v>45687</v>
      </c>
      <c r="D34" s="11">
        <v>44555</v>
      </c>
      <c r="E34" s="11">
        <v>49841</v>
      </c>
      <c r="F34" s="12">
        <v>76271</v>
      </c>
    </row>
    <row r="35" spans="1:6" x14ac:dyDescent="0.25">
      <c r="A35" s="1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 Message Sent</vt:lpstr>
      <vt:lpstr>Sem2</vt:lpstr>
      <vt:lpstr>Thesis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2016-08-30T17:53:44Z</dcterms:modified>
</cp:coreProperties>
</file>