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2" windowHeight="9468" tabRatio="827"/>
  </bookViews>
  <sheets>
    <sheet name="Problem Setup" sheetId="1" r:id="rId1"/>
    <sheet name="Supply Curves" sheetId="4" r:id="rId2"/>
    <sheet name="Demand Curves" sheetId="5" r:id="rId3"/>
    <sheet name="Transportation Losses" sheetId="8" r:id="rId4"/>
    <sheet name="Transportation Costs" sheetId="7" r:id="rId5"/>
    <sheet name="Initial Guess" sheetId="9" r:id="rId6"/>
  </sheets>
  <calcPr calcId="145621"/>
</workbook>
</file>

<file path=xl/calcChain.xml><?xml version="1.0" encoding="utf-8"?>
<calcChain xmlns="http://schemas.openxmlformats.org/spreadsheetml/2006/main">
  <c r="C2" i="7" l="1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D1" i="7"/>
  <c r="C1" i="7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D1" i="8"/>
  <c r="E1" i="8"/>
  <c r="F1" i="8"/>
  <c r="G1" i="8"/>
  <c r="H1" i="8"/>
  <c r="I1" i="8"/>
  <c r="C1" i="8"/>
  <c r="C64" i="1"/>
  <c r="D64" i="1"/>
  <c r="E64" i="1"/>
  <c r="F64" i="1"/>
  <c r="G64" i="1"/>
  <c r="H64" i="1"/>
  <c r="B64" i="1"/>
  <c r="C58" i="1"/>
  <c r="D58" i="1"/>
  <c r="E58" i="1"/>
  <c r="F58" i="1"/>
  <c r="G58" i="1"/>
  <c r="H58" i="1"/>
  <c r="B58" i="1"/>
  <c r="C56" i="1"/>
  <c r="D56" i="1"/>
  <c r="E56" i="1"/>
  <c r="F56" i="1"/>
  <c r="G56" i="1"/>
  <c r="B56" i="1"/>
  <c r="C54" i="1"/>
  <c r="D54" i="1"/>
  <c r="E54" i="1"/>
  <c r="F54" i="1"/>
  <c r="G54" i="1"/>
  <c r="H54" i="1"/>
  <c r="B54" i="1"/>
  <c r="C77" i="1"/>
  <c r="B77" i="1"/>
  <c r="C75" i="1"/>
  <c r="B75" i="1"/>
  <c r="C73" i="1"/>
  <c r="B73" i="1"/>
  <c r="C71" i="1"/>
  <c r="B71" i="1"/>
  <c r="C69" i="1"/>
  <c r="B69" i="1"/>
  <c r="C67" i="1"/>
  <c r="B67" i="1"/>
  <c r="H51" i="1"/>
  <c r="G51" i="1"/>
  <c r="F51" i="1"/>
  <c r="E51" i="1"/>
  <c r="D51" i="1"/>
  <c r="C51" i="1"/>
  <c r="B51" i="1"/>
  <c r="G49" i="1"/>
  <c r="F49" i="1"/>
  <c r="E49" i="1"/>
  <c r="D49" i="1"/>
  <c r="C49" i="1"/>
  <c r="B49" i="1"/>
  <c r="J47" i="1"/>
  <c r="I47" i="1"/>
  <c r="H47" i="1"/>
  <c r="G47" i="1"/>
  <c r="F47" i="1"/>
  <c r="E47" i="1"/>
  <c r="D47" i="1"/>
  <c r="C47" i="1"/>
  <c r="B47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  <c r="A3" i="4" l="1"/>
  <c r="B3" i="4"/>
  <c r="C3" i="4"/>
  <c r="D3" i="4"/>
  <c r="E3" i="4"/>
  <c r="F3" i="4"/>
  <c r="G3" i="4"/>
  <c r="H3" i="4"/>
  <c r="I3" i="4"/>
  <c r="J3" i="4"/>
  <c r="I4" i="4"/>
  <c r="J4" i="4"/>
  <c r="B1" i="4"/>
  <c r="C1" i="4"/>
  <c r="D1" i="4"/>
  <c r="E1" i="4"/>
  <c r="F1" i="4"/>
  <c r="G1" i="4"/>
  <c r="H1" i="4"/>
  <c r="I1" i="4"/>
  <c r="J1" i="4"/>
  <c r="A1" i="4"/>
  <c r="A3" i="5"/>
  <c r="B3" i="5"/>
  <c r="C3" i="5"/>
  <c r="D3" i="5"/>
  <c r="E3" i="5"/>
  <c r="F3" i="5"/>
  <c r="G3" i="5"/>
  <c r="H3" i="5"/>
  <c r="I3" i="5"/>
  <c r="G4" i="5"/>
  <c r="H4" i="5"/>
  <c r="I4" i="5"/>
  <c r="A5" i="5"/>
  <c r="B5" i="5"/>
  <c r="C5" i="5"/>
  <c r="D5" i="5"/>
  <c r="E5" i="5"/>
  <c r="F5" i="5"/>
  <c r="G5" i="5"/>
  <c r="H5" i="5"/>
  <c r="I5" i="5"/>
  <c r="H6" i="5"/>
  <c r="I6" i="5"/>
  <c r="B1" i="5"/>
  <c r="C1" i="5"/>
  <c r="D1" i="5"/>
  <c r="E1" i="5"/>
  <c r="F1" i="5"/>
  <c r="G1" i="5"/>
  <c r="H1" i="5"/>
  <c r="I1" i="5"/>
  <c r="A1" i="5"/>
  <c r="J1" i="5"/>
  <c r="J2" i="5"/>
  <c r="J3" i="5"/>
  <c r="J4" i="5"/>
  <c r="J5" i="5"/>
  <c r="J6" i="5"/>
  <c r="A6" i="5" l="1"/>
  <c r="A4" i="5"/>
  <c r="A2" i="5"/>
  <c r="G6" i="5" l="1"/>
  <c r="E4" i="5"/>
  <c r="H4" i="4"/>
  <c r="G4" i="4"/>
  <c r="F4" i="4"/>
  <c r="E4" i="4"/>
  <c r="D4" i="4"/>
  <c r="C4" i="4"/>
  <c r="B4" i="4"/>
  <c r="A4" i="4"/>
  <c r="J2" i="4"/>
  <c r="I2" i="4"/>
  <c r="H2" i="4"/>
  <c r="G2" i="4"/>
  <c r="F2" i="4"/>
  <c r="E2" i="4"/>
  <c r="D2" i="4"/>
  <c r="C2" i="4"/>
  <c r="B2" i="4"/>
  <c r="A2" i="4"/>
  <c r="E6" i="5" l="1"/>
  <c r="F6" i="5"/>
  <c r="B2" i="5"/>
  <c r="C4" i="5"/>
  <c r="E2" i="5"/>
  <c r="C6" i="5"/>
  <c r="D6" i="5"/>
  <c r="D2" i="5"/>
  <c r="F2" i="5"/>
  <c r="D4" i="5"/>
  <c r="F4" i="5"/>
  <c r="C2" i="5"/>
  <c r="G2" i="5"/>
  <c r="I2" i="5"/>
  <c r="H2" i="5"/>
  <c r="B4" i="5"/>
  <c r="B6" i="5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</commentList>
</comments>
</file>

<file path=xl/sharedStrings.xml><?xml version="1.0" encoding="utf-8"?>
<sst xmlns="http://schemas.openxmlformats.org/spreadsheetml/2006/main" count="118" uniqueCount="72">
  <si>
    <t>The data input streams are: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</si>
  <si>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</si>
  <si>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</si>
  <si>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</si>
  <si>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</si>
  <si>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</si>
  <si>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</si>
  <si>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</si>
  <si>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</si>
  <si>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</si>
  <si>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</si>
  <si>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</si>
  <si>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</si>
  <si>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</si>
  <si>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</si>
  <si>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</si>
  <si>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</si>
  <si>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</si>
  <si>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</si>
  <si>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</si>
  <si>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</si>
  <si>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</si>
  <si>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</si>
  <si>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</si>
  <si>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</si>
  <si>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</si>
  <si>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</si>
  <si>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</si>
  <si>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</si>
  <si>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</si>
  <si>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</si>
  <si>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</si>
  <si>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</si>
  <si>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</si>
  <si>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</si>
  <si>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</si>
  <si>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</si>
  <si>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</si>
  <si>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</si>
  <si>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</si>
  <si>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</si>
  <si>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</si>
  <si>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</si>
  <si>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</si>
  <si>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</si>
  <si>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</si>
  <si>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</si>
  <si>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</si>
  <si>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</si>
  <si>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</si>
  <si>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</si>
  <si>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</si>
  <si>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</si>
  <si>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</si>
  <si>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</si>
  <si>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</si>
  <si>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</si>
  <si>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</si>
  <si>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</si>
  <si>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</si>
  <si>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</si>
  <si>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</si>
  <si>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(2) - The marginal price function for the water demand nodes, entered as arrays of flows and marginal prices</t>
  </si>
  <si>
    <t>(3) - The transportation losses associated with moving water from  a Supply Node to a Demand Node, entered as an array of flows from the Supply Node and an array of flows arriving at the Demand Node</t>
  </si>
  <si>
    <t>(4) - The transportation costs associated with moving water from a Supply Node to a Demand Node, entered an array of flows from the Supply Node and an array of marginal costs to the Demand Node</t>
  </si>
  <si>
    <t>The resulting arrays for input to the Optimizer are:</t>
  </si>
  <si>
    <t>Once this information is read by the Hydro$ense program, the following optimization problem is solved</t>
  </si>
  <si>
    <t>Q (acre-ft)</t>
  </si>
  <si>
    <t>These are the costs to move one additional acre-ft of water from a Supply Node to a Demand Node</t>
  </si>
  <si>
    <t>(1) - The marginal cost function for the water supply nodes, entered as arrays of flows and marginal costs</t>
  </si>
  <si>
    <t>(5) - An initial guess of the optimal supply, entered as a matrix of flow between each Node. Rows = Demand Nodes, Columns = Supply Nodes. If no flow is possible, enter zero.</t>
  </si>
  <si>
    <t>This spreadsheet provides an example of the input format for the Optimization Program - Hydro$ense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</si>
</sst>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tabSelected="1" zoomScaleNormal="100" workbookViewId="0">
      <selection sqref="A1:G1"/>
    </sheetView>
  </sheetViews>
  <sheetFormatPr defaultRowHeight="14.4" x14ac:dyDescent="0.3"/>
  <cols>
    <col min="1" max="1" width="28.109375" customWidth="1"/>
    <col min="2" max="2" width="10.33203125" bestFit="1" customWidth="1"/>
    <col min="3" max="3" width="9.5546875" bestFit="1" customWidth="1"/>
    <col min="4" max="8" width="10.5546875" bestFit="1" customWidth="1"/>
  </cols>
  <sheetData>
    <row r="1" spans="1:7" ht="32.25" customHeight="1" x14ac:dyDescent="0.25">
      <c r="A1" s="15" t="s">
        <v>71</v>
      </c>
      <c r="B1" s="15"/>
      <c r="C1" s="15"/>
      <c r="D1" s="15"/>
      <c r="E1" s="15"/>
      <c r="F1" s="15"/>
      <c r="G1" s="15"/>
    </row>
    <row r="3" spans="1:7" ht="15" x14ac:dyDescent="0.25">
      <c r="A3" s="1" t="s">
        <v>0</v>
      </c>
    </row>
    <row r="4" spans="1:7" ht="39.9" customHeight="1" x14ac:dyDescent="0.25">
      <c r="A4" s="14" t="s">
        <v>69</v>
      </c>
      <c r="B4" s="14"/>
      <c r="C4" s="14"/>
      <c r="D4" s="14"/>
      <c r="E4" s="14"/>
      <c r="F4" s="14"/>
      <c r="G4" s="14"/>
    </row>
    <row r="5" spans="1:7" ht="39.9" customHeight="1" x14ac:dyDescent="0.25">
      <c r="A5" s="14" t="s">
        <v>62</v>
      </c>
      <c r="B5" s="14"/>
      <c r="C5" s="14"/>
      <c r="D5" s="14"/>
      <c r="E5" s="14"/>
      <c r="F5" s="14"/>
      <c r="G5" s="14"/>
    </row>
    <row r="6" spans="1:7" ht="39.9" customHeight="1" x14ac:dyDescent="0.25">
      <c r="A6" s="14" t="s">
        <v>63</v>
      </c>
      <c r="B6" s="14"/>
      <c r="C6" s="14"/>
      <c r="D6" s="14"/>
      <c r="E6" s="14"/>
      <c r="F6" s="14"/>
      <c r="G6" s="14"/>
    </row>
    <row r="7" spans="1:7" ht="39.9" customHeight="1" x14ac:dyDescent="0.25">
      <c r="A7" s="14" t="s">
        <v>64</v>
      </c>
      <c r="B7" s="14"/>
      <c r="C7" s="14"/>
      <c r="D7" s="14"/>
      <c r="E7" s="14"/>
      <c r="F7" s="14"/>
      <c r="G7" s="14"/>
    </row>
    <row r="8" spans="1:7" ht="39.9" customHeight="1" x14ac:dyDescent="0.25">
      <c r="A8" s="14" t="s">
        <v>70</v>
      </c>
      <c r="B8" s="14"/>
      <c r="C8" s="14"/>
      <c r="D8" s="14"/>
      <c r="E8" s="14"/>
      <c r="F8" s="14"/>
      <c r="G8" s="14"/>
    </row>
    <row r="10" spans="1:7" ht="28.5" customHeight="1" x14ac:dyDescent="0.25">
      <c r="A10" s="13" t="s">
        <v>1</v>
      </c>
      <c r="B10" s="13"/>
      <c r="C10" s="13"/>
      <c r="D10" s="13"/>
      <c r="E10" s="13"/>
      <c r="F10" s="13"/>
      <c r="G10" s="13"/>
    </row>
    <row r="11" spans="1:7" ht="47.25" customHeight="1" x14ac:dyDescent="0.25">
      <c r="A11" s="11" t="s">
        <v>2</v>
      </c>
      <c r="B11" s="12"/>
      <c r="C11" s="12"/>
      <c r="D11" s="12"/>
      <c r="E11" s="12"/>
      <c r="F11" s="12"/>
      <c r="G11" s="12"/>
    </row>
    <row r="12" spans="1:7" ht="46.5" customHeight="1" x14ac:dyDescent="0.25">
      <c r="A12" s="11" t="s">
        <v>3</v>
      </c>
      <c r="B12" s="11"/>
      <c r="C12" s="11"/>
      <c r="D12" s="11"/>
      <c r="E12" s="11"/>
      <c r="F12" s="11"/>
      <c r="G12" s="11"/>
    </row>
    <row r="13" spans="1:7" ht="60" customHeight="1" x14ac:dyDescent="0.25">
      <c r="A13" s="11" t="s">
        <v>53</v>
      </c>
      <c r="B13" s="11"/>
      <c r="C13" s="11"/>
      <c r="D13" s="11"/>
      <c r="E13" s="11"/>
      <c r="F13" s="11"/>
      <c r="G13" s="11"/>
    </row>
    <row r="14" spans="1:7" ht="33.75" customHeight="1" x14ac:dyDescent="0.25">
      <c r="A14" s="11" t="s">
        <v>33</v>
      </c>
      <c r="B14" s="11"/>
      <c r="C14" s="11"/>
      <c r="D14" s="11"/>
      <c r="E14" s="11"/>
      <c r="F14" s="11"/>
      <c r="G14" s="11"/>
    </row>
    <row r="16" spans="1:7" ht="15.6" x14ac:dyDescent="0.3">
      <c r="A16" s="10" t="s">
        <v>4</v>
      </c>
      <c r="B16" s="10"/>
      <c r="C16" s="10"/>
    </row>
    <row r="17" spans="1:10" x14ac:dyDescent="0.3">
      <c r="A17" s="1" t="s">
        <v>17</v>
      </c>
      <c r="B17" s="4" t="s">
        <v>67</v>
      </c>
      <c r="C17" s="3"/>
      <c r="F17" s="2"/>
    </row>
    <row r="18" spans="1:10" x14ac:dyDescent="0.3">
      <c r="A18" t="s">
        <v>5</v>
      </c>
      <c r="B18" s="2" t="s">
        <v>45</v>
      </c>
      <c r="C18" s="5">
        <v>3</v>
      </c>
      <c r="D18" s="2" t="s">
        <v>49</v>
      </c>
      <c r="E18">
        <v>1.0000000000000001E-5</v>
      </c>
      <c r="G18" s="6"/>
      <c r="H18" s="6"/>
      <c r="I18" s="6"/>
      <c r="J18" s="6"/>
    </row>
    <row r="19" spans="1:10" x14ac:dyDescent="0.3">
      <c r="A19" t="s">
        <v>6</v>
      </c>
      <c r="B19" s="2" t="s">
        <v>45</v>
      </c>
      <c r="C19" s="5">
        <v>1.5</v>
      </c>
      <c r="D19" s="2" t="s">
        <v>49</v>
      </c>
      <c r="E19">
        <v>3.0000000000000001E-5</v>
      </c>
      <c r="G19" s="6"/>
      <c r="H19" s="6"/>
      <c r="I19" s="6"/>
      <c r="J19" s="6"/>
    </row>
    <row r="20" spans="1:10" x14ac:dyDescent="0.3">
      <c r="A20" s="1" t="s">
        <v>18</v>
      </c>
      <c r="B20" s="3"/>
      <c r="C20" s="3"/>
      <c r="F20" s="2"/>
      <c r="H20" s="2"/>
      <c r="J20" s="2"/>
    </row>
    <row r="21" spans="1:10" x14ac:dyDescent="0.3">
      <c r="A21" t="s">
        <v>7</v>
      </c>
      <c r="B21" s="2" t="s">
        <v>46</v>
      </c>
      <c r="C21">
        <v>15</v>
      </c>
      <c r="D21" s="2" t="s">
        <v>50</v>
      </c>
      <c r="E21">
        <v>8.0000000000000007E-5</v>
      </c>
      <c r="G21" s="6"/>
      <c r="H21" s="6"/>
      <c r="I21" s="6"/>
      <c r="J21" s="6"/>
    </row>
    <row r="22" spans="1:10" x14ac:dyDescent="0.3">
      <c r="A22" t="s">
        <v>8</v>
      </c>
      <c r="B22" s="2" t="s">
        <v>46</v>
      </c>
      <c r="C22">
        <v>10</v>
      </c>
      <c r="D22" s="2" t="s">
        <v>50</v>
      </c>
      <c r="E22">
        <v>5.0000000000000002E-5</v>
      </c>
      <c r="G22" s="6"/>
      <c r="H22" s="6"/>
      <c r="I22" s="6"/>
      <c r="J22" s="6"/>
    </row>
    <row r="23" spans="1:10" x14ac:dyDescent="0.3">
      <c r="A23" t="s">
        <v>9</v>
      </c>
      <c r="B23" s="2" t="s">
        <v>46</v>
      </c>
      <c r="C23">
        <v>25</v>
      </c>
      <c r="D23" s="2" t="s">
        <v>50</v>
      </c>
      <c r="E23">
        <v>1E-4</v>
      </c>
      <c r="G23" s="6"/>
      <c r="H23" s="6"/>
      <c r="I23" s="6"/>
      <c r="J23" s="6"/>
    </row>
    <row r="24" spans="1:10" x14ac:dyDescent="0.3">
      <c r="A24" s="1" t="s">
        <v>10</v>
      </c>
      <c r="B24" s="3"/>
      <c r="C24" s="3"/>
      <c r="D24" s="3"/>
      <c r="F24" s="2"/>
    </row>
    <row r="25" spans="1:10" x14ac:dyDescent="0.3">
      <c r="A25" t="s">
        <v>11</v>
      </c>
      <c r="B25" s="2" t="s">
        <v>51</v>
      </c>
      <c r="C25">
        <v>2.0000000000000001E-4</v>
      </c>
      <c r="D25" s="2" t="s">
        <v>47</v>
      </c>
      <c r="E25">
        <v>1</v>
      </c>
      <c r="F25" s="2" t="s">
        <v>48</v>
      </c>
      <c r="G25">
        <v>500</v>
      </c>
    </row>
    <row r="26" spans="1:10" x14ac:dyDescent="0.3">
      <c r="A26" t="s">
        <v>12</v>
      </c>
      <c r="B26" s="2" t="s">
        <v>51</v>
      </c>
      <c r="C26">
        <v>1E-4</v>
      </c>
      <c r="D26" s="2" t="s">
        <v>47</v>
      </c>
      <c r="E26">
        <v>1</v>
      </c>
      <c r="F26" s="2" t="s">
        <v>48</v>
      </c>
      <c r="G26">
        <v>500</v>
      </c>
    </row>
    <row r="27" spans="1:10" x14ac:dyDescent="0.3">
      <c r="A27" t="s">
        <v>13</v>
      </c>
      <c r="B27" s="2" t="s">
        <v>51</v>
      </c>
      <c r="C27">
        <v>8.0000000000000007E-5</v>
      </c>
      <c r="D27" s="2" t="s">
        <v>47</v>
      </c>
      <c r="E27">
        <v>0</v>
      </c>
      <c r="F27" s="2" t="s">
        <v>48</v>
      </c>
      <c r="G27">
        <v>0</v>
      </c>
    </row>
    <row r="28" spans="1:10" x14ac:dyDescent="0.3">
      <c r="A28" t="s">
        <v>14</v>
      </c>
      <c r="B28" s="2" t="s">
        <v>51</v>
      </c>
      <c r="C28">
        <v>1.2999999999999999E-4</v>
      </c>
      <c r="D28" s="2" t="s">
        <v>47</v>
      </c>
      <c r="E28">
        <v>1</v>
      </c>
      <c r="F28" s="2" t="s">
        <v>48</v>
      </c>
      <c r="G28">
        <v>1000</v>
      </c>
    </row>
    <row r="29" spans="1:10" x14ac:dyDescent="0.3">
      <c r="A29" t="s">
        <v>15</v>
      </c>
      <c r="B29" s="2" t="s">
        <v>51</v>
      </c>
      <c r="C29">
        <v>6.0000000000000002E-5</v>
      </c>
      <c r="D29" s="2" t="s">
        <v>47</v>
      </c>
      <c r="E29">
        <v>0</v>
      </c>
      <c r="F29" s="2" t="s">
        <v>48</v>
      </c>
      <c r="G29">
        <v>0</v>
      </c>
    </row>
    <row r="30" spans="1:10" x14ac:dyDescent="0.3">
      <c r="A30" t="s">
        <v>16</v>
      </c>
      <c r="B30" s="2" t="s">
        <v>51</v>
      </c>
      <c r="C30">
        <v>1E-4</v>
      </c>
      <c r="D30" s="2" t="s">
        <v>47</v>
      </c>
      <c r="E30">
        <v>1</v>
      </c>
      <c r="F30" s="2" t="s">
        <v>48</v>
      </c>
      <c r="G30">
        <v>250</v>
      </c>
    </row>
    <row r="31" spans="1:10" x14ac:dyDescent="0.3">
      <c r="A31" s="1" t="s">
        <v>19</v>
      </c>
      <c r="B31" s="3"/>
    </row>
    <row r="32" spans="1:10" x14ac:dyDescent="0.3">
      <c r="A32" t="s">
        <v>11</v>
      </c>
      <c r="B32" s="2" t="s">
        <v>52</v>
      </c>
      <c r="C32" s="8">
        <v>1.5</v>
      </c>
    </row>
    <row r="33" spans="1:11" x14ac:dyDescent="0.3">
      <c r="A33" t="s">
        <v>12</v>
      </c>
      <c r="B33" s="2" t="s">
        <v>52</v>
      </c>
      <c r="C33" s="8">
        <v>1.25</v>
      </c>
    </row>
    <row r="34" spans="1:11" x14ac:dyDescent="0.3">
      <c r="A34" t="s">
        <v>13</v>
      </c>
      <c r="B34" s="2" t="s">
        <v>52</v>
      </c>
      <c r="C34" s="8">
        <v>100</v>
      </c>
    </row>
    <row r="35" spans="1:11" x14ac:dyDescent="0.3">
      <c r="A35" t="s">
        <v>14</v>
      </c>
      <c r="B35" s="2" t="s">
        <v>52</v>
      </c>
      <c r="C35" s="8">
        <v>0.75</v>
      </c>
    </row>
    <row r="36" spans="1:11" x14ac:dyDescent="0.3">
      <c r="A36" t="s">
        <v>15</v>
      </c>
      <c r="B36" s="2" t="s">
        <v>52</v>
      </c>
      <c r="C36" s="8">
        <v>100</v>
      </c>
    </row>
    <row r="37" spans="1:11" x14ac:dyDescent="0.3">
      <c r="A37" t="s">
        <v>16</v>
      </c>
      <c r="B37" s="2" t="s">
        <v>52</v>
      </c>
      <c r="C37" s="8">
        <v>1.3</v>
      </c>
    </row>
    <row r="39" spans="1:11" ht="15.6" x14ac:dyDescent="0.3">
      <c r="A39" s="10" t="s">
        <v>65</v>
      </c>
    </row>
    <row r="40" spans="1:11" x14ac:dyDescent="0.3">
      <c r="A40" s="1" t="s">
        <v>17</v>
      </c>
      <c r="B40" s="4" t="s">
        <v>56</v>
      </c>
    </row>
    <row r="41" spans="1:11" x14ac:dyDescent="0.3">
      <c r="A41" t="s">
        <v>22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3">
      <c r="A42" t="s">
        <v>23</v>
      </c>
      <c r="B42" s="6">
        <f t="shared" ref="B42:K42" si="0">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3">
      <c r="A43" t="s">
        <v>24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3">
      <c r="A44" t="s">
        <v>25</v>
      </c>
      <c r="B44" s="6">
        <f t="shared" ref="B44:I44" si="1">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3">
      <c r="A45" s="1" t="s">
        <v>18</v>
      </c>
      <c r="B45" t="s">
        <v>55</v>
      </c>
    </row>
    <row r="46" spans="1:11" x14ac:dyDescent="0.3">
      <c r="A46" t="s">
        <v>20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3">
      <c r="A47" t="s">
        <v>21</v>
      </c>
      <c r="B47" s="6">
        <f t="shared" ref="B47:J47" si="2">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3">
      <c r="A48" t="s">
        <v>26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3">
      <c r="A49" t="s">
        <v>27</v>
      </c>
      <c r="B49" s="6">
        <f t="shared" ref="B49:G49" si="3">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3">
      <c r="A50" t="s">
        <v>28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3">
      <c r="A51" t="s">
        <v>29</v>
      </c>
      <c r="B51" s="6">
        <f t="shared" ref="B51:H51" si="4">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3">
      <c r="A52" s="1" t="s">
        <v>10</v>
      </c>
      <c r="B52" t="s">
        <v>54</v>
      </c>
    </row>
    <row r="53" spans="1:8" x14ac:dyDescent="0.3">
      <c r="A53" t="s">
        <v>30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3">
      <c r="A54" t="s">
        <v>20</v>
      </c>
      <c r="B54" s="9">
        <f>MAX($E$25*B$53*(1-EXP(-$C$25*B$53))-$G$25,0)</f>
        <v>0</v>
      </c>
      <c r="C54" s="9">
        <f t="shared" ref="C54:H54" si="5">MAX($E$25*C$53*(1-EXP(-$C$25*C$53))-$G$25,0)</f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3">
      <c r="A55" t="s">
        <v>31</v>
      </c>
      <c r="B55" s="7">
        <v>0</v>
      </c>
      <c r="C55" s="7">
        <v>2500</v>
      </c>
      <c r="D55" s="7">
        <v>5000</v>
      </c>
      <c r="E55" s="7">
        <v>10000</v>
      </c>
      <c r="F55" s="7">
        <v>15000</v>
      </c>
      <c r="G55" s="7">
        <v>20000</v>
      </c>
      <c r="H55" s="9"/>
    </row>
    <row r="56" spans="1:8" x14ac:dyDescent="0.3">
      <c r="A56" t="s">
        <v>20</v>
      </c>
      <c r="B56" s="7">
        <f>MAX($E$28*B$55*(1-EXP(-$C$28*B$55))-$G$28,0)</f>
        <v>0</v>
      </c>
      <c r="C56" s="7">
        <f t="shared" ref="C56:G56" si="6">MAX($E$28*C$55*(1-EXP(-$C$28*C$55))-$G$28,0)</f>
        <v>0</v>
      </c>
      <c r="D56" s="7">
        <f t="shared" si="6"/>
        <v>1389.7711161949196</v>
      </c>
      <c r="E56" s="7">
        <f t="shared" si="6"/>
        <v>6274.6820696598734</v>
      </c>
      <c r="F56" s="7">
        <f t="shared" si="6"/>
        <v>11865.888926202295</v>
      </c>
      <c r="G56" s="7">
        <f t="shared" si="6"/>
        <v>17514.528435713321</v>
      </c>
      <c r="H56" s="9"/>
    </row>
    <row r="57" spans="1:8" x14ac:dyDescent="0.3">
      <c r="A57" t="s">
        <v>30</v>
      </c>
      <c r="B57" s="9">
        <v>0</v>
      </c>
      <c r="C57" s="9">
        <v>5000</v>
      </c>
      <c r="D57" s="9">
        <v>10000</v>
      </c>
      <c r="E57" s="9">
        <v>17500</v>
      </c>
      <c r="F57" s="9">
        <v>25000</v>
      </c>
      <c r="G57" s="9">
        <v>35000</v>
      </c>
      <c r="H57" s="9">
        <v>43000</v>
      </c>
    </row>
    <row r="58" spans="1:8" x14ac:dyDescent="0.3">
      <c r="A58" t="s">
        <v>26</v>
      </c>
      <c r="B58" s="7">
        <f>MAX($E$26*B$57*(1-EXP(-$C$26*B$57))-$G$26,0)</f>
        <v>0</v>
      </c>
      <c r="C58" s="7">
        <f t="shared" ref="C58:H58" si="7">MAX($E$26*C$57*(1-EXP(-$C$26*C$57))-$G$26,0)</f>
        <v>1467.346701436833</v>
      </c>
      <c r="D58" s="7">
        <f t="shared" si="7"/>
        <v>5821.2055882855766</v>
      </c>
      <c r="E58" s="7">
        <f t="shared" si="7"/>
        <v>13958.95598961721</v>
      </c>
      <c r="F58" s="7">
        <f t="shared" si="7"/>
        <v>22447.875034402528</v>
      </c>
      <c r="G58" s="7">
        <f t="shared" si="7"/>
        <v>33443.091580218854</v>
      </c>
      <c r="H58" s="7">
        <f t="shared" si="7"/>
        <v>41916.551962475365</v>
      </c>
    </row>
    <row r="59" spans="1:8" x14ac:dyDescent="0.3">
      <c r="A59" t="s">
        <v>31</v>
      </c>
      <c r="B59">
        <v>0</v>
      </c>
      <c r="C59">
        <v>50000</v>
      </c>
    </row>
    <row r="60" spans="1:8" x14ac:dyDescent="0.3">
      <c r="A60" t="s">
        <v>26</v>
      </c>
      <c r="B60">
        <v>0</v>
      </c>
      <c r="C60">
        <v>0</v>
      </c>
    </row>
    <row r="61" spans="1:8" x14ac:dyDescent="0.3">
      <c r="A61" t="s">
        <v>30</v>
      </c>
      <c r="B61" s="7">
        <v>0</v>
      </c>
      <c r="C61" s="7">
        <v>50000</v>
      </c>
      <c r="D61" s="7"/>
      <c r="E61" s="7"/>
      <c r="F61" s="7"/>
      <c r="G61" s="7"/>
      <c r="H61" s="7"/>
    </row>
    <row r="62" spans="1:8" x14ac:dyDescent="0.3">
      <c r="A62" t="s">
        <v>28</v>
      </c>
      <c r="B62" s="7">
        <v>0</v>
      </c>
      <c r="C62" s="7">
        <v>0</v>
      </c>
      <c r="D62" s="7"/>
      <c r="E62" s="7"/>
      <c r="F62" s="7"/>
      <c r="G62" s="7"/>
      <c r="H62" s="7"/>
    </row>
    <row r="63" spans="1:8" x14ac:dyDescent="0.3">
      <c r="A63" t="s">
        <v>31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3">
      <c r="A64" t="s">
        <v>28</v>
      </c>
      <c r="B64" s="7">
        <f>MAX($E$30*B$63*(1-EXP(-$C$30*B$63))-$G$30,0)</f>
        <v>0</v>
      </c>
      <c r="C64" s="7">
        <f t="shared" ref="C64:H64" si="8">MAX($E$30*C$63*(1-EXP(-$C$30*C$63))-$G$30,0)</f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3" x14ac:dyDescent="0.3">
      <c r="A65" s="1" t="s">
        <v>19</v>
      </c>
      <c r="B65" t="s">
        <v>68</v>
      </c>
    </row>
    <row r="66" spans="1:3" x14ac:dyDescent="0.3">
      <c r="A66" t="s">
        <v>32</v>
      </c>
      <c r="B66">
        <v>0</v>
      </c>
      <c r="C66">
        <v>40000</v>
      </c>
    </row>
    <row r="67" spans="1:3" x14ac:dyDescent="0.3">
      <c r="A67" t="s">
        <v>34</v>
      </c>
      <c r="B67" s="8">
        <f>$C$32</f>
        <v>1.5</v>
      </c>
      <c r="C67" s="8">
        <f>$C$32</f>
        <v>1.5</v>
      </c>
    </row>
    <row r="68" spans="1:3" x14ac:dyDescent="0.3">
      <c r="A68" t="s">
        <v>39</v>
      </c>
      <c r="B68">
        <v>0</v>
      </c>
      <c r="C68">
        <v>20000</v>
      </c>
    </row>
    <row r="69" spans="1:3" x14ac:dyDescent="0.3">
      <c r="A69" t="s">
        <v>40</v>
      </c>
      <c r="B69" s="8">
        <f>$C$35</f>
        <v>0.75</v>
      </c>
      <c r="C69" s="8">
        <f>$C$35</f>
        <v>0.75</v>
      </c>
    </row>
    <row r="70" spans="1:3" x14ac:dyDescent="0.3">
      <c r="A70" t="s">
        <v>35</v>
      </c>
      <c r="B70">
        <v>0</v>
      </c>
      <c r="C70">
        <v>43000</v>
      </c>
    </row>
    <row r="71" spans="1:3" x14ac:dyDescent="0.3">
      <c r="A71" t="s">
        <v>36</v>
      </c>
      <c r="B71" s="8">
        <f>$C$33</f>
        <v>1.25</v>
      </c>
      <c r="C71" s="8">
        <f>$C$33</f>
        <v>1.25</v>
      </c>
    </row>
    <row r="72" spans="1:3" x14ac:dyDescent="0.3">
      <c r="A72" t="s">
        <v>41</v>
      </c>
      <c r="B72">
        <v>0</v>
      </c>
      <c r="C72">
        <v>50000</v>
      </c>
    </row>
    <row r="73" spans="1:3" x14ac:dyDescent="0.3">
      <c r="A73" t="s">
        <v>42</v>
      </c>
      <c r="B73" s="8">
        <f>$C$36</f>
        <v>100</v>
      </c>
      <c r="C73" s="8">
        <f>$C$36</f>
        <v>100</v>
      </c>
    </row>
    <row r="74" spans="1:3" x14ac:dyDescent="0.3">
      <c r="A74" t="s">
        <v>37</v>
      </c>
      <c r="B74">
        <v>0</v>
      </c>
      <c r="C74">
        <v>50000</v>
      </c>
    </row>
    <row r="75" spans="1:3" x14ac:dyDescent="0.3">
      <c r="A75" t="s">
        <v>38</v>
      </c>
      <c r="B75" s="8">
        <f>$C$34</f>
        <v>100</v>
      </c>
      <c r="C75" s="8">
        <f>$C$34</f>
        <v>100</v>
      </c>
    </row>
    <row r="76" spans="1:3" x14ac:dyDescent="0.3">
      <c r="A76" t="s">
        <v>43</v>
      </c>
      <c r="B76">
        <v>0</v>
      </c>
      <c r="C76">
        <v>17500</v>
      </c>
    </row>
    <row r="77" spans="1:3" x14ac:dyDescent="0.3">
      <c r="A77" t="s">
        <v>44</v>
      </c>
      <c r="B77" s="8">
        <f>$C$37</f>
        <v>1.3</v>
      </c>
      <c r="C77" s="8">
        <f>$C$37</f>
        <v>1.3</v>
      </c>
    </row>
    <row r="79" spans="1:3" x14ac:dyDescent="0.3">
      <c r="A79" t="s">
        <v>66</v>
      </c>
    </row>
    <row r="81" spans="1:3" x14ac:dyDescent="0.3">
      <c r="A81" t="s">
        <v>57</v>
      </c>
    </row>
    <row r="82" spans="1:3" x14ac:dyDescent="0.3">
      <c r="B82" t="s">
        <v>58</v>
      </c>
      <c r="C82" t="s">
        <v>59</v>
      </c>
    </row>
    <row r="83" spans="1:3" x14ac:dyDescent="0.3">
      <c r="C83" t="s">
        <v>60</v>
      </c>
    </row>
    <row r="84" spans="1:3" x14ac:dyDescent="0.3">
      <c r="C84" t="s">
        <v>61</v>
      </c>
    </row>
  </sheetData>
  <mergeCells count="11">
    <mergeCell ref="A8:G8"/>
    <mergeCell ref="A7:G7"/>
    <mergeCell ref="A1:G1"/>
    <mergeCell ref="A4:G4"/>
    <mergeCell ref="A5:G5"/>
    <mergeCell ref="A6:G6"/>
    <mergeCell ref="A11:G11"/>
    <mergeCell ref="A10:G10"/>
    <mergeCell ref="A12:G12"/>
    <mergeCell ref="A13:G13"/>
    <mergeCell ref="A14:G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4.4" x14ac:dyDescent="0.3"/>
  <sheetData>
    <row r="1" spans="1:10" x14ac:dyDescent="0.25">
      <c r="A1">
        <f>IF(ISNUMBER('Problem Setup'!B41),ROUND('Problem Setup'!B41,3),"")</f>
        <v>0</v>
      </c>
      <c r="B1">
        <f>IF(ISNUMBER('Problem Setup'!C41),ROUND('Problem Setup'!C41,3),"")</f>
        <v>2000</v>
      </c>
      <c r="C1">
        <f>IF(ISNUMBER('Problem Setup'!D41),ROUND('Problem Setup'!D41,3),"")</f>
        <v>4000</v>
      </c>
      <c r="D1">
        <f>IF(ISNUMBER('Problem Setup'!E41),ROUND('Problem Setup'!E41,3),"")</f>
        <v>5000</v>
      </c>
      <c r="E1">
        <f>IF(ISNUMBER('Problem Setup'!F41),ROUND('Problem Setup'!F41,3),"")</f>
        <v>7500</v>
      </c>
      <c r="F1">
        <f>IF(ISNUMBER('Problem Setup'!G41),ROUND('Problem Setup'!G41,3),"")</f>
        <v>10000</v>
      </c>
      <c r="G1">
        <f>IF(ISNUMBER('Problem Setup'!H41),ROUND('Problem Setup'!H41,3),"")</f>
        <v>20000</v>
      </c>
      <c r="H1">
        <f>IF(ISNUMBER('Problem Setup'!I41),ROUND('Problem Setup'!I41,3),"")</f>
        <v>30000</v>
      </c>
      <c r="I1">
        <f>IF(ISNUMBER('Problem Setup'!J41),ROUND('Problem Setup'!J41,3),"")</f>
        <v>50000</v>
      </c>
      <c r="J1">
        <f>IF(ISNUMBER('Problem Setup'!K41),ROUND('Problem Setup'!K41,3),"")</f>
        <v>65000</v>
      </c>
    </row>
    <row r="2" spans="1:10" x14ac:dyDescent="0.25">
      <c r="A2">
        <f>IF(ISNUMBER('Problem Setup'!B42),ROUND('Problem Setup'!B42,3),"")</f>
        <v>3</v>
      </c>
      <c r="B2">
        <f>IF(ISNUMBER('Problem Setup'!C42),ROUND('Problem Setup'!C42,3),"")</f>
        <v>3.0609999999999999</v>
      </c>
      <c r="C2">
        <f>IF(ISNUMBER('Problem Setup'!D42),ROUND('Problem Setup'!D42,3),"")</f>
        <v>3.1219999999999999</v>
      </c>
      <c r="D2">
        <f>IF(ISNUMBER('Problem Setup'!E42),ROUND('Problem Setup'!E42,3),"")</f>
        <v>3.1539999999999999</v>
      </c>
      <c r="E2">
        <f>IF(ISNUMBER('Problem Setup'!F42),ROUND('Problem Setup'!F42,3),"")</f>
        <v>3.234</v>
      </c>
      <c r="F2">
        <f>IF(ISNUMBER('Problem Setup'!G42),ROUND('Problem Setup'!G42,3),"")</f>
        <v>3.3159999999999998</v>
      </c>
      <c r="G2">
        <f>IF(ISNUMBER('Problem Setup'!H42),ROUND('Problem Setup'!H42,3),"")</f>
        <v>3.6640000000000001</v>
      </c>
      <c r="H2">
        <f>IF(ISNUMBER('Problem Setup'!I42),ROUND('Problem Setup'!I42,3),"")</f>
        <v>4.05</v>
      </c>
      <c r="I2">
        <f>IF(ISNUMBER('Problem Setup'!J42),ROUND('Problem Setup'!J42,3),"")</f>
        <v>4.9459999999999997</v>
      </c>
      <c r="J2">
        <f>IF(ISNUMBER('Problem Setup'!K42),ROUND('Problem Setup'!K42,3),"")</f>
        <v>5.7469999999999999</v>
      </c>
    </row>
    <row r="3" spans="1:10" x14ac:dyDescent="0.25">
      <c r="A3">
        <f>IF(ISNUMBER('Problem Setup'!B43),ROUND('Problem Setup'!B43,3),"")</f>
        <v>0</v>
      </c>
      <c r="B3">
        <f>IF(ISNUMBER('Problem Setup'!C43),ROUND('Problem Setup'!C43,3),"")</f>
        <v>1000</v>
      </c>
      <c r="C3">
        <f>IF(ISNUMBER('Problem Setup'!D43),ROUND('Problem Setup'!D43,3),"")</f>
        <v>2500</v>
      </c>
      <c r="D3">
        <f>IF(ISNUMBER('Problem Setup'!E43),ROUND('Problem Setup'!E43,3),"")</f>
        <v>5000</v>
      </c>
      <c r="E3">
        <f>IF(ISNUMBER('Problem Setup'!F43),ROUND('Problem Setup'!F43,3),"")</f>
        <v>8000</v>
      </c>
      <c r="F3">
        <f>IF(ISNUMBER('Problem Setup'!G43),ROUND('Problem Setup'!G43,3),"")</f>
        <v>10000</v>
      </c>
      <c r="G3">
        <f>IF(ISNUMBER('Problem Setup'!H43),ROUND('Problem Setup'!H43,3),"")</f>
        <v>15000</v>
      </c>
      <c r="H3">
        <f>IF(ISNUMBER('Problem Setup'!I43),ROUND('Problem Setup'!I43,3),"")</f>
        <v>25000</v>
      </c>
      <c r="I3" t="str">
        <f>IF(ISNUMBER('Problem Setup'!J43),ROUND('Problem Setup'!J43,3),"")</f>
        <v/>
      </c>
      <c r="J3" t="str">
        <f>IF(ISNUMBER('Problem Setup'!K43),ROUND('Problem Setup'!K43,3),"")</f>
        <v/>
      </c>
    </row>
    <row r="4" spans="1:10" x14ac:dyDescent="0.25">
      <c r="A4">
        <f>IF(ISNUMBER('Problem Setup'!B44),ROUND('Problem Setup'!B44,3),"")</f>
        <v>1.5</v>
      </c>
      <c r="B4">
        <f>IF(ISNUMBER('Problem Setup'!C44),ROUND('Problem Setup'!C44,3),"")</f>
        <v>1.546</v>
      </c>
      <c r="C4">
        <f>IF(ISNUMBER('Problem Setup'!D44),ROUND('Problem Setup'!D44,3),"")</f>
        <v>1.617</v>
      </c>
      <c r="D4">
        <f>IF(ISNUMBER('Problem Setup'!E44),ROUND('Problem Setup'!E44,3),"")</f>
        <v>1.7430000000000001</v>
      </c>
      <c r="E4">
        <f>IF(ISNUMBER('Problem Setup'!F44),ROUND('Problem Setup'!F44,3),"")</f>
        <v>1.907</v>
      </c>
      <c r="F4">
        <f>IF(ISNUMBER('Problem Setup'!G44),ROUND('Problem Setup'!G44,3),"")</f>
        <v>2.0249999999999999</v>
      </c>
      <c r="G4">
        <f>IF(ISNUMBER('Problem Setup'!H44),ROUND('Problem Setup'!H44,3),"")</f>
        <v>2.3519999999999999</v>
      </c>
      <c r="H4">
        <f>IF(ISNUMBER('Problem Setup'!I44),ROUND('Problem Setup'!I44,3),"")</f>
        <v>3.1760000000000002</v>
      </c>
      <c r="I4" t="str">
        <f>IF(ISNUMBER('Problem Setup'!J44),ROUND('Problem Setup'!J44,3),"")</f>
        <v/>
      </c>
      <c r="J4" t="str">
        <f>IF(ISNUMBER('Problem Setup'!K44),ROUND('Problem Setup'!K44,3),"")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4.4" x14ac:dyDescent="0.3"/>
  <sheetData>
    <row r="1" spans="1:10" x14ac:dyDescent="0.25">
      <c r="A1">
        <f>IF(ISNUMBER('Problem Setup'!B46),ROUND('Problem Setup'!B46,3),"")</f>
        <v>0</v>
      </c>
      <c r="B1">
        <f>IF(ISNUMBER('Problem Setup'!C46),ROUND('Problem Setup'!C46,3),"")</f>
        <v>2000</v>
      </c>
      <c r="C1">
        <f>IF(ISNUMBER('Problem Setup'!D46),ROUND('Problem Setup'!D46,3),"")</f>
        <v>4000</v>
      </c>
      <c r="D1">
        <f>IF(ISNUMBER('Problem Setup'!E46),ROUND('Problem Setup'!E46,3),"")</f>
        <v>7500</v>
      </c>
      <c r="E1">
        <f>IF(ISNUMBER('Problem Setup'!F46),ROUND('Problem Setup'!F46,3),"")</f>
        <v>10000</v>
      </c>
      <c r="F1">
        <f>IF(ISNUMBER('Problem Setup'!G46),ROUND('Problem Setup'!G46,3),"")</f>
        <v>15000</v>
      </c>
      <c r="G1">
        <f>IF(ISNUMBER('Problem Setup'!H46),ROUND('Problem Setup'!H46,3),"")</f>
        <v>20000</v>
      </c>
      <c r="H1">
        <f>IF(ISNUMBER('Problem Setup'!I46),ROUND('Problem Setup'!I46,3),"")</f>
        <v>30000</v>
      </c>
      <c r="I1">
        <f>IF(ISNUMBER('Problem Setup'!J46),ROUND('Problem Setup'!J46,3),"")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Setup'!B47),ROUND('Problem Setup'!B47,3),"")</f>
        <v>15</v>
      </c>
      <c r="B2">
        <f>IF(ISNUMBER('Problem Setup'!C47),ROUND('Problem Setup'!C47,3),"")</f>
        <v>12.782</v>
      </c>
      <c r="C2">
        <f>IF(ISNUMBER('Problem Setup'!D47),ROUND('Problem Setup'!D47,3),"")</f>
        <v>10.891999999999999</v>
      </c>
      <c r="D2">
        <f>IF(ISNUMBER('Problem Setup'!E47),ROUND('Problem Setup'!E47,3),"")</f>
        <v>8.2319999999999993</v>
      </c>
      <c r="E2">
        <f>IF(ISNUMBER('Problem Setup'!F47),ROUND('Problem Setup'!F47,3),"")</f>
        <v>6.74</v>
      </c>
      <c r="F2">
        <f>IF(ISNUMBER('Problem Setup'!G47),ROUND('Problem Setup'!G47,3),"")</f>
        <v>4.5179999999999998</v>
      </c>
      <c r="G2">
        <f>IF(ISNUMBER('Problem Setup'!H47),ROUND('Problem Setup'!H47,3),"")</f>
        <v>3.028</v>
      </c>
      <c r="H2">
        <f>IF(ISNUMBER('Problem Setup'!I47),ROUND('Problem Setup'!I47,3),"")</f>
        <v>1.361</v>
      </c>
      <c r="I2">
        <f>IF(ISNUMBER('Problem Setup'!J47),ROUND('Problem Setup'!J47,3),"")</f>
        <v>0.61099999999999999</v>
      </c>
      <c r="J2" t="str">
        <f>IF(ISNUMBER('Problem Setup'!K47),'Problem Setup'!K47,"")</f>
        <v/>
      </c>
    </row>
    <row r="3" spans="1:10" x14ac:dyDescent="0.25">
      <c r="A3">
        <f>IF(ISNUMBER('Problem Setup'!B48),ROUND('Problem Setup'!B48,3),"")</f>
        <v>0</v>
      </c>
      <c r="B3">
        <f>IF(ISNUMBER('Problem Setup'!C48),ROUND('Problem Setup'!C48,3),"")</f>
        <v>3000</v>
      </c>
      <c r="C3">
        <f>IF(ISNUMBER('Problem Setup'!D48),ROUND('Problem Setup'!D48,3),"")</f>
        <v>7500</v>
      </c>
      <c r="D3">
        <f>IF(ISNUMBER('Problem Setup'!E48),ROUND('Problem Setup'!E48,3),"")</f>
        <v>12500</v>
      </c>
      <c r="E3">
        <f>IF(ISNUMBER('Problem Setup'!F48),ROUND('Problem Setup'!F48,3),"")</f>
        <v>20000</v>
      </c>
      <c r="F3">
        <f>IF(ISNUMBER('Problem Setup'!G48),ROUND('Problem Setup'!G48,3),"")</f>
        <v>30000</v>
      </c>
      <c r="G3" t="str">
        <f>IF(ISNUMBER('Problem Setup'!H48),ROUND('Problem Setup'!H48,3),"")</f>
        <v/>
      </c>
      <c r="H3" t="str">
        <f>IF(ISNUMBER('Problem Setup'!I48),ROUND('Problem Setup'!I48,3),"")</f>
        <v/>
      </c>
      <c r="I3" t="str">
        <f>IF(ISNUMBER('Problem Setup'!J48),ROUND('Problem Setup'!J48,3),"")</f>
        <v/>
      </c>
      <c r="J3" t="str">
        <f>IF(ISNUMBER('Problem Setup'!K48),'Problem Setup'!K48,"")</f>
        <v/>
      </c>
    </row>
    <row r="4" spans="1:10" x14ac:dyDescent="0.25">
      <c r="A4">
        <f>IF(ISNUMBER('Problem Setup'!B49),ROUND('Problem Setup'!B49,3),"")</f>
        <v>10</v>
      </c>
      <c r="B4">
        <f>IF(ISNUMBER('Problem Setup'!C49),ROUND('Problem Setup'!C49,3),"")</f>
        <v>8.6069999999999993</v>
      </c>
      <c r="C4">
        <f>IF(ISNUMBER('Problem Setup'!D49),ROUND('Problem Setup'!D49,3),"")</f>
        <v>6.8730000000000002</v>
      </c>
      <c r="D4">
        <f>IF(ISNUMBER('Problem Setup'!E49),ROUND('Problem Setup'!E49,3),"")</f>
        <v>5.3529999999999998</v>
      </c>
      <c r="E4">
        <f>IF(ISNUMBER('Problem Setup'!F49),ROUND('Problem Setup'!F49,3),"")</f>
        <v>3.6789999999999998</v>
      </c>
      <c r="F4">
        <f>IF(ISNUMBER('Problem Setup'!G49),ROUND('Problem Setup'!G49,3),"")</f>
        <v>2.2309999999999999</v>
      </c>
      <c r="G4" t="str">
        <f>IF(ISNUMBER('Problem Setup'!H49),ROUND('Problem Setup'!H49,3),"")</f>
        <v/>
      </c>
      <c r="H4" t="str">
        <f>IF(ISNUMBER('Problem Setup'!I49),ROUND('Problem Setup'!I49,3),"")</f>
        <v/>
      </c>
      <c r="I4" t="str">
        <f>IF(ISNUMBER('Problem Setup'!J49),ROUND('Problem Setup'!J49,3),"")</f>
        <v/>
      </c>
      <c r="J4" t="str">
        <f>IF(ISNUMBER('Problem Setup'!K49),'Problem Setup'!K49,"")</f>
        <v/>
      </c>
    </row>
    <row r="5" spans="1:10" x14ac:dyDescent="0.25">
      <c r="A5">
        <f>IF(ISNUMBER('Problem Setup'!B50),ROUND('Problem Setup'!B50,3),"")</f>
        <v>0</v>
      </c>
      <c r="B5">
        <f>IF(ISNUMBER('Problem Setup'!C50),ROUND('Problem Setup'!C50,3),"")</f>
        <v>2500</v>
      </c>
      <c r="C5">
        <f>IF(ISNUMBER('Problem Setup'!D50),ROUND('Problem Setup'!D50,3),"")</f>
        <v>5000</v>
      </c>
      <c r="D5">
        <f>IF(ISNUMBER('Problem Setup'!E50),ROUND('Problem Setup'!E50,3),"")</f>
        <v>10000</v>
      </c>
      <c r="E5">
        <f>IF(ISNUMBER('Problem Setup'!F50),ROUND('Problem Setup'!F50,3),"")</f>
        <v>15000</v>
      </c>
      <c r="F5">
        <f>IF(ISNUMBER('Problem Setup'!G50),ROUND('Problem Setup'!G50,3),"")</f>
        <v>25000</v>
      </c>
      <c r="G5">
        <f>IF(ISNUMBER('Problem Setup'!H50),ROUND('Problem Setup'!H50,3),"")</f>
        <v>35000</v>
      </c>
      <c r="H5" t="str">
        <f>IF(ISNUMBER('Problem Setup'!I50),ROUND('Problem Setup'!I50,3),"")</f>
        <v/>
      </c>
      <c r="I5" t="str">
        <f>IF(ISNUMBER('Problem Setup'!J50),ROUND('Problem Setup'!J50,3),"")</f>
        <v/>
      </c>
      <c r="J5" t="str">
        <f>IF(ISNUMBER('Problem Setup'!K50),'Problem Setup'!K50,"")</f>
        <v/>
      </c>
    </row>
    <row r="6" spans="1:10" x14ac:dyDescent="0.25">
      <c r="A6">
        <f>IF(ISNUMBER('Problem Setup'!B51),ROUND('Problem Setup'!B51,3),"")</f>
        <v>25</v>
      </c>
      <c r="B6">
        <f>IF(ISNUMBER('Problem Setup'!C51),ROUND('Problem Setup'!C51,3),"")</f>
        <v>19.47</v>
      </c>
      <c r="C6">
        <f>IF(ISNUMBER('Problem Setup'!D51),ROUND('Problem Setup'!D51,3),"")</f>
        <v>15.163</v>
      </c>
      <c r="D6">
        <f>IF(ISNUMBER('Problem Setup'!E51),ROUND('Problem Setup'!E51,3),"")</f>
        <v>9.1969999999999992</v>
      </c>
      <c r="E6">
        <f>IF(ISNUMBER('Problem Setup'!F51),ROUND('Problem Setup'!F51,3),"")</f>
        <v>5.5780000000000003</v>
      </c>
      <c r="F6">
        <f>IF(ISNUMBER('Problem Setup'!G51),ROUND('Problem Setup'!G51,3),"")</f>
        <v>2.052</v>
      </c>
      <c r="G6">
        <f>IF(ISNUMBER('Problem Setup'!H51),ROUND('Problem Setup'!H51,3),"")</f>
        <v>0.755</v>
      </c>
      <c r="H6" t="str">
        <f>IF(ISNUMBER('Problem Setup'!I51),ROUND('Problem Setup'!I51,3),"")</f>
        <v/>
      </c>
      <c r="I6" t="str">
        <f>IF(ISNUMBER('Problem Setup'!J51),ROUND('Problem Setup'!J51,3),"")</f>
        <v/>
      </c>
      <c r="J6" t="str">
        <f>IF(ISNUMBER('Problem Setup'!K51),'Problem Setup'!K51,"")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4.4" x14ac:dyDescent="0.3"/>
  <sheetData>
    <row r="1" spans="1:11" x14ac:dyDescent="0.25">
      <c r="A1">
        <v>1</v>
      </c>
      <c r="B1">
        <v>1</v>
      </c>
      <c r="C1" s="7">
        <f>IF(ISNUMBER('Problem Setup'!B53),ROUND('Problem Setup'!B53,3),"")</f>
        <v>0</v>
      </c>
      <c r="D1" s="7">
        <f>IF(ISNUMBER('Problem Setup'!C53),ROUND('Problem Setup'!C53,3),"")</f>
        <v>5000</v>
      </c>
      <c r="E1" s="7">
        <f>IF(ISNUMBER('Problem Setup'!D53),ROUND('Problem Setup'!D53,3),"")</f>
        <v>10000</v>
      </c>
      <c r="F1" s="7">
        <f>IF(ISNUMBER('Problem Setup'!E53),ROUND('Problem Setup'!E53,3),"")</f>
        <v>15000</v>
      </c>
      <c r="G1" s="7">
        <f>IF(ISNUMBER('Problem Setup'!F53),ROUND('Problem Setup'!F53,3),"")</f>
        <v>20000</v>
      </c>
      <c r="H1" s="7">
        <f>IF(ISNUMBER('Problem Setup'!G53),ROUND('Problem Setup'!G53,3),"")</f>
        <v>30000</v>
      </c>
      <c r="I1" s="7">
        <f>IF(ISNUMBER('Problem Setup'!H53),ROUND('Problem Setup'!H53,3),"")</f>
        <v>40000</v>
      </c>
    </row>
    <row r="2" spans="1:11" x14ac:dyDescent="0.25">
      <c r="A2">
        <v>1</v>
      </c>
      <c r="B2">
        <v>1</v>
      </c>
      <c r="C2" s="7">
        <f>IF(ISNUMBER('Problem Setup'!B54),ROUND('Problem Setup'!B54,3),"")</f>
        <v>0</v>
      </c>
      <c r="D2" s="7">
        <f>IF(ISNUMBER('Problem Setup'!C54),ROUND('Problem Setup'!C54,3),"")</f>
        <v>2660.6030000000001</v>
      </c>
      <c r="E2" s="7">
        <f>IF(ISNUMBER('Problem Setup'!D54),ROUND('Problem Setup'!D54,3),"")</f>
        <v>8146.6469999999999</v>
      </c>
      <c r="F2" s="7">
        <f>IF(ISNUMBER('Problem Setup'!E54),ROUND('Problem Setup'!E54,3),"")</f>
        <v>13753.194</v>
      </c>
      <c r="G2" s="7">
        <f>IF(ISNUMBER('Problem Setup'!F54),ROUND('Problem Setup'!F54,3),"")</f>
        <v>19133.687000000002</v>
      </c>
      <c r="H2" s="7">
        <f>IF(ISNUMBER('Problem Setup'!G54),ROUND('Problem Setup'!G54,3),"")</f>
        <v>29425.636999999999</v>
      </c>
      <c r="I2" s="7">
        <f>IF(ISNUMBER('Problem Setup'!H54),ROUND('Problem Setup'!H54,3),"")</f>
        <v>39486.580999999998</v>
      </c>
      <c r="J2" s="6"/>
      <c r="K2" s="6"/>
    </row>
    <row r="3" spans="1:11" x14ac:dyDescent="0.25">
      <c r="A3">
        <v>1</v>
      </c>
      <c r="B3">
        <v>2</v>
      </c>
      <c r="C3" s="7">
        <f>IF(ISNUMBER('Problem Setup'!B55),ROUND('Problem Setup'!B55,3),"")</f>
        <v>0</v>
      </c>
      <c r="D3" s="7">
        <f>IF(ISNUMBER('Problem Setup'!C55),ROUND('Problem Setup'!C55,3),"")</f>
        <v>2500</v>
      </c>
      <c r="E3" s="7">
        <f>IF(ISNUMBER('Problem Setup'!D55),ROUND('Problem Setup'!D55,3),"")</f>
        <v>5000</v>
      </c>
      <c r="F3" s="7">
        <f>IF(ISNUMBER('Problem Setup'!E55),ROUND('Problem Setup'!E55,3),"")</f>
        <v>10000</v>
      </c>
      <c r="G3" s="7">
        <f>IF(ISNUMBER('Problem Setup'!F55),ROUND('Problem Setup'!F55,3),"")</f>
        <v>15000</v>
      </c>
      <c r="H3" s="7">
        <f>IF(ISNUMBER('Problem Setup'!G55),ROUND('Problem Setup'!G55,3),"")</f>
        <v>20000</v>
      </c>
      <c r="I3" s="7" t="str">
        <f>IF(ISNUMBER('Problem Setup'!H55),ROUND('Problem Setup'!H55,3),"")</f>
        <v/>
      </c>
    </row>
    <row r="4" spans="1:11" x14ac:dyDescent="0.25">
      <c r="A4">
        <v>1</v>
      </c>
      <c r="B4">
        <v>2</v>
      </c>
      <c r="C4" s="7">
        <f>IF(ISNUMBER('Problem Setup'!B56),ROUND('Problem Setup'!B56,3),"")</f>
        <v>0</v>
      </c>
      <c r="D4" s="7">
        <f>IF(ISNUMBER('Problem Setup'!C56),ROUND('Problem Setup'!C56,3),"")</f>
        <v>0</v>
      </c>
      <c r="E4" s="7">
        <f>IF(ISNUMBER('Problem Setup'!D56),ROUND('Problem Setup'!D56,3),"")</f>
        <v>1389.771</v>
      </c>
      <c r="F4" s="7">
        <f>IF(ISNUMBER('Problem Setup'!E56),ROUND('Problem Setup'!E56,3),"")</f>
        <v>6274.6819999999998</v>
      </c>
      <c r="G4" s="7">
        <f>IF(ISNUMBER('Problem Setup'!F56),ROUND('Problem Setup'!F56,3),"")</f>
        <v>11865.888999999999</v>
      </c>
      <c r="H4" s="7">
        <f>IF(ISNUMBER('Problem Setup'!G56),ROUND('Problem Setup'!G56,3),"")</f>
        <v>17514.527999999998</v>
      </c>
      <c r="I4" s="7" t="str">
        <f>IF(ISNUMBER('Problem Setup'!H56),ROUND('Problem Setup'!H56,3),"")</f>
        <v/>
      </c>
    </row>
    <row r="5" spans="1:11" x14ac:dyDescent="0.25">
      <c r="A5">
        <v>2</v>
      </c>
      <c r="B5">
        <v>1</v>
      </c>
      <c r="C5" s="7">
        <f>IF(ISNUMBER('Problem Setup'!B57),ROUND('Problem Setup'!B57,3),"")</f>
        <v>0</v>
      </c>
      <c r="D5" s="7">
        <f>IF(ISNUMBER('Problem Setup'!C57),ROUND('Problem Setup'!C57,3),"")</f>
        <v>5000</v>
      </c>
      <c r="E5" s="7">
        <f>IF(ISNUMBER('Problem Setup'!D57),ROUND('Problem Setup'!D57,3),"")</f>
        <v>10000</v>
      </c>
      <c r="F5" s="7">
        <f>IF(ISNUMBER('Problem Setup'!E57),ROUND('Problem Setup'!E57,3),"")</f>
        <v>17500</v>
      </c>
      <c r="G5" s="7">
        <f>IF(ISNUMBER('Problem Setup'!F57),ROUND('Problem Setup'!F57,3),"")</f>
        <v>25000</v>
      </c>
      <c r="H5" s="7">
        <f>IF(ISNUMBER('Problem Setup'!G57),ROUND('Problem Setup'!G57,3),"")</f>
        <v>35000</v>
      </c>
      <c r="I5" s="7">
        <f>IF(ISNUMBER('Problem Setup'!H57),ROUND('Problem Setup'!H57,3),"")</f>
        <v>43000</v>
      </c>
    </row>
    <row r="6" spans="1:11" x14ac:dyDescent="0.25">
      <c r="A6">
        <v>2</v>
      </c>
      <c r="B6">
        <v>1</v>
      </c>
      <c r="C6" s="7">
        <f>IF(ISNUMBER('Problem Setup'!B58),ROUND('Problem Setup'!B58,3),"")</f>
        <v>0</v>
      </c>
      <c r="D6" s="7">
        <f>IF(ISNUMBER('Problem Setup'!C58),ROUND('Problem Setup'!C58,3),"")</f>
        <v>1467.347</v>
      </c>
      <c r="E6" s="7">
        <f>IF(ISNUMBER('Problem Setup'!D58),ROUND('Problem Setup'!D58,3),"")</f>
        <v>5821.2060000000001</v>
      </c>
      <c r="F6" s="7">
        <f>IF(ISNUMBER('Problem Setup'!E58),ROUND('Problem Setup'!E58,3),"")</f>
        <v>13958.956</v>
      </c>
      <c r="G6" s="7">
        <f>IF(ISNUMBER('Problem Setup'!F58),ROUND('Problem Setup'!F58,3),"")</f>
        <v>22447.875</v>
      </c>
      <c r="H6" s="7">
        <f>IF(ISNUMBER('Problem Setup'!G58),ROUND('Problem Setup'!G58,3),"")</f>
        <v>33443.091999999997</v>
      </c>
      <c r="I6" s="7">
        <f>IF(ISNUMBER('Problem Setup'!H58),ROUND('Problem Setup'!H58,3),"")</f>
        <v>41916.552000000003</v>
      </c>
    </row>
    <row r="7" spans="1:11" x14ac:dyDescent="0.25">
      <c r="A7">
        <v>2</v>
      </c>
      <c r="B7">
        <v>2</v>
      </c>
      <c r="C7" s="7">
        <f>IF(ISNUMBER('Problem Setup'!B59),ROUND('Problem Setup'!B59,3),"")</f>
        <v>0</v>
      </c>
      <c r="D7" s="7">
        <f>IF(ISNUMBER('Problem Setup'!C59),ROUND('Problem Setup'!C59,3),"")</f>
        <v>50000</v>
      </c>
      <c r="E7" s="7" t="str">
        <f>IF(ISNUMBER('Problem Setup'!D59),ROUND('Problem Setup'!D59,3),"")</f>
        <v/>
      </c>
      <c r="F7" s="7" t="str">
        <f>IF(ISNUMBER('Problem Setup'!E59),ROUND('Problem Setup'!E59,3),"")</f>
        <v/>
      </c>
      <c r="G7" s="7" t="str">
        <f>IF(ISNUMBER('Problem Setup'!F59),ROUND('Problem Setup'!F59,3),"")</f>
        <v/>
      </c>
      <c r="H7" s="7" t="str">
        <f>IF(ISNUMBER('Problem Setup'!G59),ROUND('Problem Setup'!G59,3),"")</f>
        <v/>
      </c>
      <c r="I7" s="7" t="str">
        <f>IF(ISNUMBER('Problem Setup'!H59),ROUND('Problem Setup'!H59,3),"")</f>
        <v/>
      </c>
    </row>
    <row r="8" spans="1:11" x14ac:dyDescent="0.25">
      <c r="A8">
        <v>2</v>
      </c>
      <c r="B8">
        <v>2</v>
      </c>
      <c r="C8" s="7">
        <f>IF(ISNUMBER('Problem Setup'!B60),ROUND('Problem Setup'!B60,3),"")</f>
        <v>0</v>
      </c>
      <c r="D8" s="7">
        <f>IF(ISNUMBER('Problem Setup'!C60),ROUND('Problem Setup'!C60,3),"")</f>
        <v>0</v>
      </c>
      <c r="E8" s="7" t="str">
        <f>IF(ISNUMBER('Problem Setup'!D60),ROUND('Problem Setup'!D60,3),"")</f>
        <v/>
      </c>
      <c r="F8" s="7" t="str">
        <f>IF(ISNUMBER('Problem Setup'!E60),ROUND('Problem Setup'!E60,3),"")</f>
        <v/>
      </c>
      <c r="G8" s="7" t="str">
        <f>IF(ISNUMBER('Problem Setup'!F60),ROUND('Problem Setup'!F60,3),"")</f>
        <v/>
      </c>
      <c r="H8" s="7" t="str">
        <f>IF(ISNUMBER('Problem Setup'!G60),ROUND('Problem Setup'!G60,3),"")</f>
        <v/>
      </c>
      <c r="I8" s="7" t="str">
        <f>IF(ISNUMBER('Problem Setup'!H60),ROUND('Problem Setup'!H60,3),"")</f>
        <v/>
      </c>
    </row>
    <row r="9" spans="1:11" x14ac:dyDescent="0.25">
      <c r="A9">
        <v>3</v>
      </c>
      <c r="B9">
        <v>1</v>
      </c>
      <c r="C9" s="7">
        <f>IF(ISNUMBER('Problem Setup'!B61),ROUND('Problem Setup'!B61,3),"")</f>
        <v>0</v>
      </c>
      <c r="D9" s="7">
        <f>IF(ISNUMBER('Problem Setup'!C61),ROUND('Problem Setup'!C61,3),"")</f>
        <v>50000</v>
      </c>
      <c r="E9" s="7" t="str">
        <f>IF(ISNUMBER('Problem Setup'!D61),ROUND('Problem Setup'!D61,3),"")</f>
        <v/>
      </c>
      <c r="F9" s="7" t="str">
        <f>IF(ISNUMBER('Problem Setup'!E61),ROUND('Problem Setup'!E61,3),"")</f>
        <v/>
      </c>
      <c r="G9" s="7" t="str">
        <f>IF(ISNUMBER('Problem Setup'!F61),ROUND('Problem Setup'!F61,3),"")</f>
        <v/>
      </c>
      <c r="H9" s="7" t="str">
        <f>IF(ISNUMBER('Problem Setup'!G61),ROUND('Problem Setup'!G61,3),"")</f>
        <v/>
      </c>
      <c r="I9" s="7" t="str">
        <f>IF(ISNUMBER('Problem Setup'!H61),ROUND('Problem Setup'!H61,3),"")</f>
        <v/>
      </c>
    </row>
    <row r="10" spans="1:11" x14ac:dyDescent="0.25">
      <c r="A10">
        <v>3</v>
      </c>
      <c r="B10">
        <v>1</v>
      </c>
      <c r="C10" s="7">
        <f>IF(ISNUMBER('Problem Setup'!B62),ROUND('Problem Setup'!B62,3),"")</f>
        <v>0</v>
      </c>
      <c r="D10" s="7">
        <f>IF(ISNUMBER('Problem Setup'!C62),ROUND('Problem Setup'!C62,3),"")</f>
        <v>0</v>
      </c>
      <c r="E10" s="7" t="str">
        <f>IF(ISNUMBER('Problem Setup'!D62),ROUND('Problem Setup'!D62,3),"")</f>
        <v/>
      </c>
      <c r="F10" s="7" t="str">
        <f>IF(ISNUMBER('Problem Setup'!E62),ROUND('Problem Setup'!E62,3),"")</f>
        <v/>
      </c>
      <c r="G10" s="7" t="str">
        <f>IF(ISNUMBER('Problem Setup'!F62),ROUND('Problem Setup'!F62,3),"")</f>
        <v/>
      </c>
      <c r="H10" s="7" t="str">
        <f>IF(ISNUMBER('Problem Setup'!G62),ROUND('Problem Setup'!G62,3),"")</f>
        <v/>
      </c>
      <c r="I10" s="7" t="str">
        <f>IF(ISNUMBER('Problem Setup'!H62),ROUND('Problem Setup'!H62,3),"")</f>
        <v/>
      </c>
    </row>
    <row r="11" spans="1:11" x14ac:dyDescent="0.25">
      <c r="A11">
        <v>3</v>
      </c>
      <c r="B11">
        <v>2</v>
      </c>
      <c r="C11" s="7">
        <f>IF(ISNUMBER('Problem Setup'!B63),ROUND('Problem Setup'!B63,3),"")</f>
        <v>0</v>
      </c>
      <c r="D11" s="7">
        <f>IF(ISNUMBER('Problem Setup'!C63),ROUND('Problem Setup'!C63,3),"")</f>
        <v>2500</v>
      </c>
      <c r="E11" s="7">
        <f>IF(ISNUMBER('Problem Setup'!D63),ROUND('Problem Setup'!D63,3),"")</f>
        <v>5000</v>
      </c>
      <c r="F11" s="7">
        <f>IF(ISNUMBER('Problem Setup'!E63),ROUND('Problem Setup'!E63,3),"")</f>
        <v>7500</v>
      </c>
      <c r="G11" s="7">
        <f>IF(ISNUMBER('Problem Setup'!F63),ROUND('Problem Setup'!F63,3),"")</f>
        <v>10000</v>
      </c>
      <c r="H11" s="7">
        <f>IF(ISNUMBER('Problem Setup'!G63),ROUND('Problem Setup'!G63,3),"")</f>
        <v>15000</v>
      </c>
      <c r="I11" s="7">
        <f>IF(ISNUMBER('Problem Setup'!H63),ROUND('Problem Setup'!H63,3),"")</f>
        <v>17500</v>
      </c>
    </row>
    <row r="12" spans="1:11" x14ac:dyDescent="0.25">
      <c r="A12">
        <v>3</v>
      </c>
      <c r="B12">
        <v>2</v>
      </c>
      <c r="C12" s="7">
        <f>IF(ISNUMBER('Problem Setup'!B64),ROUND('Problem Setup'!B64,3),"")</f>
        <v>0</v>
      </c>
      <c r="D12" s="7">
        <f>IF(ISNUMBER('Problem Setup'!C64),ROUND('Problem Setup'!C64,3),"")</f>
        <v>302.99799999999999</v>
      </c>
      <c r="E12" s="7">
        <f>IF(ISNUMBER('Problem Setup'!D64),ROUND('Problem Setup'!D64,3),"")</f>
        <v>1717.347</v>
      </c>
      <c r="F12" s="7">
        <f>IF(ISNUMBER('Problem Setup'!E64),ROUND('Problem Setup'!E64,3),"")</f>
        <v>3707.2510000000002</v>
      </c>
      <c r="G12" s="7">
        <f>IF(ISNUMBER('Problem Setup'!F64),ROUND('Problem Setup'!F64,3),"")</f>
        <v>6071.2060000000001</v>
      </c>
      <c r="H12" s="7">
        <f>IF(ISNUMBER('Problem Setup'!G64),ROUND('Problem Setup'!G64,3),"")</f>
        <v>11403.048000000001</v>
      </c>
      <c r="I12" s="7">
        <f>IF(ISNUMBER('Problem Setup'!H64),ROUND('Problem Setup'!H64,3),"")</f>
        <v>14208.956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4.4" x14ac:dyDescent="0.3"/>
  <sheetData>
    <row r="1" spans="1:11" x14ac:dyDescent="0.25">
      <c r="A1">
        <v>1</v>
      </c>
      <c r="B1">
        <v>1</v>
      </c>
      <c r="C1">
        <f>IF(ISNUMBER('Problem Setup'!B66),ROUND('Problem Setup'!B66,3),"")</f>
        <v>0</v>
      </c>
      <c r="D1">
        <f>IF(ISNUMBER('Problem Setup'!C66),ROUND('Problem Setup'!C66,3),"")</f>
        <v>40000</v>
      </c>
    </row>
    <row r="2" spans="1:11" x14ac:dyDescent="0.25">
      <c r="A2">
        <v>1</v>
      </c>
      <c r="B2">
        <v>1</v>
      </c>
      <c r="C2">
        <f>IF(ISNUMBER('Problem Setup'!B67),ROUND('Problem Setup'!B67,3),"")</f>
        <v>1.5</v>
      </c>
      <c r="D2">
        <f>IF(ISNUMBER('Problem Setup'!C67),ROUND('Problem Setup'!C67,3),"")</f>
        <v>1.5</v>
      </c>
      <c r="E2" s="6"/>
      <c r="F2" s="6"/>
      <c r="G2" s="6"/>
      <c r="H2" s="6"/>
      <c r="I2" s="6"/>
      <c r="J2" s="6"/>
      <c r="K2" s="6"/>
    </row>
    <row r="3" spans="1:11" x14ac:dyDescent="0.25">
      <c r="A3">
        <v>1</v>
      </c>
      <c r="B3">
        <v>2</v>
      </c>
      <c r="C3">
        <f>IF(ISNUMBER('Problem Setup'!B68),ROUND('Problem Setup'!B68,3),"")</f>
        <v>0</v>
      </c>
      <c r="D3">
        <f>IF(ISNUMBER('Problem Setup'!C68),ROUND('Problem Setup'!C68,3),"")</f>
        <v>20000</v>
      </c>
    </row>
    <row r="4" spans="1:11" x14ac:dyDescent="0.25">
      <c r="A4">
        <v>1</v>
      </c>
      <c r="B4">
        <v>2</v>
      </c>
      <c r="C4">
        <f>IF(ISNUMBER('Problem Setup'!B69),ROUND('Problem Setup'!B69,3),"")</f>
        <v>0.75</v>
      </c>
      <c r="D4">
        <f>IF(ISNUMBER('Problem Setup'!C69),ROUND('Problem Setup'!C69,3),"")</f>
        <v>0.75</v>
      </c>
      <c r="E4" s="6"/>
      <c r="F4" s="6"/>
      <c r="G4" s="6"/>
      <c r="H4" s="6"/>
    </row>
    <row r="5" spans="1:11" x14ac:dyDescent="0.25">
      <c r="A5">
        <v>2</v>
      </c>
      <c r="B5">
        <v>1</v>
      </c>
      <c r="C5">
        <f>IF(ISNUMBER('Problem Setup'!B70),ROUND('Problem Setup'!B70,3),"")</f>
        <v>0</v>
      </c>
      <c r="D5">
        <f>IF(ISNUMBER('Problem Setup'!C70),ROUND('Problem Setup'!C70,3),"")</f>
        <v>43000</v>
      </c>
    </row>
    <row r="6" spans="1:11" x14ac:dyDescent="0.25">
      <c r="A6">
        <v>2</v>
      </c>
      <c r="B6">
        <v>1</v>
      </c>
      <c r="C6">
        <f>IF(ISNUMBER('Problem Setup'!B71),ROUND('Problem Setup'!B71,3),"")</f>
        <v>1.25</v>
      </c>
      <c r="D6">
        <f>IF(ISNUMBER('Problem Setup'!C71),ROUND('Problem Setup'!C71,3),"")</f>
        <v>1.25</v>
      </c>
      <c r="E6" s="6"/>
      <c r="F6" s="6"/>
      <c r="G6" s="6"/>
      <c r="H6" s="6"/>
      <c r="I6" s="6"/>
    </row>
    <row r="7" spans="1:11" x14ac:dyDescent="0.25">
      <c r="A7">
        <v>2</v>
      </c>
      <c r="B7">
        <v>2</v>
      </c>
      <c r="C7">
        <f>IF(ISNUMBER('Problem Setup'!B72),ROUND('Problem Setup'!B72,3),"")</f>
        <v>0</v>
      </c>
      <c r="D7">
        <f>IF(ISNUMBER('Problem Setup'!C72),ROUND('Problem Setup'!C72,3),"")</f>
        <v>50000</v>
      </c>
    </row>
    <row r="8" spans="1:11" x14ac:dyDescent="0.25">
      <c r="A8">
        <v>2</v>
      </c>
      <c r="B8">
        <v>2</v>
      </c>
      <c r="C8">
        <f>IF(ISNUMBER('Problem Setup'!B73),ROUND('Problem Setup'!B73,3),"")</f>
        <v>100</v>
      </c>
      <c r="D8">
        <f>IF(ISNUMBER('Problem Setup'!C73),ROUND('Problem Setup'!C73,3),"")</f>
        <v>100</v>
      </c>
    </row>
    <row r="9" spans="1:11" x14ac:dyDescent="0.25">
      <c r="A9">
        <v>3</v>
      </c>
      <c r="B9">
        <v>1</v>
      </c>
      <c r="C9">
        <f>IF(ISNUMBER('Problem Setup'!B74),ROUND('Problem Setup'!B74,3),"")</f>
        <v>0</v>
      </c>
      <c r="D9">
        <f>IF(ISNUMBER('Problem Setup'!C74),ROUND('Problem Setup'!C74,3),"")</f>
        <v>50000</v>
      </c>
    </row>
    <row r="10" spans="1:11" x14ac:dyDescent="0.25">
      <c r="A10">
        <v>3</v>
      </c>
      <c r="B10">
        <v>1</v>
      </c>
      <c r="C10">
        <f>IF(ISNUMBER('Problem Setup'!B75),ROUND('Problem Setup'!B75,3),"")</f>
        <v>100</v>
      </c>
      <c r="D10">
        <f>IF(ISNUMBER('Problem Setup'!C75),ROUND('Problem Setup'!C75,3),"")</f>
        <v>100</v>
      </c>
    </row>
    <row r="11" spans="1:11" x14ac:dyDescent="0.25">
      <c r="A11">
        <v>3</v>
      </c>
      <c r="B11">
        <v>2</v>
      </c>
      <c r="C11">
        <f>IF(ISNUMBER('Problem Setup'!B76),ROUND('Problem Setup'!B76,3),"")</f>
        <v>0</v>
      </c>
      <c r="D11">
        <f>IF(ISNUMBER('Problem Setup'!C76),ROUND('Problem Setup'!C76,3),"")</f>
        <v>17500</v>
      </c>
    </row>
    <row r="12" spans="1:11" x14ac:dyDescent="0.25">
      <c r="A12">
        <v>3</v>
      </c>
      <c r="B12">
        <v>2</v>
      </c>
      <c r="C12">
        <f>IF(ISNUMBER('Problem Setup'!B77),ROUND('Problem Setup'!B77,3),"")</f>
        <v>1.3</v>
      </c>
      <c r="D12">
        <f>IF(ISNUMBER('Problem Setup'!C77),ROUND('Problem Setup'!C77,3),"")</f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sheetData>
    <row r="1" spans="1:2" x14ac:dyDescent="0.25">
      <c r="A1">
        <v>10000</v>
      </c>
      <c r="B1">
        <v>5000</v>
      </c>
    </row>
    <row r="2" spans="1:2" x14ac:dyDescent="0.25">
      <c r="A2">
        <v>15000</v>
      </c>
      <c r="B2">
        <v>0</v>
      </c>
    </row>
    <row r="3" spans="1:2" x14ac:dyDescent="0.25">
      <c r="A3">
        <v>0</v>
      </c>
      <c r="B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Setup</vt:lpstr>
      <vt:lpstr>Supply Curves</vt:lpstr>
      <vt:lpstr>Demand Curves</vt:lpstr>
      <vt:lpstr>Transportation Losses</vt:lpstr>
      <vt:lpstr>Transportation Costs</vt:lpstr>
      <vt:lpstr>Initial Guess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2014-09-30T03:35:51Z</dcterms:modified>
</cp:coreProperties>
</file>