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WBS!$C$19:$S$56</definedName>
    <definedName name="_xlnm.Print_Area" localSheetId="0">history!$A$1:$H$39</definedName>
    <definedName name="_xlnm.Print_Area" localSheetId="1">WBS!$A$2:$S$56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<sst xmlns="http://schemas.openxmlformats.org/spreadsheetml/2006/main" count="303" uniqueCount="303">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</sst>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541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02335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72"/>
  <sheetViews>
    <sheetView topLeftCell="A2" showGridLines="0" tabSelected="1" zoomScale="110" zoomScaleNormal="110" workbookViewId="0">
      <pane xSplit="9" ySplit="5" topLeftCell="J34" activePane="bottomRight" state="frozen"/>
      <selection activeCell="A2" sqref="A2"/>
      <selection pane="topRight" activeCell="J2" sqref="J2"/>
      <selection pane="bottomLeft" activeCell="A7" sqref="A7"/>
      <selection pane="bottomRight" activeCell="O47" sqref="O47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6.7192848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72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491" t="s">
        <v>154</v>
      </c>
      <c r="G19" s="491"/>
      <c r="H19" s="492"/>
      <c r="I19" s="493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497" t="s">
        <v>155</v>
      </c>
      <c r="H20" s="498"/>
      <c r="I20" s="499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491" t="s">
        <v>109</v>
      </c>
      <c r="G26" s="491"/>
      <c r="H26" s="492"/>
      <c r="I26" s="493"/>
      <c r="J26" s="368" t="str">
        <f>CONCATENATE(NETWORKDAYS(K26,L26),"일")</f>
        <v>15일</v>
      </c>
      <c r="K26" s="144">
        <v>45278</v>
      </c>
      <c r="L26" s="144">
        <v>45298</v>
      </c>
      <c r="M26" s="144" t="s">
        <v>50</v>
      </c>
      <c r="N26" s="144" t="s">
        <v>167</v>
      </c>
      <c r="O26" s="144">
        <v>45278</v>
      </c>
      <c r="P26" s="144">
        <v>45303</v>
      </c>
      <c r="Q26" s="145">
        <f>(SUM(Q27,Q28,Q33)/COUNT(Q27,Q28,Q33))</f>
        <v>1</v>
      </c>
      <c r="R26" s="314">
        <f ca="1">IF(Q26=100%,0,IF(_xlfn.DAYS(L26,TODAY())=0,0,_xlfn.DAYS(L26,TODAY())))</f>
        <v>0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497" t="s">
        <v>202</v>
      </c>
      <c r="H27" s="498"/>
      <c r="I27" s="499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497" t="s">
        <v>146</v>
      </c>
      <c r="H28" s="498"/>
      <c r="I28" s="499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518"/>
      <c r="G33" s="507" t="s">
        <v>147</v>
      </c>
      <c r="H33" s="508"/>
      <c r="I33" s="509"/>
      <c r="J33" s="377" t="str">
        <f>CONCATENATE(_xlfn.DAYS(L33,K33),"일")</f>
        <v>15일</v>
      </c>
      <c r="K33" s="305">
        <v>45287</v>
      </c>
      <c r="L33" s="305">
        <v>45302</v>
      </c>
      <c r="M33" s="306"/>
      <c r="N33" s="306" t="s">
        <v>167</v>
      </c>
      <c r="O33" s="328">
        <v>45278</v>
      </c>
      <c r="P33" s="328">
        <v>45303</v>
      </c>
      <c r="Q33" s="307">
        <f>SUM(Q34:Q36)/COUNT(Q34:Q36)</f>
        <v>1</v>
      </c>
      <c r="R33" s="314">
        <f ca="1">IF(Q33=100%,0,IF(_xlfn.DAYS(L33,TODAY())=0,0,_xlfn.DAYS(L33,TODAY())))</f>
        <v>0</v>
      </c>
      <c r="S33" s="17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491" t="s">
        <v>259</v>
      </c>
      <c r="G37" s="491"/>
      <c r="H37" s="492"/>
      <c r="I37" s="493"/>
      <c r="J37" s="368" t="str">
        <f>CONCATENATE(NETWORKDAYS(K37,L37),"일")</f>
        <v>-32360일</v>
      </c>
      <c r="K37" s="144">
        <v>45303</v>
      </c>
      <c r="L37" s="144"/>
      <c r="M37" s="144"/>
      <c r="N37" s="144" t="s">
        <v>167</v>
      </c>
      <c r="O37" s="144">
        <v>45303</v>
      </c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512"/>
      <c r="G38" s="497" t="s">
        <v>264</v>
      </c>
      <c r="H38" s="498"/>
      <c r="I38" s="499"/>
      <c r="J38" s="377" t="str">
        <f>CONCATENATE(NETWORKDAYS(K38,L38),"일")</f>
        <v>1일</v>
      </c>
      <c r="K38" s="157">
        <v>45303</v>
      </c>
      <c r="L38" s="157">
        <v>45303</v>
      </c>
      <c r="M38" s="158"/>
      <c r="N38" s="158" t="s">
        <v>167</v>
      </c>
      <c r="O38" s="160">
        <v>45303</v>
      </c>
      <c r="P38" s="160">
        <v>45303</v>
      </c>
      <c r="Q38" s="159">
        <f>SUM(Q39:Q41)/COUNT(Q39:Q41)</f>
        <v>1</v>
      </c>
      <c r="R38" s="314">
        <f ca="1">IF(Q38=100%,0,IF(_xlfn.DAYS(L38,TODAY())=0,0,_xlfn.DAYS(L38,TODAY())))</f>
        <v>0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17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17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17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152" t="s">
        <v>86</v>
      </c>
      <c r="D42" s="153">
        <f>IF(COUNTBLANK(E42:I42)&lt;5,IF(E42&lt;&gt;"",0,IF(F42&lt;&gt;"",1,IF(G42&lt;&gt;"",2,IF(H42&lt;&gt;"",3,IF(I42&lt;&gt;"",4))))),"")</f>
        <v>2</v>
      </c>
      <c r="E42" s="154"/>
      <c r="F42" s="512"/>
      <c r="G42" s="497" t="s">
        <v>279</v>
      </c>
      <c r="H42" s="498"/>
      <c r="I42" s="499"/>
      <c r="J42" s="377" t="str">
        <f>CONCATENATE(NETWORKDAYS(K42,L42),"일")</f>
        <v>0일</v>
      </c>
      <c r="K42" s="157">
        <v>45303</v>
      </c>
      <c r="L42" s="157"/>
      <c r="M42" s="158"/>
      <c r="N42" s="158" t="s">
        <v>167</v>
      </c>
      <c r="O42" s="160">
        <v>45303</v>
      </c>
      <c r="P42" s="160"/>
      <c r="Q42" s="159">
        <v>0</v>
      </c>
      <c r="R42" s="314" t="e">
        <f ca="1">IF(Q42=100%,0,IF(_xlfn.DAYS(L42,TODAY())=0,0,_xlfn.DAYS(L42,TODAY())))</f>
        <v>#VALUE!</v>
      </c>
      <c r="S42" s="164"/>
      <c r="T42" s="30"/>
      <c r="U42" s="31"/>
      <c r="V42" s="34"/>
    </row>
    <row r="43" spans="2:22" s="32" customFormat="1" ht="27.000000" outlineLevel="3">
      <c r="B43" s="88">
        <f>B42+1</f>
        <v>24</v>
      </c>
      <c r="C43" s="165" t="s">
        <v>89</v>
      </c>
      <c r="D43" s="166">
        <f>IF(COUNTBLANK(E43:I43)&lt;5,IF(E43&lt;&gt;"",0,IF(F43&lt;&gt;"",1,IF(G43&lt;&gt;"",2,IF(H43&lt;&gt;"",3,IF(I43&lt;&gt;"",4))))),"")</f>
        <v>3</v>
      </c>
      <c r="E43" s="167"/>
      <c r="F43" s="513"/>
      <c r="G43" s="513"/>
      <c r="H43" s="520" t="s">
        <v>288</v>
      </c>
      <c r="I43" s="521"/>
      <c r="J43" s="365" t="str">
        <f>CONCATENATE(NETWORKDAYS(K43,L43),"일")</f>
        <v>4일</v>
      </c>
      <c r="K43" s="170">
        <v>45303</v>
      </c>
      <c r="L43" s="170">
        <v>45308</v>
      </c>
      <c r="M43" s="171"/>
      <c r="N43" s="171" t="s">
        <v>167</v>
      </c>
      <c r="O43" s="325">
        <v>45303</v>
      </c>
      <c r="P43" s="325">
        <v>45308</v>
      </c>
      <c r="Q43" s="326">
        <v>1</v>
      </c>
      <c r="R43" s="314">
        <f ca="1">IF(Q43=100%,0,IF(_xlfn.DAYS(L43,TODAY())=0,0,_xlfn.DAYS(L43,TODAY())))</f>
        <v>0</v>
      </c>
      <c r="S43" s="177"/>
      <c r="T43" s="30"/>
      <c r="U43" s="31"/>
      <c r="V43" s="34"/>
    </row>
    <row r="44" spans="2:22" s="32" customFormat="1" ht="19.500000" customHeight="1" outlineLevel="3">
      <c r="B44" s="88">
        <f>B43+1</f>
        <v>25</v>
      </c>
      <c r="C44" s="165" t="s">
        <v>90</v>
      </c>
      <c r="D44" s="166">
        <f>IF(COUNTBLANK(E44:I44)&lt;5,IF(E44&lt;&gt;"",0,IF(F44&lt;&gt;"",1,IF(G44&lt;&gt;"",2,IF(H44&lt;&gt;"",3,IF(I44&lt;&gt;"",4))))),"")</f>
        <v>3</v>
      </c>
      <c r="E44" s="167"/>
      <c r="F44" s="513"/>
      <c r="G44" s="513"/>
      <c r="H44" s="502" t="s">
        <v>283</v>
      </c>
      <c r="I44" s="503"/>
      <c r="J44" s="365" t="str">
        <f>CONCATENATE(NETWORKDAYS(K44,L44),"일")</f>
        <v>1일</v>
      </c>
      <c r="K44" s="170">
        <v>45309</v>
      </c>
      <c r="L44" s="170">
        <v>45309</v>
      </c>
      <c r="M44" s="171"/>
      <c r="N44" s="171" t="s">
        <v>167</v>
      </c>
      <c r="O44" s="325">
        <v>45309</v>
      </c>
      <c r="P44" s="325">
        <v>45309</v>
      </c>
      <c r="Q44" s="326">
        <v>1</v>
      </c>
      <c r="R44" s="314">
        <f ca="1">IF(Q44=100%,0,IF(_xlfn.DAYS(L44,TODAY())=0,0,_xlfn.DAYS(L44,TODAY())))</f>
        <v>0</v>
      </c>
      <c r="S44" s="177"/>
      <c r="T44" s="30"/>
      <c r="U44" s="31"/>
      <c r="V44" s="34"/>
    </row>
    <row r="45" spans="2:22" s="522" customFormat="1" ht="14.250000" outlineLevel="3">
      <c r="B45" s="530">
        <f>B44+1</f>
        <v>26</v>
      </c>
      <c r="C45" s="531" t="s">
        <v>298</v>
      </c>
      <c r="D45" s="532">
        <f>IF(COUNTBLANK(E45:I45)&lt;5,IF(E45&lt;&gt;"",0,IF(F45&lt;&gt;"",1,IF(G45&lt;&gt;"",2,IF(H45&lt;&gt;"",3,IF(I45&lt;&gt;"",4))))),"")</f>
        <v>3</v>
      </c>
      <c r="E45" s="533"/>
      <c r="F45" s="534"/>
      <c r="G45" s="534"/>
      <c r="H45" s="520" t="s">
        <v>292</v>
      </c>
      <c r="I45" s="521"/>
      <c r="J45" s="535" t="str">
        <f>CONCATENATE(NETWORKDAYS(K45,L45),"일")</f>
        <v>2일</v>
      </c>
      <c r="K45" s="170">
        <v>45309</v>
      </c>
      <c r="L45" s="170">
        <v>45310</v>
      </c>
      <c r="M45" s="171"/>
      <c r="N45" s="171" t="s">
        <v>167</v>
      </c>
      <c r="O45" s="325">
        <v>45309</v>
      </c>
      <c r="P45" s="325">
        <v>45310</v>
      </c>
      <c r="Q45" s="536">
        <v>1</v>
      </c>
      <c r="R45" s="537">
        <f ca="1">IF(Q45=100%,0,IF(_xlfn.DAYS(L45,TODAY())=0,0,_xlfn.DAYS(L45,TODAY())))</f>
        <v>0</v>
      </c>
      <c r="S45" s="538"/>
      <c r="T45" s="539"/>
      <c r="U45" s="540"/>
      <c r="V45" s="527"/>
    </row>
    <row r="46" spans="2:22" s="32" customFormat="1" ht="19.500000" customHeight="1" outlineLevel="3">
      <c r="B46" s="88">
        <f>B45+1</f>
        <v>27</v>
      </c>
      <c r="C46" s="165" t="s">
        <v>299</v>
      </c>
      <c r="D46" s="166">
        <f>IF(COUNTBLANK(E46:I46)&lt;5,IF(E46&lt;&gt;"",0,IF(F46&lt;&gt;"",1,IF(G46&lt;&gt;"",2,IF(H46&lt;&gt;"",3,IF(I46&lt;&gt;"",4))))),"")</f>
        <v>3</v>
      </c>
      <c r="E46" s="167"/>
      <c r="F46" s="513"/>
      <c r="G46" s="513"/>
      <c r="H46" s="502" t="s">
        <v>291</v>
      </c>
      <c r="I46" s="503"/>
      <c r="J46" s="365" t="str">
        <f>CONCATENATE(NETWORKDAYS(K46,L46),"일")</f>
        <v>1일</v>
      </c>
      <c r="K46" s="170">
        <v>45310</v>
      </c>
      <c r="L46" s="170">
        <v>45310</v>
      </c>
      <c r="M46" s="171"/>
      <c r="N46" s="171" t="s">
        <v>167</v>
      </c>
      <c r="O46" s="325">
        <v>45310</v>
      </c>
      <c r="P46" s="325"/>
      <c r="Q46" s="326">
        <v>0</v>
      </c>
      <c r="R46" s="314">
        <f ca="1">IF(Q46=100%,0,IF(_xlfn.DAYS(L46,TODAY())=0,0,_xlfn.DAYS(L46,TODAY())))</f>
        <v>0</v>
      </c>
      <c r="S46" s="177"/>
      <c r="T46" s="30"/>
      <c r="U46" s="31"/>
      <c r="V46" s="34"/>
    </row>
    <row r="47" spans="2:22" s="32" customFormat="1" ht="19.500000" customHeight="1" outlineLevel="3">
      <c r="B47" s="88">
        <f>B46+1</f>
        <v>28</v>
      </c>
      <c r="C47" s="165" t="s">
        <v>300</v>
      </c>
      <c r="D47" s="166">
        <f>IF(COUNTBLANK(E47:I47)&lt;5,IF(E47&lt;&gt;"",0,IF(F47&lt;&gt;"",1,IF(G47&lt;&gt;"",2,IF(H47&lt;&gt;"",3,IF(I47&lt;&gt;"",4))))),"")</f>
        <v>3</v>
      </c>
      <c r="E47" s="167"/>
      <c r="F47" s="513"/>
      <c r="G47" s="513"/>
      <c r="H47" s="502" t="s">
        <v>294</v>
      </c>
      <c r="I47" s="503"/>
      <c r="J47" s="365" t="str">
        <f>CONCATENATE(NETWORKDAYS(K47,L47),"일")</f>
        <v>2일</v>
      </c>
      <c r="K47" s="170">
        <v>45313</v>
      </c>
      <c r="L47" s="170">
        <v>45314</v>
      </c>
      <c r="M47" s="171"/>
      <c r="N47" s="171" t="s">
        <v>167</v>
      </c>
      <c r="O47" s="325"/>
      <c r="P47" s="325"/>
      <c r="Q47" s="326">
        <v>0</v>
      </c>
      <c r="R47" s="314">
        <f ca="1">IF(Q47=100%,0,IF(_xlfn.DAYS(L47,TODAY())=0,0,_xlfn.DAYS(L47,TODAY())))</f>
        <v>4</v>
      </c>
      <c r="S47" s="177"/>
      <c r="T47" s="30"/>
      <c r="U47" s="31"/>
      <c r="V47" s="34"/>
    </row>
    <row r="48" spans="2:22" s="32" customFormat="1" ht="19.500000" customHeight="1" outlineLevel="3">
      <c r="B48" s="88">
        <f>B47+1</f>
        <v>29</v>
      </c>
      <c r="C48" s="165" t="s">
        <v>301</v>
      </c>
      <c r="D48" s="166">
        <f>IF(COUNTBLANK(E48:I48)&lt;5,IF(E48&lt;&gt;"",0,IF(F48&lt;&gt;"",1,IF(G48&lt;&gt;"",2,IF(H48&lt;&gt;"",3,IF(I48&lt;&gt;"",4))))),"")</f>
        <v>3</v>
      </c>
      <c r="E48" s="167"/>
      <c r="F48" s="513"/>
      <c r="G48" s="513"/>
      <c r="H48" s="502" t="s">
        <v>297</v>
      </c>
      <c r="I48" s="503"/>
      <c r="J48" s="365" t="str">
        <f>CONCATENATE(NETWORKDAYS(K48,L48),"일")</f>
        <v>3일</v>
      </c>
      <c r="K48" s="170">
        <v>45315</v>
      </c>
      <c r="L48" s="170">
        <v>45317</v>
      </c>
      <c r="M48" s="171"/>
      <c r="N48" s="171" t="s">
        <v>167</v>
      </c>
      <c r="O48" s="325"/>
      <c r="P48" s="325"/>
      <c r="Q48" s="326">
        <v>0</v>
      </c>
      <c r="R48" s="314">
        <f ca="1">IF(Q48=100%,0,IF(_xlfn.DAYS(L48,TODAY())=0,0,_xlfn.DAYS(L48,TODAY())))</f>
        <v>7</v>
      </c>
      <c r="S48" s="177"/>
      <c r="T48" s="30"/>
      <c r="U48" s="31"/>
      <c r="V48" s="34"/>
    </row>
    <row r="49" spans="2:22" s="32" customFormat="1" ht="19.500000" customHeight="1" outlineLevel="2">
      <c r="B49" s="88">
        <f>B48+1</f>
        <v>30</v>
      </c>
      <c r="C49" s="152" t="s">
        <v>295</v>
      </c>
      <c r="D49" s="153">
        <f>IF(COUNTBLANK(E49:I49)&lt;5,IF(E49&lt;&gt;"",0,IF(F49&lt;&gt;"",1,IF(G49&lt;&gt;"",2,IF(H49&lt;&gt;"",3,IF(I49&lt;&gt;"",4))))),"")</f>
        <v>2</v>
      </c>
      <c r="E49" s="154"/>
      <c r="F49" s="512"/>
      <c r="G49" s="497" t="s">
        <v>296</v>
      </c>
      <c r="H49" s="498"/>
      <c r="I49" s="499"/>
      <c r="J49" s="377" t="str">
        <f>CONCATENATE(NETWORKDAYS(K49,L49),"일")</f>
        <v>0일</v>
      </c>
      <c r="K49" s="157"/>
      <c r="L49" s="157"/>
      <c r="M49" s="158"/>
      <c r="N49" s="158" t="s">
        <v>167</v>
      </c>
      <c r="O49" s="160"/>
      <c r="P49" s="160"/>
      <c r="Q49" s="159">
        <v>0</v>
      </c>
      <c r="R49" s="314" t="e">
        <f ca="1">IF(Q49=100%,0,IF(_xlfn.DAYS(L49,TODAY())=0,0,_xlfn.DAYS(L49,TODAY())))</f>
        <v>#VALUE!</v>
      </c>
      <c r="S49" s="164"/>
      <c r="T49" s="30"/>
      <c r="U49" s="31"/>
      <c r="V49" s="34"/>
    </row>
    <row r="50" spans="2:22" s="32" customFormat="1" ht="19.500000" customHeight="1" outlineLevel="3">
      <c r="B50" s="88">
        <f>B49+1</f>
        <v>31</v>
      </c>
      <c r="C50" s="165" t="s">
        <v>302</v>
      </c>
      <c r="D50" s="166">
        <f>IF(COUNTBLANK(E50:I50)&lt;5,IF(E50&lt;&gt;"",0,IF(F50&lt;&gt;"",1,IF(G50&lt;&gt;"",2,IF(H50&lt;&gt;"",3,IF(I50&lt;&gt;"",4))))),"")</f>
        <v>3</v>
      </c>
      <c r="E50" s="167"/>
      <c r="F50" s="513"/>
      <c r="G50" s="513"/>
      <c r="H50" s="502" t="s">
        <v>122</v>
      </c>
      <c r="I50" s="503"/>
      <c r="J50" s="365" t="str">
        <f>CONCATENATE(NETWORKDAYS(K50,L50),"일")</f>
        <v>0일</v>
      </c>
      <c r="K50" s="170"/>
      <c r="L50" s="170"/>
      <c r="M50" s="171"/>
      <c r="N50" s="171" t="s">
        <v>167</v>
      </c>
      <c r="O50" s="325"/>
      <c r="P50" s="325"/>
      <c r="Q50" s="326">
        <v>0</v>
      </c>
      <c r="R50" s="314" t="e">
        <f ca="1">IF(Q50=100%,0,IF(_xlfn.DAYS(L50,TODAY())=0,0,_xlfn.DAYS(L50,TODAY())))</f>
        <v>#VALUE!</v>
      </c>
      <c r="S50" s="177"/>
      <c r="T50" s="30"/>
      <c r="U50" s="31"/>
      <c r="V50" s="34"/>
    </row>
    <row r="51" spans="2:22" s="29" customFormat="1" ht="19.500000" customHeight="1" outlineLevel="1">
      <c r="B51" s="88">
        <f>B50+1</f>
        <v>32</v>
      </c>
      <c r="C51" s="183" t="s">
        <v>81</v>
      </c>
      <c r="D51" s="184">
        <f>IF(COUNTBLANK(E51:I51)&lt;5,IF(E51&lt;&gt;"",0,IF(F51&lt;&gt;"",1,IF(G51&lt;&gt;"",2,IF(H51&lt;&gt;"",3,IF(I51&lt;&gt;"",4))))),"")</f>
        <v>1</v>
      </c>
      <c r="E51" s="185"/>
      <c r="F51" s="491" t="s">
        <v>260</v>
      </c>
      <c r="G51" s="491"/>
      <c r="H51" s="492"/>
      <c r="I51" s="493"/>
      <c r="J51" s="368" t="str">
        <f>CONCATENATE(NETWORKDAYS(K51,L51),"일")</f>
        <v>0일</v>
      </c>
      <c r="K51" s="189"/>
      <c r="L51" s="189"/>
      <c r="M51" s="189"/>
      <c r="N51" s="189"/>
      <c r="O51" s="189"/>
      <c r="P51" s="189"/>
      <c r="Q51" s="190">
        <v>0</v>
      </c>
      <c r="R51" s="314" t="e">
        <f ca="1">IF(Q51=100%,0,IF(_xlfn.DAYS(L51,TODAY())=0,0,_xlfn.DAYS(L51,TODAY())))</f>
        <v>#VALUE!</v>
      </c>
      <c r="S51" s="196"/>
      <c r="T51" s="27"/>
      <c r="U51" s="28"/>
      <c r="V51" s="42"/>
    </row>
    <row r="52" spans="2:22" s="32" customFormat="1" ht="19.500000" customHeight="1" outlineLevel="3">
      <c r="B52" s="88">
        <f>B51+1</f>
        <v>33</v>
      </c>
      <c r="C52" s="197" t="s">
        <v>91</v>
      </c>
      <c r="D52" s="198">
        <f>IF(COUNTBLANK(E52:I52)&lt;5,IF(E52&lt;&gt;"",0,IF(F52&lt;&gt;"",1,IF(G52&lt;&gt;"",2,IF(H52&lt;&gt;"",3,IF(I52&lt;&gt;"",4))))),"")</f>
        <v>2</v>
      </c>
      <c r="E52" s="154"/>
      <c r="F52" s="514"/>
      <c r="G52" s="497" t="s">
        <v>113</v>
      </c>
      <c r="H52" s="498"/>
      <c r="I52" s="499"/>
      <c r="J52" s="377" t="str">
        <f>CONCATENATE(NETWORKDAYS(K52,L52),"일")</f>
        <v>0일</v>
      </c>
      <c r="K52" s="201"/>
      <c r="L52" s="201"/>
      <c r="M52" s="202"/>
      <c r="N52" s="202"/>
      <c r="O52" s="204"/>
      <c r="P52" s="204"/>
      <c r="Q52" s="203">
        <v>0</v>
      </c>
      <c r="R52" s="314" t="e">
        <f ca="1">IF(Q52=100%,0,IF(_xlfn.DAYS(L52,TODAY())=0,0,_xlfn.DAYS(L52,TODAY())))</f>
        <v>#VALUE!</v>
      </c>
      <c r="S52" s="208"/>
      <c r="T52" s="30"/>
      <c r="U52" s="31"/>
      <c r="V52" s="34"/>
    </row>
    <row r="53" spans="2:22" s="32" customFormat="1" ht="19.500000" customHeight="1" outlineLevel="3">
      <c r="B53" s="88">
        <f>B52+1</f>
        <v>34</v>
      </c>
      <c r="C53" s="165" t="s">
        <v>261</v>
      </c>
      <c r="D53" s="166">
        <f>IF(COUNTBLANK(E53:I53)&lt;5,IF(E53&lt;&gt;"",0,IF(F53&lt;&gt;"",1,IF(G53&lt;&gt;"",2,IF(H53&lt;&gt;"",3,IF(I53&lt;&gt;"",4))))),"")</f>
        <v>3</v>
      </c>
      <c r="E53" s="167"/>
      <c r="F53" s="513"/>
      <c r="G53" s="513"/>
      <c r="H53" s="502" t="s">
        <v>116</v>
      </c>
      <c r="I53" s="503"/>
      <c r="J53" s="365" t="str">
        <f>CONCATENATE(NETWORKDAYS(K53,L53),"일")</f>
        <v>0일</v>
      </c>
      <c r="K53" s="170"/>
      <c r="L53" s="170"/>
      <c r="M53" s="171"/>
      <c r="N53" s="171"/>
      <c r="O53" s="325"/>
      <c r="P53" s="325"/>
      <c r="Q53" s="326">
        <v>0</v>
      </c>
      <c r="R53" s="314" t="e">
        <f ca="1">IF(Q53=100%,0,IF(_xlfn.DAYS(L53,TODAY())=0,0,_xlfn.DAYS(L53,TODAY())))</f>
        <v>#VALUE!</v>
      </c>
      <c r="S53" s="177"/>
      <c r="T53" s="30"/>
      <c r="U53" s="31"/>
      <c r="V53" s="34"/>
    </row>
    <row r="54" spans="2:22" s="32" customFormat="1" ht="19.500000" customHeight="1" outlineLevel="3">
      <c r="B54" s="88">
        <f>B53+1</f>
        <v>35</v>
      </c>
      <c r="C54" s="197" t="s">
        <v>75</v>
      </c>
      <c r="D54" s="153">
        <f>IF(COUNTBLANK(E54:I54)&lt;5,IF(E54&lt;&gt;"",0,IF(F54&lt;&gt;"",1,IF(G54&lt;&gt;"",2,IF(H54&lt;&gt;"",3,IF(I54&lt;&gt;"",4))))),"")</f>
        <v>2</v>
      </c>
      <c r="E54" s="154"/>
      <c r="F54" s="512"/>
      <c r="G54" s="497" t="s">
        <v>114</v>
      </c>
      <c r="H54" s="498"/>
      <c r="I54" s="499"/>
      <c r="J54" s="377" t="str">
        <f>CONCATENATE(NETWORKDAYS(K54,L54),"일")</f>
        <v>0일</v>
      </c>
      <c r="K54" s="157"/>
      <c r="L54" s="157"/>
      <c r="M54" s="158"/>
      <c r="N54" s="158"/>
      <c r="O54" s="160"/>
      <c r="P54" s="160"/>
      <c r="Q54" s="159">
        <v>0</v>
      </c>
      <c r="R54" s="314" t="e">
        <f ca="1">IF(Q54=100%,0,IF(_xlfn.DAYS(L54,TODAY())=0,0,_xlfn.DAYS(L54,TODAY())))</f>
        <v>#VALUE!</v>
      </c>
      <c r="S54" s="164"/>
      <c r="T54" s="30"/>
      <c r="U54" s="31"/>
      <c r="V54" s="34"/>
    </row>
    <row r="55" spans="2:22" s="32" customFormat="1" ht="19.500000" customHeight="1" outlineLevel="3">
      <c r="B55" s="88">
        <f>B54+1</f>
        <v>36</v>
      </c>
      <c r="C55" s="165" t="s">
        <v>262</v>
      </c>
      <c r="D55" s="166">
        <f>IF(COUNTBLANK(E55:I55)&lt;5,IF(E55&lt;&gt;"",0,IF(F55&lt;&gt;"",1,IF(G55&lt;&gt;"",2,IF(H55&lt;&gt;"",3,IF(I55&lt;&gt;"",4))))),"")</f>
        <v>3</v>
      </c>
      <c r="E55" s="167"/>
      <c r="F55" s="513"/>
      <c r="G55" s="513"/>
      <c r="H55" s="502" t="s">
        <v>116</v>
      </c>
      <c r="I55" s="503"/>
      <c r="J55" s="365" t="str">
        <f>CONCATENATE(NETWORKDAYS(K55,L55),"일")</f>
        <v>0일</v>
      </c>
      <c r="K55" s="170"/>
      <c r="L55" s="170"/>
      <c r="M55" s="171"/>
      <c r="N55" s="171"/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177"/>
      <c r="T55" s="30"/>
      <c r="U55" s="31"/>
      <c r="V55" s="34"/>
    </row>
    <row r="56" spans="2:22" s="32" customFormat="1" ht="19.500000" customHeight="1" outlineLevel="3">
      <c r="B56" s="88">
        <f>B55+1</f>
        <v>37</v>
      </c>
      <c r="C56" s="197" t="s">
        <v>76</v>
      </c>
      <c r="D56" s="153">
        <f>IF(COUNTBLANK(E56:I56)&lt;5,IF(E56&lt;&gt;"",0,IF(F56&lt;&gt;"",1,IF(G56&lt;&gt;"",2,IF(H56&lt;&gt;"",3,IF(I56&lt;&gt;"",4))))),"")</f>
        <v>2</v>
      </c>
      <c r="E56" s="154"/>
      <c r="F56" s="512"/>
      <c r="G56" s="497" t="s">
        <v>114</v>
      </c>
      <c r="H56" s="498"/>
      <c r="I56" s="499"/>
      <c r="J56" s="377" t="str">
        <f>CONCATENATE(NETWORKDAYS(K56,L56),"일")</f>
        <v>0일</v>
      </c>
      <c r="K56" s="157"/>
      <c r="L56" s="157"/>
      <c r="M56" s="158"/>
      <c r="N56" s="158"/>
      <c r="O56" s="160"/>
      <c r="P56" s="160"/>
      <c r="Q56" s="159">
        <v>0</v>
      </c>
      <c r="R56" s="314" t="e">
        <f ca="1">IF(Q56=100%,0,IF(_xlfn.DAYS(L56,TODAY())=0,0,_xlfn.DAYS(L56,TODAY())))</f>
        <v>#VALUE!</v>
      </c>
      <c r="S56" s="164"/>
      <c r="T56" s="30"/>
      <c r="U56" s="31"/>
      <c r="V56" s="34"/>
    </row>
    <row r="57" spans="2:22" s="32" customFormat="1" ht="19.500000" customHeight="1" outlineLevel="3">
      <c r="B57" s="88">
        <f>B56+1</f>
        <v>38</v>
      </c>
      <c r="C57" s="404" t="s">
        <v>263</v>
      </c>
      <c r="D57" s="405">
        <f>IF(COUNTBLANK(E57:I57)&lt;5,IF(E57&lt;&gt;"",0,IF(F57&lt;&gt;"",1,IF(G57&lt;&gt;"",2,IF(H57&lt;&gt;"",3,IF(I57&lt;&gt;"",4))))),"")</f>
        <v>3</v>
      </c>
      <c r="E57" s="406"/>
      <c r="F57" s="515"/>
      <c r="G57" s="515"/>
      <c r="H57" s="516" t="s">
        <v>116</v>
      </c>
      <c r="I57" s="517"/>
      <c r="J57" s="408" t="str">
        <f>CONCATENATE(NETWORKDAYS(K57,L57),"일")</f>
        <v>0일</v>
      </c>
      <c r="K57" s="409"/>
      <c r="L57" s="409"/>
      <c r="M57" s="410"/>
      <c r="N57" s="410"/>
      <c r="O57" s="411"/>
      <c r="P57" s="411"/>
      <c r="Q57" s="412">
        <v>0</v>
      </c>
      <c r="R57" s="413" t="e">
        <f ca="1">IF(Q57=100%,0,IF(_xlfn.DAYS(L57,TODAY())=0,0,_xlfn.DAYS(L57,TODAY())))</f>
        <v>#VALUE!</v>
      </c>
      <c r="S57" s="414"/>
      <c r="T57" s="30"/>
      <c r="U57" s="31"/>
      <c r="V57" s="34"/>
    </row>
    <row r="58" spans="2:22" outlineLevel="1">
      <c r="B58" s="32"/>
      <c r="C58" s="16"/>
      <c r="D58" s="32"/>
      <c r="E58" s="32"/>
      <c r="F58" s="32"/>
      <c r="G58" s="32"/>
      <c r="H58" s="32"/>
      <c r="I58" s="32"/>
      <c r="J58" s="15"/>
      <c r="K58" s="32"/>
      <c r="L58" s="35"/>
      <c r="M58" s="32"/>
      <c r="N58" s="32"/>
      <c r="O58" s="35"/>
      <c r="P58" s="35"/>
      <c r="Q58" s="36"/>
      <c r="R58" s="34"/>
      <c r="S58" s="37"/>
      <c r="T58" s="32"/>
      <c r="U58" s="20"/>
      <c r="V58" s="32"/>
    </row>
    <row r="59" spans="2:22">
      <c r="B59" s="29"/>
      <c r="D59" s="29"/>
      <c r="E59" s="29"/>
      <c r="F59" s="29"/>
      <c r="G59" s="29"/>
      <c r="H59" s="29"/>
      <c r="I59" s="29"/>
      <c r="K59" s="29"/>
      <c r="M59" s="29"/>
      <c r="N59" s="29"/>
      <c r="T59" s="29"/>
      <c r="V59" s="29"/>
    </row>
    <row r="60" spans="2:22">
      <c r="B60" s="32"/>
      <c r="D60" s="32"/>
      <c r="E60" s="32"/>
      <c r="F60" s="32"/>
      <c r="G60" s="32"/>
      <c r="H60" s="32"/>
      <c r="I60" s="32"/>
      <c r="K60" s="32"/>
      <c r="M60" s="32"/>
      <c r="N60" s="32"/>
      <c r="T60" s="32"/>
      <c r="V60" s="32"/>
    </row>
    <row r="61" spans="2:22">
      <c r="B61" s="32"/>
      <c r="D61" s="32"/>
      <c r="E61" s="32"/>
      <c r="F61" s="32"/>
      <c r="G61" s="32"/>
      <c r="H61" s="32"/>
      <c r="I61" s="32"/>
      <c r="K61" s="32"/>
      <c r="M61" s="32"/>
      <c r="N61" s="32"/>
      <c r="T61" s="32"/>
      <c r="V61" s="32"/>
    </row>
    <row r="62" spans="2:22">
      <c r="B62" s="32"/>
      <c r="C62" s="38"/>
      <c r="D62" s="32"/>
      <c r="E62" s="32"/>
      <c r="F62" s="32"/>
      <c r="G62" s="32"/>
      <c r="H62" s="32"/>
      <c r="I62" s="32"/>
      <c r="J62" s="39"/>
      <c r="K62" s="32"/>
      <c r="L62" s="36"/>
      <c r="M62" s="32"/>
      <c r="N62" s="32"/>
      <c r="O62" s="36"/>
      <c r="P62" s="36"/>
      <c r="Q62" s="33"/>
      <c r="R62" s="37"/>
      <c r="S62" s="20"/>
      <c r="T62" s="32"/>
      <c r="U62" s="15"/>
      <c r="V62" s="32"/>
    </row>
    <row r="63" spans="2:22">
      <c r="B63" s="32"/>
      <c r="D63" s="32"/>
      <c r="E63" s="32"/>
      <c r="F63" s="32"/>
      <c r="G63" s="32"/>
      <c r="H63" s="32"/>
      <c r="I63" s="32"/>
      <c r="J63" s="20"/>
      <c r="K63" s="32"/>
      <c r="L63" s="36"/>
      <c r="M63" s="32"/>
      <c r="N63" s="32"/>
      <c r="O63" s="36"/>
      <c r="P63" s="36"/>
      <c r="Q63" s="33"/>
      <c r="R63" s="37"/>
      <c r="S63" s="20"/>
      <c r="T63" s="32"/>
      <c r="U63" s="15"/>
      <c r="V63" s="32"/>
    </row>
    <row r="64" spans="2:22">
      <c r="B64" s="32"/>
      <c r="C64" s="32"/>
      <c r="D64" s="32"/>
      <c r="E64" s="32"/>
      <c r="F64" s="32"/>
      <c r="G64" s="32"/>
      <c r="H64" s="32"/>
      <c r="I64" s="32"/>
      <c r="K64" s="32"/>
      <c r="M64" s="32"/>
      <c r="N64" s="32"/>
      <c r="R64" s="33"/>
      <c r="T64" s="32"/>
      <c r="V64" s="32"/>
    </row>
    <row r="65" spans="2:22">
      <c r="B65" s="15"/>
      <c r="C65" s="32"/>
      <c r="D65" s="35"/>
      <c r="E65" s="15"/>
      <c r="F65" s="14"/>
      <c r="G65" s="14"/>
      <c r="H65" s="15"/>
      <c r="I65" s="16"/>
      <c r="J65" s="32"/>
      <c r="K65" s="35"/>
      <c r="L65" s="32"/>
      <c r="M65" s="35"/>
      <c r="N65" s="35"/>
      <c r="O65" s="32"/>
      <c r="P65" s="32"/>
      <c r="Q65" s="32"/>
      <c r="R65" s="33"/>
      <c r="S65" s="32"/>
      <c r="T65" s="15"/>
      <c r="U65" s="32"/>
      <c r="V65" s="15"/>
    </row>
    <row r="66" spans="2:22">
      <c r="C66" s="32"/>
      <c r="J66" s="32"/>
      <c r="L66" s="32"/>
      <c r="O66" s="32"/>
      <c r="P66" s="32"/>
      <c r="Q66" s="32"/>
      <c r="S66" s="32"/>
      <c r="U66" s="32"/>
    </row>
    <row r="67" spans="2:22">
      <c r="C67" s="32"/>
      <c r="J67" s="32"/>
      <c r="L67" s="32"/>
      <c r="O67" s="32"/>
      <c r="P67" s="32"/>
      <c r="Q67" s="32"/>
      <c r="R67" s="32"/>
      <c r="S67" s="32"/>
      <c r="U67" s="32"/>
    </row>
    <row r="68" spans="2:22">
      <c r="C68" s="29"/>
      <c r="J68" s="29"/>
      <c r="L68" s="29"/>
      <c r="O68" s="29"/>
      <c r="P68" s="29"/>
      <c r="Q68" s="29"/>
      <c r="R68" s="29"/>
      <c r="S68" s="29"/>
      <c r="U68" s="29"/>
    </row>
    <row r="69" spans="2:22">
      <c r="C69" s="32"/>
      <c r="J69" s="32"/>
      <c r="L69" s="32"/>
      <c r="O69" s="32"/>
      <c r="P69" s="32"/>
      <c r="Q69" s="32"/>
      <c r="R69" s="32"/>
      <c r="S69" s="32"/>
      <c r="U69" s="32"/>
    </row>
    <row r="70" spans="2:22">
      <c r="C70" s="32"/>
      <c r="J70" s="32"/>
      <c r="L70" s="32"/>
      <c r="O70" s="32"/>
      <c r="P70" s="32"/>
      <c r="Q70" s="32"/>
      <c r="R70" s="32"/>
      <c r="S70" s="32"/>
      <c r="U70" s="32"/>
    </row>
    <row r="71" spans="2:22">
      <c r="C71" s="16"/>
      <c r="J71" s="32"/>
      <c r="L71" s="32"/>
      <c r="O71" s="32"/>
      <c r="P71" s="32"/>
      <c r="Q71" s="32"/>
      <c r="R71" s="32"/>
      <c r="S71" s="32"/>
      <c r="U71" s="32"/>
    </row>
    <row r="72" spans="2:22">
      <c r="J72" s="15"/>
      <c r="L72" s="35"/>
      <c r="O72" s="35"/>
      <c r="P72" s="35"/>
      <c r="Q72" s="36"/>
      <c r="R72" s="34"/>
      <c r="S72" s="37"/>
      <c r="U72" s="20"/>
    </row>
  </sheetData>
  <mergeCells count="47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4:I44"/>
    <mergeCell ref="H45:I45"/>
    <mergeCell ref="H46:I46"/>
    <mergeCell ref="H47:I47"/>
    <mergeCell ref="H48:I48"/>
    <mergeCell ref="G49:I49"/>
    <mergeCell ref="H50:I50"/>
    <mergeCell ref="F51:I51"/>
    <mergeCell ref="G52:I52"/>
    <mergeCell ref="H53:I53"/>
    <mergeCell ref="G54:I54"/>
    <mergeCell ref="H55:I55"/>
    <mergeCell ref="G56:I56"/>
    <mergeCell ref="H57:I57"/>
  </mergeCells>
  <phoneticPr fontId="1" type="noConversion"/>
  <conditionalFormatting sqref="Q6:Q56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{cb8bdb92-be8d-9dac-cb8b-db92be8d9dac}</x14:id>
        </ext>
      </extLst>
    </cfRule>
  </conditionalFormatting>
  <conditionalFormatting sqref="Q25">
    <cfRule type="dataBar" priority="1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{4faf5f16-3af9-1928-4faf-5f163af91928}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{d393c38a-a695-95b4-d393-c38aa69595b4}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{5717479e-2211-113a-5717-479e2211113a}</x14:id>
        </ext>
      </extLst>
    </cfRule>
  </conditionalFormatting>
  <conditionalFormatting sqref="Q34">
    <cfRule type="dataBar" priority="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{db9bcb82-ae9d-9dbc-db9b-cb82ae9d9dbc}</x14:id>
        </ext>
      </extLst>
    </cfRule>
  </conditionalFormatting>
  <conditionalFormatting sqref="Q34">
    <cfRule type="dataBar" priority="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{5f1f4f06-2a19-1938-5f1f-4f062a191938}</x14:id>
        </ext>
      </extLst>
    </cfRule>
  </conditionalFormatting>
  <conditionalFormatting sqref="Q35">
    <cfRule type="dataBar" priority="1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{e3a3f3ba-96a5-9584-e3a3-f3ba96a59584}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{6727773e-1221-11dd-6727-773e122111dd}</x14:id>
        </ext>
      </extLst>
    </cfRule>
  </conditionalFormatting>
  <conditionalFormatting sqref="Q36">
    <cfRule type="dataBar" priority="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{ebabfbb2-9eaf-bd8c-ebab-fbb29eafbd8c}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{6f2f7f36-1a2b-39e8-6f2f-7f361a2b39e8}</x14:id>
        </ext>
      </extLst>
    </cfRule>
  </conditionalFormatting>
  <conditionalFormatting sqref="Q53">
    <cfRule type="dataBar" priority="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{e3a3f3ba-96a7-b584-e3a3-f3ba96a7b584}</x14:id>
        </ext>
      </extLst>
    </cfRule>
  </conditionalFormatting>
  <conditionalFormatting sqref="Q53">
    <cfRule type="dataBar" priority="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{6727773e-1223-3174-6727-773e12233174}</x14:id>
        </ext>
      </extLst>
    </cfRule>
  </conditionalFormatting>
  <conditionalFormatting sqref="Q55">
    <cfRule type="dataBar" priority="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{fbbbeba2-8ebf-bd9c-fbbb-eba28ebfbd9c}</x14:id>
        </ext>
      </extLst>
    </cfRule>
  </conditionalFormatting>
  <conditionalFormatting sqref="Q55">
    <cfRule type="dataBar" priority="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{7f3f6f26-2a3b-3918-7f3f-6f262a3b3918}</x14:id>
        </ext>
      </extLst>
    </cfRule>
  </conditionalFormatting>
  <conditionalFormatting sqref="Q57">
    <cfRule type="dataBar" priority="1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{f3b3e3aa-86b7-b594-f3b3-e3aa86b7b594}</x14:id>
        </ext>
      </extLst>
    </cfRule>
  </conditionalFormatting>
  <conditionalFormatting sqref="Q57">
    <cfRule type="dataBar" priority="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{7737672e-b233-3115-7737-672eb2333115}</x14:id>
        </ext>
      </extLst>
    </cfRule>
  </conditionalFormatting>
  <conditionalFormatting sqref="Q56">
    <cfRule type="dataBar" priority="1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{cb8bdb92-be8f-bdac-cb8b-db92be8fbdac}</x14:id>
        </ext>
      </extLst>
    </cfRule>
  </conditionalFormatting>
  <conditionalFormatting sqref="Q57">
    <cfRule type="dataBar" priority="1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{4f0f5f16-3a9b-3928-4f0f-5f163a9b3928}</x14:id>
        </ext>
      </extLst>
    </cfRule>
  </conditionalFormatting>
  <conditionalFormatting sqref="Q57">
    <cfRule type="dataBar" priority="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{2767377e-5263-7148-2767-377e52637148}</x14:id>
        </ext>
      </extLst>
    </cfRule>
  </conditionalFormatting>
  <conditionalFormatting sqref="Q57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{a3e3b3fa-d6e7-f5c4-a3e3-b3fad6e7f5c4}</x14:id>
        </ext>
      </extLst>
    </cfRule>
  </conditionalFormatting>
  <conditionalFormatting sqref="Q41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{2f6f3f76-5a6b-7948-2f6f-3f765a6b7948}</x14:id>
        </ext>
      </extLst>
    </cfRule>
  </conditionalFormatting>
  <conditionalFormatting sqref="Q41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{abebbbf2-deef-fdcc-abeb-bbf2deeffdcc}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{3777276e-4273-7159-3777-276e42737159}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{b3f3a3ea-c6f7-f5d4-b3f3-a3eac6f7f5d4}</x14:id>
        </ext>
      </extLst>
    </cfRule>
  </conditionalFormatting>
  <conditionalFormatting sqref="Q48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{3f7f2f66-4a7b-7958-3f7f-2f664a7b7958}</x14:id>
        </ext>
      </extLst>
    </cfRule>
  </conditionalFormatting>
  <conditionalFormatting sqref="Q48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{bbfbabe2-ceff-fddc-bbfb-abe2cefffddc}</x14:id>
        </ext>
      </extLst>
    </cfRule>
  </conditionalFormatting>
  <conditionalFormatting sqref="Q47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{0747175e-7243-716e-0747-175e7243716e}</x14:id>
        </ext>
      </extLst>
    </cfRule>
  </conditionalFormatting>
  <conditionalFormatting sqref="Q47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{83c393da-f6c7-f5e4-83c3-93daf6c7f5e4}</x14:id>
        </ext>
      </extLst>
    </cfRule>
  </conditionalFormatting>
  <conditionalFormatting sqref="Q46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{6222723b-1726-3435-6222-723b17263435}</x14:id>
        </ext>
      </extLst>
    </cfRule>
  </conditionalFormatting>
  <conditionalFormatting sqref="Q46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{e6a6f6bf-93a2-bc81-e6a6-f6bf93a2bc81}</x14:id>
        </ext>
      </extLst>
    </cfRule>
  </conditionalFormatting>
  <conditionalFormatting sqref="Q45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{6a2a7a33-1f2e-3cad-6a2a-7a331f2e3cad}</x14:id>
        </ext>
      </extLst>
    </cfRule>
  </conditionalFormatting>
  <conditionalFormatting sqref="Q45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{eeaefeb7-9baa-b889-eeae-feb79baab889}</x14:id>
        </ext>
      </extLst>
    </cfRule>
  </conditionalFormatting>
  <conditionalFormatting sqref="Q4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{7232622b-f736-3415-7232-622bf7363415}</x14:id>
        </ext>
      </extLst>
    </cfRule>
  </conditionalFormatting>
  <conditionalFormatting sqref="Q4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{f6b6e6af-83b2-bd91-f6b6-e6af83b2bd91}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{7a3a6a23-6f3e-3c1d-7a3a-6a236f3e3c1d}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{febeeea7-8bba-b899-febe-eea78bbab899}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{42d2521b-3746-3425-42d2-521b37463425}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{c686d69f-b382-baa1-c686-d69fb382baa1}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8bdb92-be8d-9dac-cb8b-db92be8d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f9-1928-4faf-5f163af9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5b4-d393-c38aa69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113a-5717-479e221111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dbc-db9b-cb82ae9d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1938-5f1f-4f062a19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584-e3a3-f3ba96a59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1dd-6727-773e122111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8c-ebab-fbb29eafb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e8-6f2f-7f361a2b39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84-e3a3-f3ba96a7b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74-6727-773e122331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9c-fbbb-eba28ebfb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3b-3918-7f3f-6f262a3b3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94-f3b3-e3aa86b7b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3-3115-7737-672eb23331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dac-cb8b-db92be8fb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9b-3928-4f0f-5f163a9b3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48-2767-377e526371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c4-a3e3-b3fad6e7f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48-2f6f-3f765a6b7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cc-abeb-bbf2deeff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59-3777-276e427371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d4-b3f3-a3eac6f7f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58-3f7f-2f664a7b7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dc-bbfb-abe2cefff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3-716e-0747-175e724371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5e4-83c3-93daf6c7f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435-6222-723b172634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c81-e6a6-f6bf93a2bc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cad-6a2a-7a331f2e3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889-eeae-feb79baab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f736-3415-7232-622bf7363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d91-f6b6-e6af83b2bd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3e-3c1d-7a3a-6a236f3e3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899-febe-eea78bbab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46-3425-42d2-521b374634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aa1-c686-d69fb382ba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