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WBS!$C$19:$S$56</definedName>
    <definedName name="_xlnm.Print_Area" localSheetId="0">history!$A$1:$H$39</definedName>
    <definedName name="_xlnm.Print_Area" localSheetId="1">WBS!$A$2:$S$56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<sst xmlns="http://schemas.openxmlformats.org/spreadsheetml/2006/main" count="303" uniqueCount="303">
  <si>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</si>
  <si>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</si>
  <si>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</si>
  <si>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</si>
  <si>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</si>
  <si>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</si>
  <si>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</si>
  <si>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</si>
  <si>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</si>
  <si>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</si>
  <si>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</si>
  <si>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</si>
  <si>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</si>
  <si>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</si>
  <si>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</si>
  <si>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</si>
  <si>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</si>
  <si>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</si>
  <si>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</si>
  <si>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</si>
  <si>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</si>
  <si>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</si>
  <si>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</si>
  <si>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</si>
  <si>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</si>
  <si>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</si>
  <si>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</si>
  <si>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</si>
  <si>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</si>
  <si>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</si>
  <si>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</si>
  <si>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</si>
  <si>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</si>
  <si>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</si>
  <si>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</si>
  <si>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</si>
  <si>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</si>
  <si>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</si>
  <si>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</si>
  <si>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</si>
  <si>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</si>
  <si>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</si>
  <si>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</si>
  <si>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</si>
  <si>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</si>
  <si>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</si>
  <si>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</si>
  <si>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</si>
  <si>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</si>
  <si>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</si>
  <si>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</si>
  <si>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</si>
  <si>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</si>
  <si>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</si>
  <si>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</si>
  <si>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</si>
  <si>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</si>
  <si>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</si>
  <si>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</si>
  <si>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</si>
  <si>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</si>
  <si>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</si>
  <si>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</si>
  <si>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</si>
  <si>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</si>
  <si>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</si>
  <si>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</si>
  <si>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</si>
  <si>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</si>
  <si>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</si>
  <si>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</si>
  <si>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</si>
  <si>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</si>
  <si>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</si>
  <si>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</si>
  <si>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</si>
  <si>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</si>
  <si>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</si>
  <si>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</si>
  <si>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</si>
  <si>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</si>
  <si>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</si>
  <si>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</si>
  <si>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</si>
  <si>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</si>
  <si>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</si>
  <si>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</si>
  <si>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</si>
  <si>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</si>
  <si>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</si>
  <si>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</si>
  <si>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</si>
  <si>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</si>
  <si>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</si>
  <si>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</si>
  <si>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</si>
  <si>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</si>
  <si>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</si>
  <si>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</si>
  <si>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</si>
  <si>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</si>
  <si>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</si>
  <si>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</si>
  <si>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</si>
  <si>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</si>
  <si>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</si>
  <si>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</si>
  <si>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</si>
  <si>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</si>
  <si>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</si>
  <si>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</si>
  <si>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</si>
  <si>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</si>
  <si>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</si>
  <si>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</si>
  <si>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</si>
  <si>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</si>
  <si>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</si>
  <si>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</si>
  <si>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</si>
  <si>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</si>
  <si>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</si>
  <si>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</si>
  <si>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</si>
  <si>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</si>
  <si>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</si>
  <si>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</si>
  <si>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</si>
  <si>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</si>
  <si>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</si>
  <si>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</si>
  <si>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</si>
  <si>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</si>
  <si>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</si>
  <si>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</si>
  <si>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</si>
  <si>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</si>
  <si>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</si>
  <si>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</si>
  <si>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</si>
  <si>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</si>
  <si>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</si>
  <si>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</si>
  <si>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</si>
  <si>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</si>
  <si>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</si>
  <si>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</si>
  <si>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</si>
  <si>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</si>
  <si>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</si>
  <si>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</si>
  <si>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</si>
  <si>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</si>
  <si>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</si>
  <si>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</si>
  <si>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</si>
  <si>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</si>
  <si>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</si>
  <si>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</si>
  <si>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</si>
  <si>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</si>
  <si>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</si>
  <si>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</si>
  <si>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</si>
  <si>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</si>
  <si>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</si>
  <si>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</si>
  <si>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</si>
  <si>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</si>
  <si>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</si>
  <si>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</si>
  <si>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</si>
  <si>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</si>
  <si>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</si>
  <si>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</si>
  <si>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</si>
  <si>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</si>
  <si>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</si>
  <si>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</si>
  <si>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</si>
  <si>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</si>
  <si>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</si>
  <si>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</si>
  <si>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</si>
  <si>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</si>
  <si>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</si>
  <si>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</si>
  <si>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</si>
  <si>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</si>
  <si>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</si>
  <si>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</si>
  <si>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</si>
  <si>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</si>
  <si>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</si>
  <si>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</si>
  <si>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</si>
  <si>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</si>
  <si>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</si>
  <si>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</si>
  <si>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</si>
  <si>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</si>
  <si>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</si>
  <si>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</si>
  <si>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</si>
  <si>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</si>
  <si>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</si>
  <si>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</si>
  <si>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</si>
  <si>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</si>
  <si>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</si>
  <si>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</si>
  <si>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</si>
  <si>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</si>
  <si>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</si>
  <si>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</si>
  <si>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</si>
  <si>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</si>
  <si>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</si>
  <si>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</si>
  <si>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</si>
  <si>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</si>
  <si>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</si>
  <si>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</si>
  <si>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</si>
  <si>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</si>
  <si>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</si>
  <si>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</si>
  <si>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</si>
  <si>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</si>
  <si>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</si>
  <si>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</si>
  <si>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</si>
  <si>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</si>
  <si>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</si>
  <si>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</si>
  <si>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</si>
  <si>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</si>
  <si>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</si>
  <si>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</si>
  <si>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</si>
  <si>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</si>
  <si/>
  <si>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</si>
  <si>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</si>
  <si>
    <t>기능 정리</t>
  </si>
  <si>
    <t>2023-12--27</t>
  </si>
  <si>
    <t>8.기능명세서.xlsx</t>
  </si>
  <si>
    <t>9.API 설계서.xlsx</t>
  </si>
  <si>
    <t>6.테이블기술서.xlsx</t>
  </si>
  <si>
    <t>8.기능 명세서.xlsx</t>
  </si>
  <si>
    <t>10.스토리 보드.jpg</t>
  </si>
  <si>
    <t>8.API 설계서.xlsx</t>
  </si>
  <si>
    <t>8.기능정리.xlsx</t>
  </si>
  <si>
    <t>9.API 설계서.json</t>
  </si>
  <si>
    <t>기능 FlowChart 설계</t>
  </si>
  <si>
    <t>10.FlowChart.jpg</t>
  </si>
  <si>
    <t>10.Flowchart.drawio</t>
  </si>
  <si>
    <t>백엔드</t>
  </si>
  <si>
    <t>프론트엔드</t>
  </si>
  <si>
    <t>백엔드 개발</t>
  </si>
  <si>
    <t>프론트엔드 개발</t>
  </si>
  <si>
    <t>Project 4.1.1</t>
  </si>
  <si>
    <t>Project 4.2.1</t>
  </si>
  <si>
    <t>Project 4.3.1</t>
  </si>
  <si>
    <t>개발환경 세팅</t>
  </si>
  <si>
    <t>Spring Boot</t>
  </si>
  <si>
    <t xml:space="preserve">Project 생성 및 </t>
  </si>
  <si>
    <t>개발 준비</t>
  </si>
  <si>
    <t>패키지 설계</t>
  </si>
  <si>
    <t>Spring Boot 사전</t>
  </si>
  <si>
    <t>사전 준비</t>
  </si>
  <si>
    <t>Spring Boot 예제</t>
  </si>
  <si>
    <t>개발환경</t>
  </si>
  <si>
    <t>PC 세팅</t>
  </si>
  <si>
    <t>Git 세팅</t>
  </si>
  <si>
    <t>기능 개발</t>
  </si>
  <si>
    <t>Eclipse 세팅</t>
  </si>
  <si>
    <t>Eclipse/JDK 세팅</t>
  </si>
  <si>
    <t>유저 기능 개발</t>
  </si>
  <si>
    <t>공통기능개발</t>
  </si>
  <si>
    <t xml:space="preserve">Filter, Interceptor </t>
  </si>
  <si>
    <t>Request/Response Body 재사용</t>
  </si>
  <si>
    <t>Request/Response Body 재사용되도록 Filter 추가</t>
  </si>
  <si>
    <t>API Call 기본 정보 세팅</t>
  </si>
  <si>
    <t>API Call Log insert(User,Memo,Calender,Routine,Group,ETC)</t>
  </si>
  <si>
    <t>API Call Log insert (User,Memo,Calender,Routine,Group,ETC)</t>
  </si>
  <si>
    <t>API Call Log insert (U/M/C/R/G/E)</t>
  </si>
  <si>
    <t>API Call Body 재사용 기능(Filter)</t>
  </si>
  <si>
    <t>API Call Body 재사용 기능(Filter Wrapper)</t>
  </si>
  <si>
    <t>API Call Log Insert (U/M/C/R/G/E)</t>
  </si>
  <si>
    <t>2024-01-189</t>
  </si>
  <si>
    <t>API Call Log Update</t>
  </si>
  <si>
    <t>API Call Log Insert</t>
  </si>
  <si>
    <t>API 별 로그인 체크 기능</t>
  </si>
  <si>
    <t>API 별 로그인/세션 체크 기능</t>
  </si>
  <si>
    <t>Project 3.3</t>
  </si>
  <si>
    <t>유저기능개발</t>
  </si>
  <si>
    <t>예외처리 기능</t>
  </si>
  <si>
    <t>Project 3.2.3</t>
  </si>
  <si>
    <t>Project 3.2.4</t>
  </si>
  <si>
    <t>Project 3.2.5</t>
  </si>
  <si>
    <t>Project 3.2.6</t>
  </si>
  <si>
    <t>Project 3.3.1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</si>
</sst>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0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</fonts>
  <fills count="5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</fills>
  <borders count="109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auto="1"/>
      </left>
      <right style="thin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thin">
        <color auto="1"/>
      </right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</border>
    <border>
      <left/>
      <right/>
      <top style="hair">
        <color auto="1"/>
      </top>
      <bottom style="medium">
        <color rgb="FF000000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rgb="FF000000"/>
      </bottom>
    </border>
    <border>
      <left style="thin">
        <color auto="1"/>
      </left>
      <right/>
      <top/>
      <bottom style="medium">
        <color rgb="FF000000"/>
      </bottom>
    </border>
    <border>
      <left style="thin">
        <color auto="1"/>
      </left>
      <right style="thin">
        <color auto="1"/>
      </right>
      <top/>
      <bottom style="medium">
        <color rgb="FF000000"/>
      </bottom>
    </border>
    <border>
      <left/>
      <right style="thin">
        <color auto="1"/>
      </right>
      <top style="hair">
        <color auto="1"/>
      </top>
      <bottom style="medium">
        <color rgb="FF000000"/>
      </bottom>
    </border>
    <border>
      <left/>
      <right style="medium">
        <color auto="1"/>
      </right>
      <top style="hair">
        <color auto="1"/>
      </top>
      <bottom style="medium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541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  <xf numFmtId="0" fontId="40" fillId="10" borderId="82" xfId="0" applyFill="1" applyBorder="1" applyAlignment="1">
      <alignment horizontal="left" vertical="center" indent="1"/>
    </xf>
    <xf numFmtId="0" fontId="49" fillId="10" borderId="0" xfId="0" applyFill="1" applyBorder="1" applyAlignment="1">
      <alignment horizontal="left" vertical="center"/>
    </xf>
    <xf numFmtId="0" fontId="44" fillId="10" borderId="86" xfId="0" applyFill="1" applyBorder="1" applyAlignment="1">
      <alignment horizontal="center" vertical="center"/>
    </xf>
    <xf numFmtId="10" fontId="49" fillId="10" borderId="37" xfId="0" applyNumberFormat="1" applyFill="1" applyBorder="1" applyAlignment="1">
      <alignment horizontal="left" vertical="center"/>
    </xf>
    <xf numFmtId="0" fontId="49" fillId="10" borderId="87" xfId="1" applyFill="1" applyBorder="1">
      <alignment vertical="center"/>
    </xf>
    <xf numFmtId="0" fontId="49" fillId="10" borderId="87" xfId="0" applyFill="1" applyBorder="1" applyAlignment="1">
      <alignment horizontal="left" vertical="center"/>
    </xf>
    <xf numFmtId="177" fontId="50" fillId="10" borderId="88" xfId="964" applyNumberFormat="1" applyFill="1" applyBorder="1" applyAlignment="1">
      <alignment horizontal="center" vertical="center" wrapText="1"/>
    </xf>
    <xf numFmtId="177" fontId="50" fillId="10" borderId="88" xfId="963" applyNumberFormat="1" applyFill="1" applyBorder="1" applyAlignment="1">
      <alignment horizontal="center" vertical="center" wrapText="1"/>
    </xf>
    <xf numFmtId="177" fontId="50" fillId="10" borderId="88" xfId="962" applyNumberFormat="1" applyFill="1" applyBorder="1" applyAlignment="1">
      <alignment horizontal="center" vertical="center" wrapText="1"/>
    </xf>
    <xf numFmtId="10" fontId="50" fillId="10" borderId="88" xfId="0" applyNumberFormat="1" applyFill="1" applyBorder="1" applyAlignment="1">
      <alignment horizontal="center" vertical="center"/>
    </xf>
    <xf numFmtId="0" fontId="40" fillId="10" borderId="89" xfId="0" applyFill="1" applyBorder="1" applyAlignment="1">
      <alignment horizontal="left" vertical="center" indent="1"/>
    </xf>
    <xf numFmtId="0" fontId="35" fillId="14" borderId="0" xfId="0" applyFill="1" applyBorder="1" applyAlignment="1">
      <alignment horizontal="center" vertical="center"/>
    </xf>
    <xf numFmtId="0" fontId="44" fillId="10" borderId="0" xfId="0" applyFill="1" applyBorder="1" applyAlignment="1">
      <alignment horizontal="center" vertical="center"/>
    </xf>
    <xf numFmtId="10" fontId="49" fillId="10" borderId="0" xfId="0" applyNumberFormat="1" applyFill="1" applyBorder="1" applyAlignment="1">
      <alignment horizontal="left" vertical="center"/>
    </xf>
    <xf numFmtId="0" fontId="49" fillId="10" borderId="0" xfId="1" applyFill="1" applyBorder="1">
      <alignment vertical="center"/>
    </xf>
    <xf numFmtId="177" fontId="50" fillId="10" borderId="0" xfId="964" applyNumberFormat="1" applyFill="1" applyBorder="1" applyAlignment="1">
      <alignment horizontal="center" vertical="center" wrapText="1"/>
    </xf>
    <xf numFmtId="177" fontId="50" fillId="10" borderId="0" xfId="963" applyNumberFormat="1" applyFill="1" applyBorder="1" applyAlignment="1">
      <alignment horizontal="center" vertical="center" wrapText="1"/>
    </xf>
    <xf numFmtId="177" fontId="50" fillId="10" borderId="0" xfId="962" applyNumberFormat="1" applyFill="1" applyBorder="1" applyAlignment="1">
      <alignment horizontal="center" vertical="center" wrapText="1"/>
    </xf>
    <xf numFmtId="10" fontId="50" fillId="10" borderId="0" xfId="0" applyNumberFormat="1" applyFill="1" applyBorder="1" applyAlignment="1">
      <alignment horizontal="center" vertical="center"/>
    </xf>
    <xf numFmtId="64" fontId="40" fillId="13" borderId="0" xfId="0" applyNumberFormat="1" applyFill="1" applyBorder="1" applyAlignment="1">
      <alignment horizontal="center" vertical="center"/>
    </xf>
    <xf numFmtId="0" fontId="40" fillId="10" borderId="0" xfId="0" applyFill="1" applyBorder="1" applyAlignment="1">
      <alignment horizontal="left" vertical="center" indent="1"/>
    </xf>
    <xf numFmtId="0" fontId="35" fillId="14" borderId="90" xfId="0" applyFill="1" applyBorder="1" applyAlignment="1">
      <alignment horizontal="center" vertical="center"/>
    </xf>
    <xf numFmtId="0" fontId="49" fillId="16" borderId="91" xfId="0" applyFill="1" applyBorder="1" applyAlignment="1">
      <alignment horizontal="left" vertical="center"/>
    </xf>
    <xf numFmtId="0" fontId="44" fillId="16" borderId="92" xfId="0" applyFill="1" applyBorder="1" applyAlignment="1">
      <alignment horizontal="center" vertical="center"/>
    </xf>
    <xf numFmtId="10" fontId="49" fillId="16" borderId="93" xfId="0" applyNumberFormat="1" applyFill="1" applyBorder="1" applyAlignment="1">
      <alignment horizontal="left" vertical="center"/>
    </xf>
    <xf numFmtId="0" fontId="49" fillId="16" borderId="91" xfId="1" applyFill="1" applyBorder="1">
      <alignment vertical="center"/>
    </xf>
    <xf numFmtId="0" fontId="76" fillId="22" borderId="94" xfId="0" applyFill="1" applyBorder="1" applyAlignment="1">
      <alignment horizontal="center" vertical="center"/>
    </xf>
    <xf numFmtId="177" fontId="50" fillId="16" borderId="95" xfId="964" applyNumberFormat="1" applyFill="1" applyBorder="1" applyAlignment="1">
      <alignment horizontal="center" vertical="center" wrapText="1"/>
    </xf>
    <xf numFmtId="177" fontId="50" fillId="16" borderId="95" xfId="963" applyNumberFormat="1" applyFill="1" applyBorder="1" applyAlignment="1">
      <alignment horizontal="center" vertical="center" wrapText="1"/>
    </xf>
    <xf numFmtId="177" fontId="50" fillId="22" borderId="95" xfId="962" applyNumberFormat="1" applyFill="1" applyBorder="1" applyAlignment="1">
      <alignment horizontal="center" vertical="center" wrapText="1"/>
    </xf>
    <xf numFmtId="10" fontId="50" fillId="22" borderId="95" xfId="0" applyNumberFormat="1" applyFill="1" applyBorder="1" applyAlignment="1">
      <alignment horizontal="center" vertical="center"/>
    </xf>
    <xf numFmtId="64" fontId="40" fillId="13" borderId="94" xfId="0" applyNumberFormat="1" applyFill="1" applyBorder="1" applyAlignment="1">
      <alignment horizontal="center" vertical="center"/>
    </xf>
    <xf numFmtId="0" fontId="40" fillId="16" borderId="96" xfId="0" applyFill="1" applyBorder="1" applyAlignment="1">
      <alignment horizontal="left" vertical="center" indent="1"/>
    </xf>
    <xf numFmtId="0" fontId="49" fillId="22" borderId="97" xfId="0" applyFill="1" applyBorder="1" applyAlignment="1">
      <alignment horizontal="center" vertical="center"/>
    </xf>
    <xf numFmtId="0" fontId="49" fillId="22" borderId="98" xfId="0" applyFill="1" applyBorder="1" applyAlignment="1">
      <alignment horizontal="center" vertical="center"/>
    </xf>
    <xf numFmtId="0" fontId="49" fillId="22" borderId="97" xfId="0" applyFill="1" applyBorder="1" applyAlignment="1">
      <alignment horizontal="left" vertical="center"/>
    </xf>
    <xf numFmtId="0" fontId="49" fillId="22" borderId="98" xfId="0" applyFill="1" applyBorder="1" applyAlignment="1">
      <alignment horizontal="left" vertical="center"/>
    </xf>
    <xf numFmtId="0" fontId="34" fillId="19" borderId="21" xfId="0" applyFill="1" applyBorder="1" applyAlignment="1">
      <alignment vertical="center"/>
    </xf>
    <xf numFmtId="0" fontId="34" fillId="19" borderId="19" xfId="0" applyFill="1" applyBorder="1" applyAlignment="1">
      <alignment vertical="center"/>
    </xf>
    <xf numFmtId="0" fontId="34" fillId="19" borderId="22" xfId="0" applyFill="1" applyBorder="1" applyAlignment="1">
      <alignment vertical="center"/>
    </xf>
    <xf numFmtId="0" fontId="34" fillId="19" borderId="23" xfId="0" applyFill="1" applyBorder="1" applyAlignment="1">
      <alignment vertical="center"/>
    </xf>
    <xf numFmtId="0" fontId="34" fillId="19" borderId="0" xfId="0" applyFill="1" applyBorder="1" applyAlignment="1">
      <alignment vertical="center"/>
    </xf>
    <xf numFmtId="0" fontId="34" fillId="19" borderId="24" xfId="0" applyFill="1" applyBorder="1" applyAlignment="1">
      <alignment vertical="center"/>
    </xf>
    <xf numFmtId="0" fontId="34" fillId="19" borderId="25" xfId="0" applyFill="1" applyBorder="1" applyAlignment="1">
      <alignment vertical="center"/>
    </xf>
    <xf numFmtId="0" fontId="34" fillId="19" borderId="20" xfId="0" applyFill="1" applyBorder="1" applyAlignment="1">
      <alignment vertical="center"/>
    </xf>
    <xf numFmtId="0" fontId="34" fillId="19" borderId="26" xfId="0" applyFill="1" applyBorder="1" applyAlignment="1">
      <alignment vertical="center"/>
    </xf>
    <xf numFmtId="0" fontId="36" fillId="14" borderId="51" xfId="0" applyFill="1" applyBorder="1" applyAlignment="1">
      <alignment vertical="center"/>
    </xf>
    <xf numFmtId="0" fontId="49" fillId="22" borderId="97" xfId="0" applyFill="1" applyBorder="1" applyAlignment="1">
      <alignment vertical="center"/>
    </xf>
    <xf numFmtId="0" fontId="49" fillId="22" borderId="98" xfId="0" applyFill="1" applyBorder="1" applyAlignment="1">
      <alignment vertical="center"/>
    </xf>
    <xf numFmtId="0" fontId="19" fillId="0" borderId="0" xfId="0" applyBorder="1" applyAlignment="1">
      <alignment horizontal="center" vertical="center"/>
    </xf>
    <xf numFmtId="0" fontId="18" fillId="0" borderId="0" xfId="0" applyBorder="1" applyAlignment="1">
      <alignment horizontal="center" vertical="center"/>
    </xf>
    <xf numFmtId="0" fontId="16" fillId="0" borderId="0" xfId="0" applyBorder="1" applyAlignment="1">
      <alignment horizontal="center" vertical="center"/>
    </xf>
    <xf numFmtId="0" fontId="16" fillId="2" borderId="0" xfId="0" applyFill="1" applyBorder="1" applyAlignment="1">
      <alignment horizontal="center" vertical="center"/>
    </xf>
    <xf numFmtId="0" fontId="19" fillId="2" borderId="0" xfId="0" applyFill="1" applyBorder="1" applyAlignment="1">
      <alignment horizontal="center" vertical="center"/>
    </xf>
    <xf numFmtId="0" fontId="18" fillId="2" borderId="0" xfId="0" applyFill="1" applyBorder="1" applyAlignment="1">
      <alignment horizontal="center" vertical="center"/>
    </xf>
    <xf numFmtId="0" fontId="18" fillId="0" borderId="0" xfId="0" applyFill="1" applyBorder="1" applyAlignment="1">
      <alignment horizontal="center" vertical="center"/>
    </xf>
    <xf numFmtId="0" fontId="28" fillId="0" borderId="0" xfId="0" applyBorder="1" applyAlignment="1">
      <alignment horizontal="center" vertical="center"/>
    </xf>
    <xf numFmtId="0" fontId="36" fillId="14" borderId="0" xfId="0" applyFill="1" applyBorder="1" applyAlignment="1">
      <alignment horizontal="center" vertical="center"/>
    </xf>
    <xf numFmtId="0" fontId="37" fillId="15" borderId="0" xfId="0" applyFill="1" applyBorder="1" applyAlignment="1">
      <alignment horizontal="center" vertical="center"/>
    </xf>
    <xf numFmtId="0" fontId="45" fillId="13" borderId="0" xfId="0" applyFill="1" applyBorder="1" applyAlignment="1">
      <alignment horizontal="center" vertical="center"/>
    </xf>
    <xf numFmtId="0" fontId="37" fillId="9" borderId="0" xfId="0" applyFill="1" applyBorder="1" applyAlignment="1">
      <alignment horizontal="center" vertical="center"/>
    </xf>
    <xf numFmtId="0" fontId="49" fillId="10" borderId="0" xfId="0" applyFill="1" applyBorder="1" applyAlignment="1">
      <alignment horizontal="center" vertical="center"/>
    </xf>
    <xf numFmtId="0" fontId="49" fillId="16" borderId="0" xfId="0" applyFill="1" applyBorder="1" applyAlignment="1">
      <alignment horizontal="center" vertical="center"/>
    </xf>
    <xf numFmtId="0" fontId="49" fillId="50" borderId="0" xfId="0" applyFill="1" applyBorder="1" applyAlignment="1">
      <alignment horizontal="center" vertical="center"/>
    </xf>
    <xf numFmtId="0" fontId="49" fillId="22" borderId="0" xfId="0" applyFill="1" applyBorder="1" applyAlignment="1">
      <alignment horizontal="center" vertical="center"/>
    </xf>
    <xf numFmtId="0" fontId="36" fillId="14" borderId="51" xfId="0" applyFill="1" applyBorder="1" applyAlignment="1">
      <alignment vertical="center" shrinkToFit="1"/>
    </xf>
    <xf numFmtId="0" fontId="37" fillId="15" borderId="4" xfId="0" applyFill="1" applyBorder="1" applyAlignment="1">
      <alignment horizontal="left" vertical="center" shrinkToFit="1"/>
    </xf>
    <xf numFmtId="0" fontId="37" fillId="15" borderId="49" xfId="0" applyFill="1" applyBorder="1" applyAlignment="1">
      <alignment horizontal="left" vertical="center" shrinkToFit="1"/>
    </xf>
    <xf numFmtId="0" fontId="45" fillId="13" borderId="3" xfId="0" applyFill="1" applyBorder="1" applyAlignment="1">
      <alignment horizontal="left" vertical="center" shrinkToFit="1"/>
    </xf>
    <xf numFmtId="0" fontId="45" fillId="13" borderId="4" xfId="0" applyFill="1" applyBorder="1" applyAlignment="1">
      <alignment horizontal="left" vertical="center" shrinkToFit="1"/>
    </xf>
    <xf numFmtId="0" fontId="37" fillId="9" borderId="4" xfId="0" applyFill="1" applyBorder="1" applyAlignment="1">
      <alignment horizontal="left" vertical="center" shrinkToFit="1"/>
    </xf>
    <xf numFmtId="0" fontId="49" fillId="10" borderId="3" xfId="0" applyFill="1" applyBorder="1" applyAlignment="1">
      <alignment horizontal="left" vertical="center" shrinkToFit="1"/>
    </xf>
    <xf numFmtId="0" fontId="49" fillId="16" borderId="3" xfId="0" applyFill="1" applyBorder="1" applyAlignment="1">
      <alignment horizontal="left" vertical="center" shrinkToFit="1"/>
    </xf>
    <xf numFmtId="0" fontId="49" fillId="50" borderId="3" xfId="0" applyFill="1" applyBorder="1" applyAlignment="1">
      <alignment horizontal="left" vertical="center" shrinkToFit="1"/>
    </xf>
    <xf numFmtId="0" fontId="49" fillId="22" borderId="3" xfId="0" applyFill="1" applyBorder="1" applyAlignment="1">
      <alignment horizontal="left" vertical="center" shrinkToFit="1"/>
    </xf>
    <xf numFmtId="0" fontId="49" fillId="22" borderId="97" xfId="0" applyFill="1" applyBorder="1" applyAlignment="1">
      <alignment vertical="center" shrinkToFit="1"/>
    </xf>
    <xf numFmtId="0" fontId="49" fillId="22" borderId="98" xfId="0" applyFill="1" applyBorder="1" applyAlignment="1">
      <alignment vertical="center" shrinkToFit="1"/>
    </xf>
    <xf numFmtId="0" fontId="37" fillId="9" borderId="3" xfId="0" applyFill="1" applyBorder="1" applyAlignment="1">
      <alignment horizontal="left" vertical="center" shrinkToFit="1"/>
    </xf>
    <xf numFmtId="0" fontId="49" fillId="10" borderId="4" xfId="0" applyFill="1" applyBorder="1" applyAlignment="1">
      <alignment horizontal="left" vertical="center" shrinkToFit="1"/>
    </xf>
    <xf numFmtId="0" fontId="49" fillId="16" borderId="91" xfId="0" applyFill="1" applyBorder="1" applyAlignment="1">
      <alignment horizontal="left" vertical="center" shrinkToFit="1"/>
    </xf>
    <xf numFmtId="0" fontId="36" fillId="14" borderId="99" xfId="0" applyFill="1" applyBorder="1" applyAlignment="1">
      <alignment horizontal="center" vertical="center"/>
    </xf>
    <xf numFmtId="0" fontId="36" fillId="14" borderId="100" xfId="0" applyFill="1" applyBorder="1" applyAlignment="1">
      <alignment horizontal="center" vertical="center"/>
    </xf>
    <xf numFmtId="0" fontId="37" fillId="15" borderId="101" xfId="0" applyFill="1" applyBorder="1" applyAlignment="1">
      <alignment horizontal="center" vertical="center"/>
    </xf>
    <xf numFmtId="0" fontId="45" fillId="13" borderId="101" xfId="0" applyFill="1" applyBorder="1" applyAlignment="1">
      <alignment horizontal="center" vertical="center"/>
    </xf>
    <xf numFmtId="0" fontId="37" fillId="9" borderId="101" xfId="0" applyFill="1" applyBorder="1" applyAlignment="1">
      <alignment horizontal="center" vertical="center"/>
    </xf>
    <xf numFmtId="0" fontId="49" fillId="10" borderId="101" xfId="0" applyFill="1" applyBorder="1" applyAlignment="1">
      <alignment horizontal="center" vertical="center"/>
    </xf>
    <xf numFmtId="0" fontId="49" fillId="16" borderId="101" xfId="0" applyFill="1" applyBorder="1" applyAlignment="1">
      <alignment horizontal="center" vertical="center"/>
    </xf>
    <xf numFmtId="0" fontId="49" fillId="50" borderId="101" xfId="0" applyFill="1" applyBorder="1" applyAlignment="1">
      <alignment horizontal="center" vertical="center"/>
    </xf>
    <xf numFmtId="0" fontId="49" fillId="22" borderId="101" xfId="0" applyFill="1" applyBorder="1" applyAlignment="1">
      <alignment horizontal="center" vertical="center"/>
    </xf>
    <xf numFmtId="0" fontId="49" fillId="16" borderId="102" xfId="0" applyFill="1" applyBorder="1" applyAlignment="1">
      <alignment horizontal="center" vertical="center"/>
    </xf>
    <xf numFmtId="0" fontId="49" fillId="16" borderId="103" xfId="0" applyFill="1" applyBorder="1" applyAlignment="1">
      <alignment horizontal="center" vertical="center"/>
    </xf>
    <xf numFmtId="0" fontId="49" fillId="16" borderId="99" xfId="0" applyFill="1" applyBorder="1" applyAlignment="1">
      <alignment horizontal="center" vertical="center"/>
    </xf>
    <xf numFmtId="0" fontId="36" fillId="14" borderId="104" xfId="0" applyFill="1" applyBorder="1" applyAlignment="1">
      <alignment vertical="center"/>
    </xf>
    <xf numFmtId="0" fontId="36" fillId="14" borderId="105" xfId="0" applyFill="1" applyBorder="1" applyAlignment="1">
      <alignment vertical="center"/>
    </xf>
    <xf numFmtId="0" fontId="36" fillId="14" borderId="104" xfId="0" applyFill="1" applyBorder="1" applyAlignment="1">
      <alignment horizontal="center" vertical="center"/>
    </xf>
    <xf numFmtId="0" fontId="36" fillId="14" borderId="106" xfId="0" applyFill="1" applyBorder="1" applyAlignment="1">
      <alignment horizontal="center" vertical="center"/>
    </xf>
    <xf numFmtId="0" fontId="36" fillId="14" borderId="105" xfId="0" applyFill="1" applyBorder="1" applyAlignment="1">
      <alignment horizontal="center" vertical="center"/>
    </xf>
    <xf numFmtId="0" fontId="36" fillId="14" borderId="104" xfId="0" applyFill="1" applyBorder="1" applyAlignment="1">
      <alignment horizontal="center" vertical="top"/>
    </xf>
    <xf numFmtId="0" fontId="36" fillId="14" borderId="106" xfId="0" applyFill="1" applyBorder="1" applyAlignment="1">
      <alignment horizontal="center" vertical="top"/>
    </xf>
    <xf numFmtId="0" fontId="36" fillId="14" borderId="105" xfId="0" applyFill="1" applyBorder="1" applyAlignment="1">
      <alignment horizontal="center" vertical="top"/>
    </xf>
    <xf numFmtId="0" fontId="36" fillId="14" borderId="104" xfId="0" applyFill="1" applyBorder="1" applyAlignment="1">
      <alignment horizontal="left" vertical="center"/>
    </xf>
    <xf numFmtId="0" fontId="36" fillId="14" borderId="106" xfId="0" applyFill="1" applyBorder="1" applyAlignment="1">
      <alignment horizontal="left" vertical="center"/>
    </xf>
    <xf numFmtId="0" fontId="36" fillId="14" borderId="105" xfId="0" applyFill="1" applyBorder="1" applyAlignment="1">
      <alignment horizontal="left" vertical="center"/>
    </xf>
    <xf numFmtId="0" fontId="36" fillId="9" borderId="97" xfId="1" applyFill="1" applyBorder="1" applyAlignment="1">
      <alignment horizontal="center" vertical="center"/>
    </xf>
    <xf numFmtId="0" fontId="37" fillId="9" borderId="97" xfId="0" applyFill="1" applyBorder="1" applyAlignment="1">
      <alignment horizontal="center" vertical="center"/>
    </xf>
    <xf numFmtId="0" fontId="37" fillId="9" borderId="98" xfId="0" applyFill="1" applyBorder="1" applyAlignment="1">
      <alignment horizontal="center" vertical="center"/>
    </xf>
    <xf numFmtId="0" fontId="36" fillId="9" borderId="97" xfId="1" applyFill="1" applyBorder="1" applyAlignment="1">
      <alignment vertical="center"/>
    </xf>
    <xf numFmtId="0" fontId="37" fillId="9" borderId="97" xfId="0" applyFill="1" applyBorder="1" applyAlignment="1">
      <alignment vertical="center"/>
    </xf>
    <xf numFmtId="0" fontId="37" fillId="9" borderId="98" xfId="0" applyFill="1" applyBorder="1" applyAlignment="1">
      <alignment vertical="center"/>
    </xf>
    <xf numFmtId="0" fontId="36" fillId="9" borderId="97" xfId="1" applyFill="1" applyBorder="1" applyAlignment="1">
      <alignment horizontal="left" vertical="center"/>
    </xf>
    <xf numFmtId="0" fontId="37" fillId="9" borderId="97" xfId="0" applyFill="1" applyBorder="1" applyAlignment="1">
      <alignment horizontal="left" vertical="center"/>
    </xf>
    <xf numFmtId="0" fontId="37" fillId="9" borderId="98" xfId="0" applyFill="1" applyBorder="1" applyAlignment="1">
      <alignment horizontal="left" vertical="center"/>
    </xf>
    <xf numFmtId="0" fontId="49" fillId="10" borderId="97" xfId="1" applyFill="1" applyBorder="1" applyAlignment="1">
      <alignment horizontal="center" vertical="center"/>
    </xf>
    <xf numFmtId="0" fontId="49" fillId="10" borderId="97" xfId="0" applyFill="1" applyBorder="1" applyAlignment="1">
      <alignment horizontal="center" vertical="center"/>
    </xf>
    <xf numFmtId="0" fontId="49" fillId="10" borderId="98" xfId="0" applyFill="1" applyBorder="1" applyAlignment="1">
      <alignment horizontal="center" vertical="center"/>
    </xf>
    <xf numFmtId="0" fontId="49" fillId="10" borderId="97" xfId="1" applyFill="1" applyBorder="1" applyAlignment="1">
      <alignment horizontal="left" vertical="center"/>
    </xf>
    <xf numFmtId="0" fontId="49" fillId="10" borderId="97" xfId="0" applyFill="1" applyBorder="1" applyAlignment="1">
      <alignment horizontal="left" vertical="center"/>
    </xf>
    <xf numFmtId="0" fontId="49" fillId="10" borderId="98" xfId="0" applyFill="1" applyBorder="1" applyAlignment="1">
      <alignment horizontal="left" vertical="center"/>
    </xf>
    <xf numFmtId="0" fontId="49" fillId="16" borderId="97" xfId="0" applyFill="1" applyBorder="1" applyAlignment="1">
      <alignment horizontal="center" vertical="center"/>
    </xf>
    <xf numFmtId="0" fontId="49" fillId="16" borderId="98" xfId="0" applyFill="1" applyBorder="1" applyAlignment="1">
      <alignment horizontal="center" vertical="center"/>
    </xf>
    <xf numFmtId="0" fontId="49" fillId="16" borderId="97" xfId="0" applyFill="1" applyBorder="1" applyAlignment="1">
      <alignment horizontal="left" vertical="center"/>
    </xf>
    <xf numFmtId="0" fontId="49" fillId="16" borderId="98" xfId="0" applyFill="1" applyBorder="1" applyAlignment="1">
      <alignment horizontal="left" vertical="center"/>
    </xf>
    <xf numFmtId="0" fontId="49" fillId="50" borderId="97" xfId="1" applyFill="1" applyBorder="1" applyAlignment="1">
      <alignment horizontal="center" vertical="center"/>
    </xf>
    <xf numFmtId="0" fontId="49" fillId="50" borderId="97" xfId="0" applyFill="1" applyBorder="1" applyAlignment="1">
      <alignment horizontal="center" vertical="center"/>
    </xf>
    <xf numFmtId="0" fontId="49" fillId="50" borderId="98" xfId="0" applyFill="1" applyBorder="1" applyAlignment="1">
      <alignment horizontal="center" vertical="center"/>
    </xf>
    <xf numFmtId="0" fontId="49" fillId="50" borderId="97" xfId="1" applyFill="1" applyBorder="1" applyAlignment="1">
      <alignment horizontal="left" vertical="center"/>
    </xf>
    <xf numFmtId="0" fontId="49" fillId="50" borderId="97" xfId="0" applyFill="1" applyBorder="1" applyAlignment="1">
      <alignment horizontal="left" vertical="center"/>
    </xf>
    <xf numFmtId="0" fontId="49" fillId="50" borderId="98" xfId="0" applyFill="1" applyBorder="1" applyAlignment="1">
      <alignment horizontal="left" vertical="center"/>
    </xf>
    <xf numFmtId="0" fontId="49" fillId="16" borderId="107" xfId="0" applyFill="1" applyBorder="1" applyAlignment="1">
      <alignment horizontal="center" vertical="center"/>
    </xf>
    <xf numFmtId="0" fontId="49" fillId="16" borderId="108" xfId="0" applyFill="1" applyBorder="1" applyAlignment="1">
      <alignment horizontal="center" vertical="center"/>
    </xf>
    <xf numFmtId="0" fontId="49" fillId="10" borderId="3" xfId="1" applyFill="1" applyBorder="1" applyAlignment="1">
      <alignment horizontal="left" vertical="center"/>
    </xf>
    <xf numFmtId="0" fontId="49" fillId="16" borderId="3" xfId="1" applyFill="1" applyBorder="1" applyAlignment="1">
      <alignment horizontal="left" vertical="center"/>
    </xf>
    <xf numFmtId="0" fontId="49" fillId="10" borderId="4" xfId="1" applyFill="1" applyBorder="1" applyAlignment="1">
      <alignment horizontal="left" vertical="center"/>
    </xf>
    <xf numFmtId="0" fontId="49" fillId="16" borderId="91" xfId="1" applyFill="1" applyBorder="1" applyAlignment="1">
      <alignment horizontal="left" vertical="center"/>
    </xf>
    <xf numFmtId="0" fontId="49" fillId="16" borderId="107" xfId="0" applyFill="1" applyBorder="1" applyAlignment="1">
      <alignment horizontal="left" vertical="center"/>
    </xf>
    <xf numFmtId="0" fontId="49" fillId="16" borderId="108" xfId="0" applyFill="1" applyBorder="1" applyAlignment="1">
      <alignment horizontal="left" vertical="center"/>
    </xf>
    <xf numFmtId="0" fontId="49" fillId="50" borderId="3" xfId="1" applyFill="1" applyBorder="1" applyAlignment="1">
      <alignment horizontal="left" vertical="center"/>
    </xf>
    <xf numFmtId="0" fontId="49" fillId="22" borderId="3" xfId="1" applyFill="1" applyBorder="1" applyAlignment="1">
      <alignment horizontal="left" vertical="center"/>
    </xf>
    <xf numFmtId="0" fontId="49" fillId="16" borderId="97" xfId="0" applyFill="1" applyBorder="1" applyAlignment="1">
      <alignment horizontal="left" vertical="center" wrapText="1"/>
    </xf>
    <xf numFmtId="0" fontId="49" fillId="16" borderId="98" xfId="0" applyFill="1" applyBorder="1" applyAlignment="1">
      <alignment horizontal="left" vertical="center" wrapText="1"/>
    </xf>
    <xf numFmtId="0" fontId="18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/>
    </xf>
    <xf numFmtId="0" fontId="19" fillId="0" borderId="0" xfId="0" applyAlignment="1">
      <alignment horizontal="center" vertical="center" wrapText="1"/>
    </xf>
    <xf numFmtId="0" fontId="18" fillId="0" borderId="0" xfId="0" applyAlignment="1">
      <alignment vertical="center" wrapText="1"/>
    </xf>
    <xf numFmtId="10" fontId="19" fillId="0" borderId="0" xfId="0" applyNumberFormat="1" applyAlignment="1">
      <alignment horizontal="center" vertical="center" wrapText="1"/>
    </xf>
    <xf numFmtId="0" fontId="19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 indent="1"/>
    </xf>
    <xf numFmtId="0" fontId="21" fillId="0" borderId="0" xfId="0" applyAlignment="1">
      <alignment vertical="center" wrapText="1"/>
    </xf>
    <xf numFmtId="0" fontId="35" fillId="14" borderId="63" xfId="0" applyFill="1" applyBorder="1" applyAlignment="1">
      <alignment horizontal="center" vertical="center" wrapText="1"/>
    </xf>
    <xf numFmtId="0" fontId="49" fillId="16" borderId="3" xfId="0" applyFill="1" applyBorder="1" applyAlignment="1">
      <alignment horizontal="left" vertical="center" wrapText="1"/>
    </xf>
    <xf numFmtId="0" fontId="44" fillId="16" borderId="1" xfId="0" applyFill="1" applyBorder="1" applyAlignment="1">
      <alignment horizontal="center" vertical="center" wrapText="1"/>
    </xf>
    <xf numFmtId="10" fontId="49" fillId="16" borderId="5" xfId="0" applyNumberFormat="1" applyFill="1" applyBorder="1" applyAlignment="1">
      <alignment horizontal="left" vertical="center" wrapText="1"/>
    </xf>
    <xf numFmtId="0" fontId="49" fillId="16" borderId="3" xfId="1" applyFill="1" applyBorder="1" applyAlignment="1">
      <alignment horizontal="left" vertical="center" wrapText="1"/>
    </xf>
    <xf numFmtId="0" fontId="76" fillId="22" borderId="40" xfId="0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 wrapText="1"/>
    </xf>
    <xf numFmtId="64" fontId="40" fillId="13" borderId="40" xfId="0" applyNumberFormat="1" applyFill="1" applyBorder="1" applyAlignment="1">
      <alignment horizontal="center" vertical="center" wrapText="1"/>
    </xf>
    <xf numFmtId="0" fontId="40" fillId="16" borderId="39" xfId="0" applyFill="1" applyBorder="1" applyAlignment="1">
      <alignment horizontal="left" vertical="center" wrapText="1" indent="1"/>
    </xf>
    <xf numFmtId="10" fontId="18" fillId="0" borderId="0" xfId="0" applyNumberFormat="1" applyFill="1" applyAlignment="1">
      <alignment vertical="center" wrapText="1"/>
    </xf>
    <xf numFmtId="0" fontId="20" fillId="0" borderId="0" xfId="0" applyFill="1" applyAlignment="1">
      <alignment vertical="center" wrapText="1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597890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597890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597890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597890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597890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597890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597890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597890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597890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597890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597890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57</xdr:row>
      <xdr:rowOff>0</xdr:rowOff>
    </xdr:from>
    <xdr:to>
      <xdr:col>18</xdr:col>
      <xdr:colOff>960120</xdr:colOff>
      <xdr:row>57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597890" y="112871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55</xdr:row>
      <xdr:rowOff>238125</xdr:rowOff>
    </xdr:from>
    <xdr:to>
      <xdr:col>8</xdr:col>
      <xdr:colOff>695325</xdr:colOff>
      <xdr:row>57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110299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D72"/>
  <sheetViews>
    <sheetView topLeftCell="A2" showGridLines="0" tabSelected="1" zoomScale="110" zoomScaleNormal="110" workbookViewId="0">
      <pane xSplit="9" ySplit="5" topLeftCell="J40" activePane="bottomRight" state="frozen"/>
      <selection activeCell="A2" sqref="A2"/>
      <selection pane="topRight" activeCell="J2" sqref="J2"/>
      <selection pane="bottomLeft" activeCell="A7" sqref="A7"/>
      <selection pane="bottomRight" activeCell="H50" sqref="H50:I50"/>
    </sheetView>
  </sheetViews>
  <sheetFormatPr defaultColWidth="9.14062500" defaultRowHeight="13.500000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26.7192848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 customHeight="1">
      <c r="B3" s="241" t="s">
        <v>20</v>
      </c>
      <c r="C3" s="244" t="s">
        <v>23</v>
      </c>
      <c r="D3" s="245" t="s">
        <v>24</v>
      </c>
      <c r="E3" s="419" t="s">
        <v>46</v>
      </c>
      <c r="F3" s="420"/>
      <c r="G3" s="420"/>
      <c r="H3" s="420"/>
      <c r="I3" s="421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 customHeight="1">
      <c r="B4" s="242"/>
      <c r="C4" s="234"/>
      <c r="D4" s="246"/>
      <c r="E4" s="422"/>
      <c r="F4" s="423"/>
      <c r="G4" s="423"/>
      <c r="H4" s="423"/>
      <c r="I4" s="424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 customHeight="1">
      <c r="B5" s="243"/>
      <c r="C5" s="235"/>
      <c r="D5" s="247"/>
      <c r="E5" s="425"/>
      <c r="F5" s="426"/>
      <c r="G5" s="426"/>
      <c r="H5" s="426"/>
      <c r="I5" s="427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482" t="s">
        <v>140</v>
      </c>
      <c r="F6" s="483"/>
      <c r="G6" s="483"/>
      <c r="H6" s="483"/>
      <c r="I6" s="484"/>
      <c r="J6" s="78" t="str">
        <f>CONCATENATE(_xlfn.DAYS(L6,K6),"일")</f>
        <v>118일</v>
      </c>
      <c r="K6" s="79">
        <v>45264</v>
      </c>
      <c r="L6" s="79">
        <v>45382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378">
        <f ca="1">IF(Q6=100%,0,IF(_xlfn.DAYS(L6,TODAY())=0,0,_xlfn.DAYS(L6,TODAY())))</f>
        <v>68</v>
      </c>
      <c r="S6" s="379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10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122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135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122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135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122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135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122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135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135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122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135"/>
      <c r="U18" s="22"/>
    </row>
    <row r="19" spans="2:23" s="29" customFormat="1" ht="19.500000" customHeight="1" outlineLevel="1">
      <c r="B19" s="88">
        <v>1</v>
      </c>
      <c r="C19" s="136" t="s">
        <v>54</v>
      </c>
      <c r="D19" s="137">
        <f>IF(COUNTBLANK(E19:I19)&lt;5,IF(E19&lt;&gt;"",0,IF(F19&lt;&gt;"",1,IF(G19&lt;&gt;"",2,IF(H19&lt;&gt;"",3,IF(I19&lt;&gt;"",4))))),"")</f>
        <v>1</v>
      </c>
      <c r="E19" s="138"/>
      <c r="F19" s="491" t="s">
        <v>154</v>
      </c>
      <c r="G19" s="491"/>
      <c r="H19" s="492"/>
      <c r="I19" s="493"/>
      <c r="J19" s="368" t="str">
        <f>CONCATENATE(_xlfn.DAYS(L19,K19),"일")</f>
        <v>9일</v>
      </c>
      <c r="K19" s="142">
        <v>45265</v>
      </c>
      <c r="L19" s="143">
        <v>45274</v>
      </c>
      <c r="M19" s="144" t="s">
        <v>50</v>
      </c>
      <c r="N19" s="144" t="s">
        <v>167</v>
      </c>
      <c r="O19" s="144">
        <v>45265</v>
      </c>
      <c r="P19" s="144">
        <v>45274</v>
      </c>
      <c r="Q19" s="145">
        <f ca="1">SUM(Q20,Q23)/COUNT(Q20,Q23)</f>
        <v>1</v>
      </c>
      <c r="R19" s="315">
        <f ca="1">IF(Q19=100%,0,IF(_xlfn.DAYS(L19,TODAY())=0,0,_xlfn.DAYS(L19,TODAY())))</f>
        <v>0</v>
      </c>
      <c r="S19" s="151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152" t="s">
        <v>82</v>
      </c>
      <c r="D20" s="153">
        <f>IF(COUNTBLANK(E20:I20)&lt;5,IF(E20&lt;&gt;"",0,IF(F20&lt;&gt;"",1,IF(G20&lt;&gt;"",2,IF(H20&lt;&gt;"",3,IF(I20&lt;&gt;"",4))))),"")</f>
        <v>2</v>
      </c>
      <c r="E20" s="154"/>
      <c r="F20" s="155"/>
      <c r="G20" s="497" t="s">
        <v>155</v>
      </c>
      <c r="H20" s="498"/>
      <c r="I20" s="499"/>
      <c r="J20" s="377" t="str">
        <f>CONCATENATE(_xlfn.DAYS(L20,K20),"일")</f>
        <v>1일</v>
      </c>
      <c r="K20" s="157">
        <v>45265</v>
      </c>
      <c r="L20" s="157">
        <v>45266</v>
      </c>
      <c r="M20" s="158" t="s">
        <v>50</v>
      </c>
      <c r="N20" s="158" t="s">
        <v>167</v>
      </c>
      <c r="O20" s="160">
        <v>45265</v>
      </c>
      <c r="P20" s="160">
        <v>45267</v>
      </c>
      <c r="Q20" s="159">
        <f ca="1">SUM(Q20:Q23)/COUNT(Q20:Q23)</f>
        <v>1</v>
      </c>
      <c r="R20" s="314">
        <f ca="1">IF(Q20=100%,0,IF(_xlfn.DAYS(L20,TODAY())=0,0,_xlfn.DAYS(L20,TODAY())))</f>
        <v>0</v>
      </c>
      <c r="S20" s="164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502" t="s">
        <v>150</v>
      </c>
      <c r="I21" s="503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17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502" t="s">
        <v>157</v>
      </c>
      <c r="I22" s="503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17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507" t="s">
        <v>188</v>
      </c>
      <c r="H23" s="508"/>
      <c r="I23" s="509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12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502" t="s">
        <v>156</v>
      </c>
      <c r="I24" s="503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17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502" t="s">
        <v>172</v>
      </c>
      <c r="I25" s="503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17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136" t="s">
        <v>55</v>
      </c>
      <c r="D26" s="137">
        <f>IF(COUNTBLANK(E26:I26)&lt;5,IF(E26&lt;&gt;"",0,IF(F26&lt;&gt;"",1,IF(G26&lt;&gt;"",2,IF(H26&lt;&gt;"",3,IF(I26&lt;&gt;"",4))))),"")</f>
        <v>1</v>
      </c>
      <c r="E26" s="138"/>
      <c r="F26" s="491" t="s">
        <v>109</v>
      </c>
      <c r="G26" s="491"/>
      <c r="H26" s="492"/>
      <c r="I26" s="493"/>
      <c r="J26" s="368" t="str">
        <f>CONCATENATE(NETWORKDAYS(K26,L26),"일")</f>
        <v>15일</v>
      </c>
      <c r="K26" s="144">
        <v>45278</v>
      </c>
      <c r="L26" s="144">
        <v>45298</v>
      </c>
      <c r="M26" s="144" t="s">
        <v>50</v>
      </c>
      <c r="N26" s="144" t="s">
        <v>167</v>
      </c>
      <c r="O26" s="144">
        <v>45278</v>
      </c>
      <c r="P26" s="144">
        <v>45303</v>
      </c>
      <c r="Q26" s="145">
        <f>(SUM(Q27,Q28,Q33)/COUNT(Q27,Q28,Q33))</f>
        <v>1</v>
      </c>
      <c r="R26" s="314">
        <f ca="1">IF(Q26=100%,0,IF(_xlfn.DAYS(L26,TODAY())=0,0,_xlfn.DAYS(L26,TODAY())))</f>
        <v>0</v>
      </c>
      <c r="S26" s="151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152" t="s">
        <v>68</v>
      </c>
      <c r="D27" s="153">
        <f>IF(COUNTBLANK(E27:I27)&lt;5,IF(E27&lt;&gt;"",0,IF(F27&lt;&gt;"",1,IF(G27&lt;&gt;"",2,IF(H27&lt;&gt;"",3,IF(I27&lt;&gt;"",4))))),"")</f>
        <v>2</v>
      </c>
      <c r="E27" s="154"/>
      <c r="F27" s="155"/>
      <c r="G27" s="497" t="s">
        <v>202</v>
      </c>
      <c r="H27" s="498"/>
      <c r="I27" s="499"/>
      <c r="J27" s="377" t="str">
        <f>CONCATENATE(_xlfn.DAYS(L27,K27),"일")</f>
        <v>0일</v>
      </c>
      <c r="K27" s="157">
        <v>45278</v>
      </c>
      <c r="L27" s="157">
        <v>45278</v>
      </c>
      <c r="M27" s="158" t="s">
        <v>50</v>
      </c>
      <c r="N27" s="158" t="s">
        <v>167</v>
      </c>
      <c r="O27" s="160">
        <v>45278</v>
      </c>
      <c r="P27" s="160">
        <v>45278</v>
      </c>
      <c r="Q27" s="159">
        <v>1</v>
      </c>
      <c r="R27" s="314">
        <f ca="1">IF(Q27=100%,0,IF(_xlfn.DAYS(L27,TODAY())=0,0,_xlfn.DAYS(L27,TODAY())))</f>
        <v>0</v>
      </c>
      <c r="S27" s="179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152" t="s">
        <v>69</v>
      </c>
      <c r="D28" s="153">
        <f>IF(COUNTBLANK(E28:I28)&lt;5,IF(E28&lt;&gt;"",0,IF(F28&lt;&gt;"",1,IF(G28&lt;&gt;"",2,IF(H28&lt;&gt;"",3,IF(I28&lt;&gt;"",4))))),"")</f>
        <v>2</v>
      </c>
      <c r="E28" s="154"/>
      <c r="F28" s="155"/>
      <c r="G28" s="497" t="s">
        <v>146</v>
      </c>
      <c r="H28" s="498"/>
      <c r="I28" s="499"/>
      <c r="J28" s="377" t="str">
        <f>CONCATENATE(_xlfn.DAYS(L28,K28),"일")</f>
        <v>6일</v>
      </c>
      <c r="K28" s="157">
        <v>45278</v>
      </c>
      <c r="L28" s="157">
        <v>45284</v>
      </c>
      <c r="M28" s="158" t="s">
        <v>50</v>
      </c>
      <c r="N28" s="158" t="s">
        <v>167</v>
      </c>
      <c r="O28" s="160">
        <v>45278</v>
      </c>
      <c r="P28" s="160">
        <v>45286</v>
      </c>
      <c r="Q28" s="159">
        <f>SUM(Q29:Q32)/COUNT(Q29:Q32)</f>
        <v>1</v>
      </c>
      <c r="R28" s="314">
        <f ca="1">IF(Q28=100%,0,IF(_xlfn.DAYS(L28,TODAY())=0,0,_xlfn.DAYS(L28,TODAY())))</f>
        <v>0</v>
      </c>
      <c r="S28" s="164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502" t="s">
        <v>207</v>
      </c>
      <c r="I29" s="503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417" t="s">
        <v>208</v>
      </c>
      <c r="I30" s="418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 customHeight="1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417" t="s">
        <v>239</v>
      </c>
      <c r="I31" s="418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4" t="s">
        <v>167</v>
      </c>
      <c r="O31" s="325">
        <v>45281</v>
      </c>
      <c r="P31" s="325">
        <v>45286</v>
      </c>
      <c r="Q31" s="326">
        <v>1</v>
      </c>
      <c r="R31" s="314">
        <f ca="1">IF(Q31=100%,0,IF(_xlfn.DAYS(L31,TODAY())=0,0,_xlfn.DAYS(L31,TODAY())))</f>
        <v>0</v>
      </c>
      <c r="S31" s="327" t="s">
        <v>242</v>
      </c>
      <c r="T31" s="30"/>
      <c r="U31" s="31"/>
      <c r="V31" s="34"/>
    </row>
    <row r="32" spans="2:23" s="32" customFormat="1" ht="19.500000" customHeight="1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417" t="s">
        <v>210</v>
      </c>
      <c r="I32" s="418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4" t="s">
        <v>167</v>
      </c>
      <c r="O32" s="325">
        <v>45286</v>
      </c>
      <c r="P32" s="325">
        <v>45287</v>
      </c>
      <c r="Q32" s="326">
        <v>1</v>
      </c>
      <c r="R32" s="314">
        <f ca="1">IF(Q32=100%,0,IF(_xlfn.DAYS(L32,TODAY())=0,0,_xlfn.DAYS(L32,TODAY())))</f>
        <v>0</v>
      </c>
      <c r="S32" s="327" t="s">
        <v>243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300" t="s">
        <v>71</v>
      </c>
      <c r="D33" s="301">
        <f>IF(COUNTBLANK(E33:I33)&lt;5,IF(E33&lt;&gt;"",0,IF(F33&lt;&gt;"",1,IF(G33&lt;&gt;"",2,IF(H33&lt;&gt;"",3,IF(I33&lt;&gt;"",4))))),"")</f>
        <v>2</v>
      </c>
      <c r="E33" s="302"/>
      <c r="F33" s="518"/>
      <c r="G33" s="507" t="s">
        <v>147</v>
      </c>
      <c r="H33" s="508"/>
      <c r="I33" s="509"/>
      <c r="J33" s="377" t="str">
        <f>CONCATENATE(_xlfn.DAYS(L33,K33),"일")</f>
        <v>15일</v>
      </c>
      <c r="K33" s="305">
        <v>45287</v>
      </c>
      <c r="L33" s="305">
        <v>45302</v>
      </c>
      <c r="M33" s="306"/>
      <c r="N33" s="306" t="s">
        <v>167</v>
      </c>
      <c r="O33" s="328">
        <v>45278</v>
      </c>
      <c r="P33" s="328">
        <v>45303</v>
      </c>
      <c r="Q33" s="307">
        <f>SUM(Q34:Q36)/COUNT(Q34:Q36)</f>
        <v>1</v>
      </c>
      <c r="R33" s="314">
        <f ca="1">IF(Q33=100%,0,IF(_xlfn.DAYS(L33,TODAY())=0,0,_xlfn.DAYS(L33,TODAY())))</f>
        <v>0</v>
      </c>
      <c r="S33" s="177"/>
      <c r="T33" s="30"/>
      <c r="U33" s="31"/>
      <c r="V33" s="34"/>
    </row>
    <row r="34" spans="2:22" s="32" customFormat="1" ht="19.500000" customHeight="1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519"/>
      <c r="G34" s="519"/>
      <c r="H34" s="417" t="s">
        <v>244</v>
      </c>
      <c r="I34" s="418"/>
      <c r="J34" s="365" t="str">
        <f>CONCATENATE(_xlfn.DAYS(L34,K34),"일")</f>
        <v>2일</v>
      </c>
      <c r="K34" s="323">
        <v>45287</v>
      </c>
      <c r="L34" s="323">
        <v>45289</v>
      </c>
      <c r="M34" s="324"/>
      <c r="N34" s="324" t="s">
        <v>167</v>
      </c>
      <c r="O34" s="325">
        <v>45287</v>
      </c>
      <c r="P34" s="325">
        <v>45288</v>
      </c>
      <c r="Q34" s="326">
        <v>1</v>
      </c>
      <c r="R34" s="314">
        <f ca="1">IF(Q34=100%,0,IF(_xlfn.DAYS(L34,TODAY())=0,0,_xlfn.DAYS(L34,TODAY())))</f>
        <v>0</v>
      </c>
      <c r="S34" s="327" t="s">
        <v>252</v>
      </c>
      <c r="T34" s="30"/>
      <c r="U34" s="31"/>
      <c r="V34" s="34"/>
    </row>
    <row r="35" spans="2:22" s="32" customFormat="1" ht="19.500000" customHeight="1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519"/>
      <c r="G35" s="519"/>
      <c r="H35" s="417" t="s">
        <v>143</v>
      </c>
      <c r="I35" s="418"/>
      <c r="J35" s="365" t="str">
        <f>CONCATENATE(_xlfn.DAYS(L35,K35),"일")</f>
        <v>6일</v>
      </c>
      <c r="K35" s="323">
        <v>45287</v>
      </c>
      <c r="L35" s="323">
        <v>45293</v>
      </c>
      <c r="M35" s="324"/>
      <c r="N35" s="324" t="s">
        <v>167</v>
      </c>
      <c r="O35" s="325">
        <v>45288</v>
      </c>
      <c r="P35" s="325">
        <v>45294</v>
      </c>
      <c r="Q35" s="326">
        <v>1</v>
      </c>
      <c r="R35" s="314">
        <f ca="1">IF(Q35=100%,0,IF(_xlfn.DAYS(L35,TODAY())=0,0,_xlfn.DAYS(L35,TODAY())))</f>
        <v>0</v>
      </c>
      <c r="S35" s="327" t="s">
        <v>253</v>
      </c>
      <c r="T35" s="30"/>
      <c r="U35" s="31"/>
      <c r="V35" s="34"/>
    </row>
    <row r="36" spans="2:22" s="32" customFormat="1" ht="19.500000" customHeight="1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519"/>
      <c r="G36" s="519"/>
      <c r="H36" s="417" t="s">
        <v>254</v>
      </c>
      <c r="I36" s="418"/>
      <c r="J36" s="365" t="str">
        <f>CONCATENATE(_xlfn.DAYS(L36,K36),"일")</f>
        <v>3일</v>
      </c>
      <c r="K36" s="325">
        <v>45299</v>
      </c>
      <c r="L36" s="323">
        <v>45302</v>
      </c>
      <c r="M36" s="324"/>
      <c r="N36" s="324" t="s">
        <v>167</v>
      </c>
      <c r="O36" s="325">
        <v>45299</v>
      </c>
      <c r="P36" s="325">
        <v>45303</v>
      </c>
      <c r="Q36" s="326">
        <v>1</v>
      </c>
      <c r="R36" s="314">
        <f ca="1">IF(Q36=100%,0,IF(_xlfn.DAYS(L36,TODAY())=0,0,_xlfn.DAYS(L36,TODAY())))</f>
        <v>0</v>
      </c>
      <c r="S36" s="327" t="s">
        <v>256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136" t="s">
        <v>80</v>
      </c>
      <c r="D37" s="137">
        <f>IF(COUNTBLANK(E37:I37)&lt;5,IF(E37&lt;&gt;"",0,IF(F37&lt;&gt;"",1,IF(G37&lt;&gt;"",2,IF(H37&lt;&gt;"",3,IF(I37&lt;&gt;"",4))))),"")</f>
        <v>1</v>
      </c>
      <c r="E37" s="138"/>
      <c r="F37" s="491" t="s">
        <v>259</v>
      </c>
      <c r="G37" s="491"/>
      <c r="H37" s="492"/>
      <c r="I37" s="493"/>
      <c r="J37" s="368" t="str">
        <f>CONCATENATE(NETWORKDAYS(K37,L37),"일")</f>
        <v>-32360일</v>
      </c>
      <c r="K37" s="144">
        <v>45303</v>
      </c>
      <c r="L37" s="144"/>
      <c r="M37" s="144"/>
      <c r="N37" s="144" t="s">
        <v>167</v>
      </c>
      <c r="O37" s="144">
        <v>45303</v>
      </c>
      <c r="P37" s="144"/>
      <c r="Q37" s="145" t="e">
        <f>SUM(#REF!,#REF!)</f>
        <v>#REF!</v>
      </c>
      <c r="R37" s="314" t="e">
        <f ca="1">IF(Q37=100%,0,IF(_xlfn.DAYS(L37,TODAY())=0,0,_xlfn.DAYS(L37,TODAY())))</f>
        <v>#REF!</v>
      </c>
      <c r="S37" s="151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152" t="s">
        <v>85</v>
      </c>
      <c r="D38" s="153">
        <f>IF(COUNTBLANK(E38:I38)&lt;5,IF(E38&lt;&gt;"",0,IF(F38&lt;&gt;"",1,IF(G38&lt;&gt;"",2,IF(H38&lt;&gt;"",3,IF(I38&lt;&gt;"",4))))),"")</f>
        <v>2</v>
      </c>
      <c r="E38" s="154"/>
      <c r="F38" s="512"/>
      <c r="G38" s="497" t="s">
        <v>264</v>
      </c>
      <c r="H38" s="498"/>
      <c r="I38" s="499"/>
      <c r="J38" s="377" t="str">
        <f>CONCATENATE(NETWORKDAYS(K38,L38),"일")</f>
        <v>1일</v>
      </c>
      <c r="K38" s="157">
        <v>45303</v>
      </c>
      <c r="L38" s="157">
        <v>45303</v>
      </c>
      <c r="M38" s="158"/>
      <c r="N38" s="158" t="s">
        <v>167</v>
      </c>
      <c r="O38" s="160">
        <v>45303</v>
      </c>
      <c r="P38" s="160">
        <v>45303</v>
      </c>
      <c r="Q38" s="159">
        <f>SUM(Q39:Q41)/COUNT(Q39:Q41)</f>
        <v>1</v>
      </c>
      <c r="R38" s="314">
        <f ca="1">IF(Q38=100%,0,IF(_xlfn.DAYS(L38,TODAY())=0,0,_xlfn.DAYS(L38,TODAY())))</f>
        <v>0</v>
      </c>
      <c r="S38" s="164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513"/>
      <c r="G39" s="513"/>
      <c r="H39" s="502" t="s">
        <v>273</v>
      </c>
      <c r="I39" s="503"/>
      <c r="J39" s="365" t="str">
        <f>CONCATENATE(NETWORKDAYS(K39,L39),"일")</f>
        <v>1일</v>
      </c>
      <c r="K39" s="170">
        <v>45303</v>
      </c>
      <c r="L39" s="170">
        <v>45303</v>
      </c>
      <c r="M39" s="171"/>
      <c r="N39" s="324" t="s">
        <v>167</v>
      </c>
      <c r="O39" s="170">
        <v>45303</v>
      </c>
      <c r="P39" s="170">
        <v>45303</v>
      </c>
      <c r="Q39" s="326">
        <v>1</v>
      </c>
      <c r="R39" s="314">
        <f ca="1">IF(Q39=100%,0,IF(_xlfn.DAYS(L39,TODAY())=0,0,_xlfn.DAYS(L39,TODAY())))</f>
        <v>0</v>
      </c>
      <c r="S39" s="177"/>
      <c r="T39" s="30"/>
      <c r="U39" s="31"/>
      <c r="V39" s="34"/>
    </row>
    <row r="40" spans="2:22" s="32" customFormat="1" ht="19.500000" customHeight="1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513"/>
      <c r="G40" s="513"/>
      <c r="H40" s="502" t="s">
        <v>274</v>
      </c>
      <c r="I40" s="503"/>
      <c r="J40" s="365" t="str">
        <f>CONCATENATE(NETWORKDAYS(K40,L40),"일")</f>
        <v>1일</v>
      </c>
      <c r="K40" s="170">
        <v>45303</v>
      </c>
      <c r="L40" s="170">
        <v>45303</v>
      </c>
      <c r="M40" s="171"/>
      <c r="N40" s="324" t="s">
        <v>167</v>
      </c>
      <c r="O40" s="170">
        <v>45303</v>
      </c>
      <c r="P40" s="170">
        <v>45303</v>
      </c>
      <c r="Q40" s="326">
        <v>1</v>
      </c>
      <c r="R40" s="314">
        <f ca="1">IF(Q40=100%,0,IF(_xlfn.DAYS(L40,TODAY())=0,0,_xlfn.DAYS(L40,TODAY())))</f>
        <v>0</v>
      </c>
      <c r="S40" s="177"/>
      <c r="T40" s="30"/>
      <c r="U40" s="31"/>
      <c r="V40" s="34"/>
    </row>
    <row r="41" spans="2:22" s="32" customFormat="1" ht="19.500000" customHeight="1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513"/>
      <c r="G41" s="513"/>
      <c r="H41" s="502" t="s">
        <v>277</v>
      </c>
      <c r="I41" s="503"/>
      <c r="J41" s="365" t="str">
        <f>CONCATENATE(NETWORKDAYS(K41,L41),"일")</f>
        <v>1일</v>
      </c>
      <c r="K41" s="170">
        <v>45303</v>
      </c>
      <c r="L41" s="170">
        <v>45303</v>
      </c>
      <c r="M41" s="171"/>
      <c r="N41" s="324" t="s">
        <v>167</v>
      </c>
      <c r="O41" s="170">
        <v>45303</v>
      </c>
      <c r="P41" s="170">
        <v>45303</v>
      </c>
      <c r="Q41" s="326">
        <v>1</v>
      </c>
      <c r="R41" s="314">
        <f ca="1">IF(Q41=100%,0,IF(_xlfn.DAYS(L41,TODAY())=0,0,_xlfn.DAYS(L41,TODAY())))</f>
        <v>0</v>
      </c>
      <c r="S41" s="177"/>
      <c r="T41" s="30"/>
      <c r="U41" s="31"/>
      <c r="V41" s="34"/>
    </row>
    <row r="42" spans="2:22" s="32" customFormat="1" ht="19.500000" customHeight="1" outlineLevel="2">
      <c r="B42" s="88">
        <f>B40+1</f>
        <v>23</v>
      </c>
      <c r="C42" s="152" t="s">
        <v>86</v>
      </c>
      <c r="D42" s="153">
        <f>IF(COUNTBLANK(E42:I42)&lt;5,IF(E42&lt;&gt;"",0,IF(F42&lt;&gt;"",1,IF(G42&lt;&gt;"",2,IF(H42&lt;&gt;"",3,IF(I42&lt;&gt;"",4))))),"")</f>
        <v>2</v>
      </c>
      <c r="E42" s="154"/>
      <c r="F42" s="512"/>
      <c r="G42" s="497" t="s">
        <v>279</v>
      </c>
      <c r="H42" s="498"/>
      <c r="I42" s="499"/>
      <c r="J42" s="377" t="str">
        <f>CONCATENATE(NETWORKDAYS(K42,L42),"일")</f>
        <v>0일</v>
      </c>
      <c r="K42" s="157">
        <v>45303</v>
      </c>
      <c r="L42" s="157"/>
      <c r="M42" s="158"/>
      <c r="N42" s="158" t="s">
        <v>167</v>
      </c>
      <c r="O42" s="160">
        <v>45303</v>
      </c>
      <c r="P42" s="160"/>
      <c r="Q42" s="159">
        <v>0</v>
      </c>
      <c r="R42" s="314" t="e">
        <f ca="1">IF(Q42=100%,0,IF(_xlfn.DAYS(L42,TODAY())=0,0,_xlfn.DAYS(L42,TODAY())))</f>
        <v>#VALUE!</v>
      </c>
      <c r="S42" s="164"/>
      <c r="T42" s="30"/>
      <c r="U42" s="31"/>
      <c r="V42" s="34"/>
    </row>
    <row r="43" spans="2:22" s="32" customFormat="1" ht="27.000000" outlineLevel="3">
      <c r="B43" s="88">
        <f>B42+1</f>
        <v>24</v>
      </c>
      <c r="C43" s="165" t="s">
        <v>89</v>
      </c>
      <c r="D43" s="166">
        <f>IF(COUNTBLANK(E43:I43)&lt;5,IF(E43&lt;&gt;"",0,IF(F43&lt;&gt;"",1,IF(G43&lt;&gt;"",2,IF(H43&lt;&gt;"",3,IF(I43&lt;&gt;"",4))))),"")</f>
        <v>3</v>
      </c>
      <c r="E43" s="167"/>
      <c r="F43" s="513"/>
      <c r="G43" s="513"/>
      <c r="H43" s="520" t="s">
        <v>288</v>
      </c>
      <c r="I43" s="521"/>
      <c r="J43" s="365" t="str">
        <f>CONCATENATE(NETWORKDAYS(K43,L43),"일")</f>
        <v>4일</v>
      </c>
      <c r="K43" s="170">
        <v>45303</v>
      </c>
      <c r="L43" s="170">
        <v>45308</v>
      </c>
      <c r="M43" s="171"/>
      <c r="N43" s="171" t="s">
        <v>167</v>
      </c>
      <c r="O43" s="325">
        <v>45303</v>
      </c>
      <c r="P43" s="325">
        <v>45308</v>
      </c>
      <c r="Q43" s="326">
        <v>1</v>
      </c>
      <c r="R43" s="314">
        <f ca="1">IF(Q43=100%,0,IF(_xlfn.DAYS(L43,TODAY())=0,0,_xlfn.DAYS(L43,TODAY())))</f>
        <v>0</v>
      </c>
      <c r="S43" s="177"/>
      <c r="T43" s="30"/>
      <c r="U43" s="31"/>
      <c r="V43" s="34"/>
    </row>
    <row r="44" spans="2:22" s="32" customFormat="1" ht="19.500000" customHeight="1" outlineLevel="3">
      <c r="B44" s="88">
        <f>B43+1</f>
        <v>25</v>
      </c>
      <c r="C44" s="165" t="s">
        <v>90</v>
      </c>
      <c r="D44" s="166">
        <f>IF(COUNTBLANK(E44:I44)&lt;5,IF(E44&lt;&gt;"",0,IF(F44&lt;&gt;"",1,IF(G44&lt;&gt;"",2,IF(H44&lt;&gt;"",3,IF(I44&lt;&gt;"",4))))),"")</f>
        <v>3</v>
      </c>
      <c r="E44" s="167"/>
      <c r="F44" s="513"/>
      <c r="G44" s="513"/>
      <c r="H44" s="502" t="s">
        <v>283</v>
      </c>
      <c r="I44" s="503"/>
      <c r="J44" s="365" t="str">
        <f>CONCATENATE(NETWORKDAYS(K44,L44),"일")</f>
        <v>1일</v>
      </c>
      <c r="K44" s="170">
        <v>45309</v>
      </c>
      <c r="L44" s="170">
        <v>45309</v>
      </c>
      <c r="M44" s="171"/>
      <c r="N44" s="171" t="s">
        <v>167</v>
      </c>
      <c r="O44" s="325">
        <v>45309</v>
      </c>
      <c r="P44" s="325">
        <v>45309</v>
      </c>
      <c r="Q44" s="326">
        <v>1</v>
      </c>
      <c r="R44" s="314">
        <f ca="1">IF(Q44=100%,0,IF(_xlfn.DAYS(L44,TODAY())=0,0,_xlfn.DAYS(L44,TODAY())))</f>
        <v>0</v>
      </c>
      <c r="S44" s="177"/>
      <c r="T44" s="30"/>
      <c r="U44" s="31"/>
      <c r="V44" s="34"/>
    </row>
    <row r="45" spans="2:22" s="522" customFormat="1" ht="14.250000" outlineLevel="3">
      <c r="B45" s="530">
        <f>B44+1</f>
        <v>26</v>
      </c>
      <c r="C45" s="531" t="s">
        <v>298</v>
      </c>
      <c r="D45" s="532">
        <f>IF(COUNTBLANK(E45:I45)&lt;5,IF(E45&lt;&gt;"",0,IF(F45&lt;&gt;"",1,IF(G45&lt;&gt;"",2,IF(H45&lt;&gt;"",3,IF(I45&lt;&gt;"",4))))),"")</f>
        <v>3</v>
      </c>
      <c r="E45" s="533"/>
      <c r="F45" s="534"/>
      <c r="G45" s="534"/>
      <c r="H45" s="520" t="s">
        <v>292</v>
      </c>
      <c r="I45" s="521"/>
      <c r="J45" s="535" t="str">
        <f>CONCATENATE(NETWORKDAYS(K45,L45),"일")</f>
        <v>2일</v>
      </c>
      <c r="K45" s="170">
        <v>45309</v>
      </c>
      <c r="L45" s="170">
        <v>45310</v>
      </c>
      <c r="M45" s="171"/>
      <c r="N45" s="171" t="s">
        <v>167</v>
      </c>
      <c r="O45" s="325">
        <v>45309</v>
      </c>
      <c r="P45" s="325">
        <v>45310</v>
      </c>
      <c r="Q45" s="536">
        <v>1</v>
      </c>
      <c r="R45" s="537">
        <f ca="1">IF(Q45=100%,0,IF(_xlfn.DAYS(L45,TODAY())=0,0,_xlfn.DAYS(L45,TODAY())))</f>
        <v>0</v>
      </c>
      <c r="S45" s="538"/>
      <c r="T45" s="539"/>
      <c r="U45" s="540"/>
      <c r="V45" s="527"/>
    </row>
    <row r="46" spans="2:22" s="32" customFormat="1" ht="19.500000" customHeight="1" outlineLevel="3">
      <c r="B46" s="88">
        <f>B45+1</f>
        <v>27</v>
      </c>
      <c r="C46" s="165" t="s">
        <v>299</v>
      </c>
      <c r="D46" s="166">
        <f>IF(COUNTBLANK(E46:I46)&lt;5,IF(E46&lt;&gt;"",0,IF(F46&lt;&gt;"",1,IF(G46&lt;&gt;"",2,IF(H46&lt;&gt;"",3,IF(I46&lt;&gt;"",4))))),"")</f>
        <v>3</v>
      </c>
      <c r="E46" s="167"/>
      <c r="F46" s="513"/>
      <c r="G46" s="513"/>
      <c r="H46" s="502" t="s">
        <v>291</v>
      </c>
      <c r="I46" s="503"/>
      <c r="J46" s="365" t="str">
        <f>CONCATENATE(NETWORKDAYS(K46,L46),"일")</f>
        <v>1일</v>
      </c>
      <c r="K46" s="170">
        <v>45310</v>
      </c>
      <c r="L46" s="170">
        <v>45310</v>
      </c>
      <c r="M46" s="171"/>
      <c r="N46" s="171" t="s">
        <v>167</v>
      </c>
      <c r="O46" s="325">
        <v>45310</v>
      </c>
      <c r="P46" s="325">
        <v>45310</v>
      </c>
      <c r="Q46" s="326">
        <v>1</v>
      </c>
      <c r="R46" s="314">
        <f ca="1">IF(Q46=100%,0,IF(_xlfn.DAYS(L46,TODAY())=0,0,_xlfn.DAYS(L46,TODAY())))</f>
        <v>0</v>
      </c>
      <c r="S46" s="177"/>
      <c r="T46" s="30"/>
      <c r="U46" s="31"/>
      <c r="V46" s="34"/>
    </row>
    <row r="47" spans="2:22" s="32" customFormat="1" ht="19.500000" customHeight="1" outlineLevel="3">
      <c r="B47" s="88">
        <f>B46+1</f>
        <v>28</v>
      </c>
      <c r="C47" s="165" t="s">
        <v>300</v>
      </c>
      <c r="D47" s="166">
        <f>IF(COUNTBLANK(E47:I47)&lt;5,IF(E47&lt;&gt;"",0,IF(F47&lt;&gt;"",1,IF(G47&lt;&gt;"",2,IF(H47&lt;&gt;"",3,IF(I47&lt;&gt;"",4))))),"")</f>
        <v>3</v>
      </c>
      <c r="E47" s="167"/>
      <c r="F47" s="513"/>
      <c r="G47" s="513"/>
      <c r="H47" s="502" t="s">
        <v>294</v>
      </c>
      <c r="I47" s="503"/>
      <c r="J47" s="365" t="str">
        <f>CONCATENATE(NETWORKDAYS(K47,L47),"일")</f>
        <v>2일</v>
      </c>
      <c r="K47" s="170">
        <v>45313</v>
      </c>
      <c r="L47" s="170">
        <v>45314</v>
      </c>
      <c r="M47" s="171"/>
      <c r="N47" s="171" t="s">
        <v>167</v>
      </c>
      <c r="O47" s="325"/>
      <c r="P47" s="325"/>
      <c r="Q47" s="326">
        <v>0</v>
      </c>
      <c r="R47" s="314">
        <f ca="1">IF(Q47=100%,0,IF(_xlfn.DAYS(L47,TODAY())=0,0,_xlfn.DAYS(L47,TODAY())))</f>
        <v>0</v>
      </c>
      <c r="S47" s="177"/>
      <c r="T47" s="30"/>
      <c r="U47" s="31"/>
      <c r="V47" s="34"/>
    </row>
    <row r="48" spans="2:22" s="32" customFormat="1" ht="19.500000" customHeight="1" outlineLevel="3">
      <c r="B48" s="88">
        <f>B47+1</f>
        <v>29</v>
      </c>
      <c r="C48" s="165" t="s">
        <v>301</v>
      </c>
      <c r="D48" s="166">
        <f>IF(COUNTBLANK(E48:I48)&lt;5,IF(E48&lt;&gt;"",0,IF(F48&lt;&gt;"",1,IF(G48&lt;&gt;"",2,IF(H48&lt;&gt;"",3,IF(I48&lt;&gt;"",4))))),"")</f>
        <v>3</v>
      </c>
      <c r="E48" s="167"/>
      <c r="F48" s="513"/>
      <c r="G48" s="513"/>
      <c r="H48" s="502" t="s">
        <v>297</v>
      </c>
      <c r="I48" s="503"/>
      <c r="J48" s="365" t="str">
        <f>CONCATENATE(NETWORKDAYS(K48,L48),"일")</f>
        <v>3일</v>
      </c>
      <c r="K48" s="170">
        <v>45315</v>
      </c>
      <c r="L48" s="170">
        <v>45317</v>
      </c>
      <c r="M48" s="171"/>
      <c r="N48" s="171" t="s">
        <v>167</v>
      </c>
      <c r="O48" s="325"/>
      <c r="P48" s="325"/>
      <c r="Q48" s="326">
        <v>0</v>
      </c>
      <c r="R48" s="314">
        <f ca="1">IF(Q48=100%,0,IF(_xlfn.DAYS(L48,TODAY())=0,0,_xlfn.DAYS(L48,TODAY())))</f>
        <v>3</v>
      </c>
      <c r="S48" s="177"/>
      <c r="T48" s="30"/>
      <c r="U48" s="31"/>
      <c r="V48" s="34"/>
    </row>
    <row r="49" spans="2:22" s="32" customFormat="1" ht="19.500000" customHeight="1" outlineLevel="2">
      <c r="B49" s="88">
        <f>B48+1</f>
        <v>30</v>
      </c>
      <c r="C49" s="152" t="s">
        <v>295</v>
      </c>
      <c r="D49" s="153">
        <f>IF(COUNTBLANK(E49:I49)&lt;5,IF(E49&lt;&gt;"",0,IF(F49&lt;&gt;"",1,IF(G49&lt;&gt;"",2,IF(H49&lt;&gt;"",3,IF(I49&lt;&gt;"",4))))),"")</f>
        <v>2</v>
      </c>
      <c r="E49" s="154"/>
      <c r="F49" s="512"/>
      <c r="G49" s="497" t="s">
        <v>296</v>
      </c>
      <c r="H49" s="498"/>
      <c r="I49" s="499"/>
      <c r="J49" s="377" t="str">
        <f>CONCATENATE(NETWORKDAYS(K49,L49),"일")</f>
        <v>0일</v>
      </c>
      <c r="K49" s="157"/>
      <c r="L49" s="157"/>
      <c r="M49" s="158"/>
      <c r="N49" s="158" t="s">
        <v>167</v>
      </c>
      <c r="O49" s="160"/>
      <c r="P49" s="160"/>
      <c r="Q49" s="159">
        <v>0</v>
      </c>
      <c r="R49" s="314" t="e">
        <f ca="1">IF(Q49=100%,0,IF(_xlfn.DAYS(L49,TODAY())=0,0,_xlfn.DAYS(L49,TODAY())))</f>
        <v>#VALUE!</v>
      </c>
      <c r="S49" s="164"/>
      <c r="T49" s="30"/>
      <c r="U49" s="31"/>
      <c r="V49" s="34"/>
    </row>
    <row r="50" spans="2:22" s="32" customFormat="1" ht="19.500000" customHeight="1" outlineLevel="3">
      <c r="B50" s="88">
        <f>B49+1</f>
        <v>31</v>
      </c>
      <c r="C50" s="165" t="s">
        <v>302</v>
      </c>
      <c r="D50" s="166">
        <f>IF(COUNTBLANK(E50:I50)&lt;5,IF(E50&lt;&gt;"",0,IF(F50&lt;&gt;"",1,IF(G50&lt;&gt;"",2,IF(H50&lt;&gt;"",3,IF(I50&lt;&gt;"",4))))),"")</f>
        <v>3</v>
      </c>
      <c r="E50" s="167"/>
      <c r="F50" s="513"/>
      <c r="G50" s="513"/>
      <c r="H50" s="502" t="s">
        <v>122</v>
      </c>
      <c r="I50" s="503"/>
      <c r="J50" s="365" t="str">
        <f>CONCATENATE(NETWORKDAYS(K50,L50),"일")</f>
        <v>0일</v>
      </c>
      <c r="K50" s="170"/>
      <c r="L50" s="170"/>
      <c r="M50" s="171"/>
      <c r="N50" s="171" t="s">
        <v>167</v>
      </c>
      <c r="O50" s="325"/>
      <c r="P50" s="325"/>
      <c r="Q50" s="326">
        <v>0</v>
      </c>
      <c r="R50" s="314" t="e">
        <f ca="1">IF(Q50=100%,0,IF(_xlfn.DAYS(L50,TODAY())=0,0,_xlfn.DAYS(L50,TODAY())))</f>
        <v>#VALUE!</v>
      </c>
      <c r="S50" s="177"/>
      <c r="T50" s="30"/>
      <c r="U50" s="31"/>
      <c r="V50" s="34"/>
    </row>
    <row r="51" spans="2:22" s="29" customFormat="1" ht="19.500000" customHeight="1" outlineLevel="1">
      <c r="B51" s="88">
        <f>B50+1</f>
        <v>32</v>
      </c>
      <c r="C51" s="183" t="s">
        <v>81</v>
      </c>
      <c r="D51" s="184">
        <f>IF(COUNTBLANK(E51:I51)&lt;5,IF(E51&lt;&gt;"",0,IF(F51&lt;&gt;"",1,IF(G51&lt;&gt;"",2,IF(H51&lt;&gt;"",3,IF(I51&lt;&gt;"",4))))),"")</f>
        <v>1</v>
      </c>
      <c r="E51" s="185"/>
      <c r="F51" s="491" t="s">
        <v>260</v>
      </c>
      <c r="G51" s="491"/>
      <c r="H51" s="492"/>
      <c r="I51" s="493"/>
      <c r="J51" s="368" t="str">
        <f>CONCATENATE(NETWORKDAYS(K51,L51),"일")</f>
        <v>0일</v>
      </c>
      <c r="K51" s="189"/>
      <c r="L51" s="189"/>
      <c r="M51" s="189"/>
      <c r="N51" s="189"/>
      <c r="O51" s="189"/>
      <c r="P51" s="189"/>
      <c r="Q51" s="190">
        <v>0</v>
      </c>
      <c r="R51" s="314" t="e">
        <f ca="1">IF(Q51=100%,0,IF(_xlfn.DAYS(L51,TODAY())=0,0,_xlfn.DAYS(L51,TODAY())))</f>
        <v>#VALUE!</v>
      </c>
      <c r="S51" s="196"/>
      <c r="T51" s="27"/>
      <c r="U51" s="28"/>
      <c r="V51" s="42"/>
    </row>
    <row r="52" spans="2:22" s="32" customFormat="1" ht="19.500000" customHeight="1" outlineLevel="3">
      <c r="B52" s="88">
        <f>B51+1</f>
        <v>33</v>
      </c>
      <c r="C52" s="197" t="s">
        <v>91</v>
      </c>
      <c r="D52" s="198">
        <f>IF(COUNTBLANK(E52:I52)&lt;5,IF(E52&lt;&gt;"",0,IF(F52&lt;&gt;"",1,IF(G52&lt;&gt;"",2,IF(H52&lt;&gt;"",3,IF(I52&lt;&gt;"",4))))),"")</f>
        <v>2</v>
      </c>
      <c r="E52" s="154"/>
      <c r="F52" s="514"/>
      <c r="G52" s="497" t="s">
        <v>113</v>
      </c>
      <c r="H52" s="498"/>
      <c r="I52" s="499"/>
      <c r="J52" s="377" t="str">
        <f>CONCATENATE(NETWORKDAYS(K52,L52),"일")</f>
        <v>0일</v>
      </c>
      <c r="K52" s="201"/>
      <c r="L52" s="201"/>
      <c r="M52" s="202"/>
      <c r="N52" s="202"/>
      <c r="O52" s="204"/>
      <c r="P52" s="204"/>
      <c r="Q52" s="203">
        <v>0</v>
      </c>
      <c r="R52" s="314" t="e">
        <f ca="1">IF(Q52=100%,0,IF(_xlfn.DAYS(L52,TODAY())=0,0,_xlfn.DAYS(L52,TODAY())))</f>
        <v>#VALUE!</v>
      </c>
      <c r="S52" s="208"/>
      <c r="T52" s="30"/>
      <c r="U52" s="31"/>
      <c r="V52" s="34"/>
    </row>
    <row r="53" spans="2:22" s="32" customFormat="1" ht="19.500000" customHeight="1" outlineLevel="3">
      <c r="B53" s="88">
        <f>B52+1</f>
        <v>34</v>
      </c>
      <c r="C53" s="165" t="s">
        <v>261</v>
      </c>
      <c r="D53" s="166">
        <f>IF(COUNTBLANK(E53:I53)&lt;5,IF(E53&lt;&gt;"",0,IF(F53&lt;&gt;"",1,IF(G53&lt;&gt;"",2,IF(H53&lt;&gt;"",3,IF(I53&lt;&gt;"",4))))),"")</f>
        <v>3</v>
      </c>
      <c r="E53" s="167"/>
      <c r="F53" s="513"/>
      <c r="G53" s="513"/>
      <c r="H53" s="502" t="s">
        <v>116</v>
      </c>
      <c r="I53" s="503"/>
      <c r="J53" s="365" t="str">
        <f>CONCATENATE(NETWORKDAYS(K53,L53),"일")</f>
        <v>0일</v>
      </c>
      <c r="K53" s="170"/>
      <c r="L53" s="170"/>
      <c r="M53" s="171"/>
      <c r="N53" s="171"/>
      <c r="O53" s="325"/>
      <c r="P53" s="325"/>
      <c r="Q53" s="326">
        <v>0</v>
      </c>
      <c r="R53" s="314" t="e">
        <f ca="1">IF(Q53=100%,0,IF(_xlfn.DAYS(L53,TODAY())=0,0,_xlfn.DAYS(L53,TODAY())))</f>
        <v>#VALUE!</v>
      </c>
      <c r="S53" s="177"/>
      <c r="T53" s="30"/>
      <c r="U53" s="31"/>
      <c r="V53" s="34"/>
    </row>
    <row r="54" spans="2:22" s="32" customFormat="1" ht="19.500000" customHeight="1" outlineLevel="3">
      <c r="B54" s="88">
        <f>B53+1</f>
        <v>35</v>
      </c>
      <c r="C54" s="197" t="s">
        <v>75</v>
      </c>
      <c r="D54" s="153">
        <f>IF(COUNTBLANK(E54:I54)&lt;5,IF(E54&lt;&gt;"",0,IF(F54&lt;&gt;"",1,IF(G54&lt;&gt;"",2,IF(H54&lt;&gt;"",3,IF(I54&lt;&gt;"",4))))),"")</f>
        <v>2</v>
      </c>
      <c r="E54" s="154"/>
      <c r="F54" s="512"/>
      <c r="G54" s="497" t="s">
        <v>114</v>
      </c>
      <c r="H54" s="498"/>
      <c r="I54" s="499"/>
      <c r="J54" s="377" t="str">
        <f>CONCATENATE(NETWORKDAYS(K54,L54),"일")</f>
        <v>0일</v>
      </c>
      <c r="K54" s="157"/>
      <c r="L54" s="157"/>
      <c r="M54" s="158"/>
      <c r="N54" s="158"/>
      <c r="O54" s="160"/>
      <c r="P54" s="160"/>
      <c r="Q54" s="159">
        <v>0</v>
      </c>
      <c r="R54" s="314" t="e">
        <f ca="1">IF(Q54=100%,0,IF(_xlfn.DAYS(L54,TODAY())=0,0,_xlfn.DAYS(L54,TODAY())))</f>
        <v>#VALUE!</v>
      </c>
      <c r="S54" s="164"/>
      <c r="T54" s="30"/>
      <c r="U54" s="31"/>
      <c r="V54" s="34"/>
    </row>
    <row r="55" spans="2:22" s="32" customFormat="1" ht="19.500000" customHeight="1" outlineLevel="3">
      <c r="B55" s="88">
        <f>B54+1</f>
        <v>36</v>
      </c>
      <c r="C55" s="165" t="s">
        <v>262</v>
      </c>
      <c r="D55" s="166">
        <f>IF(COUNTBLANK(E55:I55)&lt;5,IF(E55&lt;&gt;"",0,IF(F55&lt;&gt;"",1,IF(G55&lt;&gt;"",2,IF(H55&lt;&gt;"",3,IF(I55&lt;&gt;"",4))))),"")</f>
        <v>3</v>
      </c>
      <c r="E55" s="167"/>
      <c r="F55" s="513"/>
      <c r="G55" s="513"/>
      <c r="H55" s="502" t="s">
        <v>116</v>
      </c>
      <c r="I55" s="503"/>
      <c r="J55" s="365" t="str">
        <f>CONCATENATE(NETWORKDAYS(K55,L55),"일")</f>
        <v>0일</v>
      </c>
      <c r="K55" s="170"/>
      <c r="L55" s="170"/>
      <c r="M55" s="171"/>
      <c r="N55" s="171"/>
      <c r="O55" s="325"/>
      <c r="P55" s="325"/>
      <c r="Q55" s="326">
        <v>0</v>
      </c>
      <c r="R55" s="314" t="e">
        <f ca="1">IF(Q55=100%,0,IF(_xlfn.DAYS(L55,TODAY())=0,0,_xlfn.DAYS(L55,TODAY())))</f>
        <v>#VALUE!</v>
      </c>
      <c r="S55" s="177"/>
      <c r="T55" s="30"/>
      <c r="U55" s="31"/>
      <c r="V55" s="34"/>
    </row>
    <row r="56" spans="2:22" s="32" customFormat="1" ht="19.500000" customHeight="1" outlineLevel="3">
      <c r="B56" s="88">
        <f>B55+1</f>
        <v>37</v>
      </c>
      <c r="C56" s="197" t="s">
        <v>76</v>
      </c>
      <c r="D56" s="153">
        <f>IF(COUNTBLANK(E56:I56)&lt;5,IF(E56&lt;&gt;"",0,IF(F56&lt;&gt;"",1,IF(G56&lt;&gt;"",2,IF(H56&lt;&gt;"",3,IF(I56&lt;&gt;"",4))))),"")</f>
        <v>2</v>
      </c>
      <c r="E56" s="154"/>
      <c r="F56" s="512"/>
      <c r="G56" s="497" t="s">
        <v>114</v>
      </c>
      <c r="H56" s="498"/>
      <c r="I56" s="499"/>
      <c r="J56" s="377" t="str">
        <f>CONCATENATE(NETWORKDAYS(K56,L56),"일")</f>
        <v>0일</v>
      </c>
      <c r="K56" s="157"/>
      <c r="L56" s="157"/>
      <c r="M56" s="158"/>
      <c r="N56" s="158"/>
      <c r="O56" s="160"/>
      <c r="P56" s="160"/>
      <c r="Q56" s="159">
        <v>0</v>
      </c>
      <c r="R56" s="314" t="e">
        <f ca="1">IF(Q56=100%,0,IF(_xlfn.DAYS(L56,TODAY())=0,0,_xlfn.DAYS(L56,TODAY())))</f>
        <v>#VALUE!</v>
      </c>
      <c r="S56" s="164"/>
      <c r="T56" s="30"/>
      <c r="U56" s="31"/>
      <c r="V56" s="34"/>
    </row>
    <row r="57" spans="2:22" s="32" customFormat="1" ht="19.500000" customHeight="1" outlineLevel="3">
      <c r="B57" s="88">
        <f>B56+1</f>
        <v>38</v>
      </c>
      <c r="C57" s="404" t="s">
        <v>263</v>
      </c>
      <c r="D57" s="405">
        <f>IF(COUNTBLANK(E57:I57)&lt;5,IF(E57&lt;&gt;"",0,IF(F57&lt;&gt;"",1,IF(G57&lt;&gt;"",2,IF(H57&lt;&gt;"",3,IF(I57&lt;&gt;"",4))))),"")</f>
        <v>3</v>
      </c>
      <c r="E57" s="406"/>
      <c r="F57" s="515"/>
      <c r="G57" s="515"/>
      <c r="H57" s="516" t="s">
        <v>116</v>
      </c>
      <c r="I57" s="517"/>
      <c r="J57" s="408" t="str">
        <f>CONCATENATE(NETWORKDAYS(K57,L57),"일")</f>
        <v>0일</v>
      </c>
      <c r="K57" s="409"/>
      <c r="L57" s="409"/>
      <c r="M57" s="410"/>
      <c r="N57" s="410"/>
      <c r="O57" s="411"/>
      <c r="P57" s="411"/>
      <c r="Q57" s="412">
        <v>0</v>
      </c>
      <c r="R57" s="413" t="e">
        <f ca="1">IF(Q57=100%,0,IF(_xlfn.DAYS(L57,TODAY())=0,0,_xlfn.DAYS(L57,TODAY())))</f>
        <v>#VALUE!</v>
      </c>
      <c r="S57" s="414"/>
      <c r="T57" s="30"/>
      <c r="U57" s="31"/>
      <c r="V57" s="34"/>
    </row>
    <row r="58" spans="2:22" outlineLevel="1">
      <c r="B58" s="32"/>
      <c r="D58" s="32"/>
      <c r="E58" s="32"/>
      <c r="F58" s="32"/>
      <c r="G58" s="32"/>
      <c r="H58" s="32"/>
      <c r="I58" s="32"/>
      <c r="K58" s="32"/>
      <c r="M58" s="32"/>
      <c r="N58" s="32"/>
      <c r="T58" s="32"/>
      <c r="V58" s="32"/>
    </row>
    <row r="59" spans="2:22">
      <c r="B59" s="29"/>
      <c r="D59" s="29"/>
      <c r="E59" s="29"/>
      <c r="F59" s="29"/>
      <c r="G59" s="29"/>
      <c r="H59" s="29"/>
      <c r="I59" s="29"/>
      <c r="K59" s="29"/>
      <c r="M59" s="29"/>
      <c r="N59" s="29"/>
      <c r="T59" s="29"/>
      <c r="V59" s="29"/>
    </row>
    <row r="60" spans="2:22">
      <c r="B60" s="32"/>
      <c r="D60" s="32"/>
      <c r="E60" s="32"/>
      <c r="F60" s="32"/>
      <c r="G60" s="32"/>
      <c r="H60" s="32"/>
      <c r="I60" s="32"/>
      <c r="K60" s="32"/>
      <c r="M60" s="32"/>
      <c r="N60" s="32"/>
      <c r="T60" s="32"/>
      <c r="V60" s="32"/>
    </row>
    <row r="61" spans="2:22">
      <c r="B61" s="32"/>
      <c r="D61" s="32"/>
      <c r="E61" s="32"/>
      <c r="F61" s="32"/>
      <c r="G61" s="32"/>
      <c r="H61" s="32"/>
      <c r="I61" s="32"/>
      <c r="K61" s="32"/>
      <c r="M61" s="32"/>
      <c r="N61" s="32"/>
      <c r="T61" s="32"/>
      <c r="V61" s="32"/>
    </row>
    <row r="62" spans="2:22">
      <c r="B62" s="32"/>
      <c r="C62" s="38"/>
      <c r="D62" s="32"/>
      <c r="E62" s="32"/>
      <c r="F62" s="32"/>
      <c r="G62" s="32"/>
      <c r="H62" s="32"/>
      <c r="I62" s="32"/>
      <c r="J62" s="39"/>
      <c r="K62" s="32"/>
      <c r="L62" s="36"/>
      <c r="M62" s="32"/>
      <c r="N62" s="32"/>
      <c r="O62" s="36"/>
      <c r="P62" s="36"/>
      <c r="Q62" s="33"/>
      <c r="R62" s="37"/>
      <c r="S62" s="20"/>
      <c r="T62" s="32"/>
      <c r="U62" s="15"/>
      <c r="V62" s="32"/>
    </row>
    <row r="63" spans="2:22">
      <c r="B63" s="32"/>
      <c r="D63" s="32"/>
      <c r="E63" s="32"/>
      <c r="F63" s="32"/>
      <c r="G63" s="32"/>
      <c r="H63" s="32"/>
      <c r="I63" s="32"/>
      <c r="J63" s="20"/>
      <c r="K63" s="32"/>
      <c r="L63" s="36"/>
      <c r="M63" s="32"/>
      <c r="N63" s="32"/>
      <c r="O63" s="36"/>
      <c r="P63" s="36"/>
      <c r="Q63" s="33"/>
      <c r="R63" s="37"/>
      <c r="S63" s="20"/>
      <c r="T63" s="32"/>
      <c r="U63" s="15"/>
      <c r="V63" s="32"/>
    </row>
    <row r="64" spans="2:22">
      <c r="B64" s="32"/>
      <c r="C64" s="32"/>
      <c r="D64" s="32"/>
      <c r="E64" s="32"/>
      <c r="F64" s="32"/>
      <c r="G64" s="32"/>
      <c r="H64" s="32"/>
      <c r="I64" s="32"/>
      <c r="K64" s="32"/>
      <c r="M64" s="32"/>
      <c r="N64" s="32"/>
      <c r="R64" s="33"/>
      <c r="T64" s="32"/>
      <c r="V64" s="32"/>
    </row>
    <row r="65" spans="3:21">
      <c r="C65" s="32"/>
      <c r="J65" s="32"/>
      <c r="L65" s="32"/>
      <c r="O65" s="32"/>
      <c r="P65" s="32"/>
      <c r="Q65" s="32"/>
      <c r="R65" s="33"/>
      <c r="S65" s="32"/>
      <c r="U65" s="32"/>
    </row>
    <row r="66" spans="3:21">
      <c r="C66" s="32"/>
      <c r="J66" s="32"/>
      <c r="L66" s="32"/>
      <c r="O66" s="32"/>
      <c r="P66" s="32"/>
      <c r="Q66" s="32"/>
      <c r="S66" s="32"/>
      <c r="U66" s="32"/>
    </row>
    <row r="67" spans="3:21">
      <c r="C67" s="32"/>
      <c r="J67" s="32"/>
      <c r="L67" s="32"/>
      <c r="O67" s="32"/>
      <c r="P67" s="32"/>
      <c r="Q67" s="32"/>
      <c r="R67" s="32"/>
      <c r="S67" s="32"/>
      <c r="U67" s="32"/>
    </row>
    <row r="68" spans="3:21">
      <c r="C68" s="29"/>
      <c r="J68" s="29"/>
      <c r="L68" s="29"/>
      <c r="O68" s="29"/>
      <c r="P68" s="29"/>
      <c r="Q68" s="29"/>
      <c r="R68" s="29"/>
      <c r="S68" s="29"/>
      <c r="U68" s="29"/>
    </row>
    <row r="69" spans="3:21">
      <c r="C69" s="32"/>
      <c r="J69" s="32"/>
      <c r="L69" s="32"/>
      <c r="O69" s="32"/>
      <c r="P69" s="32"/>
      <c r="Q69" s="32"/>
      <c r="R69" s="32"/>
      <c r="S69" s="32"/>
      <c r="U69" s="32"/>
    </row>
    <row r="70" spans="3:21">
      <c r="C70" s="32"/>
      <c r="J70" s="32"/>
      <c r="L70" s="32"/>
      <c r="O70" s="32"/>
      <c r="P70" s="32"/>
      <c r="Q70" s="32"/>
      <c r="R70" s="32"/>
      <c r="S70" s="32"/>
      <c r="U70" s="32"/>
    </row>
    <row r="71" spans="3:21">
      <c r="J71" s="32"/>
      <c r="L71" s="32"/>
      <c r="O71" s="32"/>
      <c r="P71" s="32"/>
      <c r="Q71" s="32"/>
      <c r="R71" s="32"/>
      <c r="S71" s="32"/>
      <c r="U71" s="32"/>
    </row>
  </sheetData>
  <mergeCells count="47">
    <mergeCell ref="B3:B5"/>
    <mergeCell ref="C3:C5"/>
    <mergeCell ref="D3:D5"/>
    <mergeCell ref="J3:N4"/>
    <mergeCell ref="O3:Q4"/>
    <mergeCell ref="R3:R4"/>
    <mergeCell ref="S3:S5"/>
    <mergeCell ref="E6:I6"/>
    <mergeCell ref="F19:I19"/>
    <mergeCell ref="G20:I20"/>
    <mergeCell ref="H21:I21"/>
    <mergeCell ref="H22:I22"/>
    <mergeCell ref="G23:I23"/>
    <mergeCell ref="H24:I24"/>
    <mergeCell ref="H25:I25"/>
    <mergeCell ref="F26:I26"/>
    <mergeCell ref="G27:I27"/>
    <mergeCell ref="G28:I28"/>
    <mergeCell ref="H29:I29"/>
    <mergeCell ref="H30:I30"/>
    <mergeCell ref="H31:I31"/>
    <mergeCell ref="H32:I32"/>
    <mergeCell ref="G33:I33"/>
    <mergeCell ref="H34:I34"/>
    <mergeCell ref="H35:I35"/>
    <mergeCell ref="H36:I36"/>
    <mergeCell ref="F37:I37"/>
    <mergeCell ref="G38:I38"/>
    <mergeCell ref="H39:I39"/>
    <mergeCell ref="H40:I40"/>
    <mergeCell ref="H41:I41"/>
    <mergeCell ref="G42:I42"/>
    <mergeCell ref="H43:I43"/>
    <mergeCell ref="H44:I44"/>
    <mergeCell ref="H45:I45"/>
    <mergeCell ref="H46:I46"/>
    <mergeCell ref="H47:I47"/>
    <mergeCell ref="H48:I48"/>
    <mergeCell ref="G49:I49"/>
    <mergeCell ref="H50:I50"/>
    <mergeCell ref="F51:I51"/>
    <mergeCell ref="G52:I52"/>
    <mergeCell ref="H53:I53"/>
    <mergeCell ref="G54:I54"/>
    <mergeCell ref="H55:I55"/>
    <mergeCell ref="G56:I56"/>
    <mergeCell ref="H57:I57"/>
  </mergeCells>
  <phoneticPr fontId="1" type="noConversion"/>
  <conditionalFormatting sqref="Q6:Q56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{3a7a2a63-4f6f-6c5d-3a7a-2a634f6f6c5d}</x14:id>
        </ext>
      </extLst>
    </cfRule>
  </conditionalFormatting>
  <conditionalFormatting sqref="Q25">
    <cfRule type="dataBar" priority="1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{befeaee7-cbeb-e8d9-befe-aee7cbebe8d9}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{2262327b-5777-6445-2262-327b57776445}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{a6e6b6ff-d3f3-e8c1-a6e6-b6ffd3f3e8c1}</x14:id>
        </ext>
      </extLst>
    </cfRule>
  </conditionalFormatting>
  <conditionalFormatting sqref="Q34">
    <cfRule type="dataBar" priority="1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{2a6a3a73-5f7f-6c4d-2a6a-3a735f7f6c4d}</x14:id>
        </ext>
      </extLst>
    </cfRule>
  </conditionalFormatting>
  <conditionalFormatting sqref="Q34">
    <cfRule type="dataBar" priority="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{aeeebef7-dbfb-e8c9-aeee-bef7dbfbe8c9}</x14:id>
        </ext>
      </extLst>
    </cfRule>
  </conditionalFormatting>
  <conditionalFormatting sqref="Q35">
    <cfRule type="dataBar" priority="1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{1252c24b-6747-6475-1252-c24b67476475}</x14:id>
        </ext>
      </extLst>
    </cfRule>
  </conditionalFormatting>
  <conditionalFormatting sqref="Q35">
    <cfRule type="dataBar" priority="1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{96d686cf-e3c3-eff1-96d6-86cfe3c3eff1}</x14:id>
        </ext>
      </extLst>
    </cfRule>
  </conditionalFormatting>
  <conditionalFormatting sqref="Q36">
    <cfRule type="dataBar" priority="1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{febeeea7-8bab-a899-febe-eea78baba899}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{7a3a6a23-4f2f-2c1d-7a3a-6a234f2f2c1d}</x14:id>
        </ext>
      </extLst>
    </cfRule>
  </conditionalFormatting>
  <conditionalFormatting sqref="Q53">
    <cfRule type="dataBar" priority="1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{f6b6e6af-83a3-a591-f6b6-e6af83a3a591}</x14:id>
        </ext>
      </extLst>
    </cfRule>
  </conditionalFormatting>
  <conditionalFormatting sqref="Q53">
    <cfRule type="dataBar" priority="1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{7232622b-d727-2415-7232-622bd7272415}</x14:id>
        </ext>
      </extLst>
    </cfRule>
  </conditionalFormatting>
  <conditionalFormatting sqref="Q55">
    <cfRule type="dataBar" priority="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{eeaefeb7-9bbb-a889-eeae-feb79bbba889}</x14:id>
        </ext>
      </extLst>
    </cfRule>
  </conditionalFormatting>
  <conditionalFormatting sqref="Q55">
    <cfRule type="dataBar" priority="1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{6a2a7a33-1f3f-2c8d-6a2a-7a331f3f2c8d}</x14:id>
        </ext>
      </extLst>
    </cfRule>
  </conditionalFormatting>
  <conditionalFormatting sqref="Q57">
    <cfRule type="dataBar" priority="1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{e6a6f6bf-93b3-a481-e6a6-f6bf93b3a481}</x14:id>
        </ext>
      </extLst>
    </cfRule>
  </conditionalFormatting>
  <conditionalFormatting sqref="Q57">
    <cfRule type="dataBar" priority="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{6222723b-1737-2415-6222-723b17372415}</x14:id>
        </ext>
      </extLst>
    </cfRule>
  </conditionalFormatting>
  <conditionalFormatting sqref="Q56">
    <cfRule type="dataBar" priority="1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{de9ece87-ab8b-a8b9-de9e-ce87ab8ba8b9}</x14:id>
        </ext>
      </extLst>
    </cfRule>
  </conditionalFormatting>
  <conditionalFormatting sqref="Q57">
    <cfRule type="dataBar" priority="1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{5a1a4ac3-2f9f-2c3d-5a1a-4ac32f9f2c3d}</x14:id>
        </ext>
      </extLst>
    </cfRule>
  </conditionalFormatting>
  <conditionalFormatting sqref="Q57">
    <cfRule type="dataBar" priority="1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{bbfbabe2-ceee-eddc-bbfb-abe2ceeeeddc}</x14:id>
        </ext>
      </extLst>
    </cfRule>
  </conditionalFormatting>
  <conditionalFormatting sqref="Q57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{3f7f2f66-4a6a-6958-3f7f-2f664a6a6958}</x14:id>
        </ext>
      </extLst>
    </cfRule>
  </conditionalFormatting>
  <conditionalFormatting sqref="Q41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{b3f3a3ea-c6e6-e5d4-b3f3-a3eac6e6e5d4}</x14:id>
        </ext>
      </extLst>
    </cfRule>
  </conditionalFormatting>
  <conditionalFormatting sqref="Q41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{3777276e-4262-6151-3777-276e42626151}</x14:id>
        </ext>
      </extLst>
    </cfRule>
  </conditionalFormatting>
  <conditionalFormatting sqref="Q49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{abebbbf2-defe-edcc-abeb-bbf2defeedcc}</x14:id>
        </ext>
      </extLst>
    </cfRule>
  </conditionalFormatting>
  <conditionalFormatting sqref="Q49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{2f6f3f76-5a7a-6948-2f6f-3f765a7a6948}</x14:id>
        </ext>
      </extLst>
    </cfRule>
  </conditionalFormatting>
  <conditionalFormatting sqref="Q48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{a3e3b3fa-d6f6-e5c4-a3e3-b3fad6f6e5c4}</x14:id>
        </ext>
      </extLst>
    </cfRule>
  </conditionalFormatting>
  <conditionalFormatting sqref="Q48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{2767377e-5272-6140-2767-377e52726140}</x14:id>
        </ext>
      </extLst>
    </cfRule>
  </conditionalFormatting>
  <conditionalFormatting sqref="Q47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{9bdb8bc2-eece-edfc-9bdb-8bc2eeceedfc}</x14:id>
        </ext>
      </extLst>
    </cfRule>
  </conditionalFormatting>
  <conditionalFormatting sqref="Q47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{1f5f1f46-6a4a-6978-1f5f-1f466a4a6978}</x14:id>
        </ext>
      </extLst>
    </cfRule>
  </conditionalFormatting>
  <conditionalFormatting sqref="Q46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{7737672e-9222-211d-7737-672e9222211d}</x14:id>
        </ext>
      </extLst>
    </cfRule>
  </conditionalFormatting>
  <conditionalFormatting sqref="Q46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{f3b3e3aa-86a6-a594-f3b3-e3aa86a6a594}</x14:id>
        </ext>
      </extLst>
    </cfRule>
  </conditionalFormatting>
  <conditionalFormatting sqref="Q45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{7f3f6f26-0a2a-2918-7f3f-6f260a2a2918}</x14:id>
        </ext>
      </extLst>
    </cfRule>
  </conditionalFormatting>
  <conditionalFormatting sqref="Q45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{fbbbeba2-8eae-ad9c-fbbb-eba28eaead9c}</x14:id>
        </ext>
      </extLst>
    </cfRule>
  </conditionalFormatting>
  <conditionalFormatting sqref="Q44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{6727773e-1232-215c-6727-773e1232215c}</x14:id>
        </ext>
      </extLst>
    </cfRule>
  </conditionalFormatting>
  <conditionalFormatting sqref="Q44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{e3a3f3ba-96b6-a584-e3a3-f3ba96b6a584}</x14:id>
        </ext>
      </extLst>
    </cfRule>
  </conditionalFormatting>
  <conditionalFormatting sqref="Q49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{6f2f7f36-1a3a-29c8-6f2f-7f361a3a29c8}</x14:id>
        </ext>
      </extLst>
    </cfRule>
  </conditionalFormatting>
  <conditionalFormatting sqref="Q49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{ebabfbb2-9ebe-ad8c-ebab-fbb29ebead8c}</x14:id>
        </ext>
      </extLst>
    </cfRule>
  </conditionalFormatting>
  <conditionalFormatting sqref="Q49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{5717471e-2242-213b-5717-471e2242213b}</x14:id>
        </ext>
      </extLst>
    </cfRule>
  </conditionalFormatting>
  <conditionalFormatting sqref="Q49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{d393c38a-a686-a5b4-d393-c38aa686a5b4}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a63-4f6f-6c5d-3a7a-2a634f6f6c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8d9-befe-aee7cbebe8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445-2262-327b577764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8c1-a6e6-b6ffd3f3e8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c4d-2a6a-3a735f7f6c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8c9-aeee-bef7dbfbe8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c24b-6747-6475-1252-c24b674764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eff1-96d6-86cfe3c3ef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899-febe-eea78baba8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2f-2c1d-7a3a-6a234f2f2c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591-f6b6-e6af83a3a5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d727-2415-7232-622bd72724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889-eeae-feb79bbba8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c8d-6a2a-7a331f3f2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481-e6a6-f6bf93b3a4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415-6222-723b173724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8b9-de9e-ce87ab8ba8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c3-2f9f-2c3d-5a1a-4ac32f9f2c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ddc-bbfb-abe2ceeeed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958-3f7f-2f664a6a69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5d4-b3f3-a3eac6e6e5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151-3777-276e42626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dcc-abeb-bbf2defeed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948-2f6f-3f765a7a69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5c4-a3e3-b3fad6f6e5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140-2767-377e527261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dfc-9bdb-8bc2eeceed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1f46-6a4a-6978-1f5f-1f466a4a69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9222-211d-7737-672e922221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594-f3b3-e3aa86a6a5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0a2a-2918-7f3f-6f260a2a29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d9c-fbbb-eba28eaead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15c-6727-773e123221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584-e3a3-f3ba96b6a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9c8-6f2f-7f361a3a2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d8c-ebab-fbb29ebead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1e-2242-213b-5717-471e224221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5b4-d393-c38aa686a5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