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WBS!$C$19:$S$57</definedName>
    <definedName name="_xlnm.Print_Area" localSheetId="0">history!$A$1:$H$39</definedName>
    <definedName name="_xlnm.Print_Area" localSheetId="1">WBS!$A$2:$S$57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<sst xmlns="http://schemas.openxmlformats.org/spreadsheetml/2006/main" count="279" uniqueCount="279">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</sst>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105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medium">
        <color auto="1"/>
      </right>
      <top/>
      <bottom style="hair">
        <color auto="1"/>
      </bottom>
    </border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 style="thin">
        <color auto="1"/>
      </left>
      <right/>
      <top/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/>
      <right/>
      <top/>
      <bottom/>
    </border>
    <border>
      <left/>
      <right/>
      <top/>
      <bottom/>
    </border>
    <border>
      <left/>
      <right/>
      <top/>
      <bottom/>
    </border>
    <border>
      <left/>
      <right/>
      <top/>
      <bottom/>
    </border>
    <border>
      <left/>
      <right/>
      <top/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418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6" xfId="0" applyFill="1" applyBorder="1" applyAlignment="1">
      <alignment horizontal="left" vertical="center" indent="1"/>
    </xf>
    <xf numFmtId="0" fontId="49" fillId="10" borderId="87" xfId="0" applyFill="1" applyBorder="1" applyAlignment="1">
      <alignment horizontal="left" vertical="center"/>
    </xf>
    <xf numFmtId="0" fontId="44" fillId="10" borderId="88" xfId="0" applyFill="1" applyBorder="1" applyAlignment="1">
      <alignment horizontal="center" vertical="center"/>
    </xf>
    <xf numFmtId="10" fontId="49" fillId="10" borderId="89" xfId="0" applyNumberFormat="1" applyFill="1" applyBorder="1" applyAlignment="1">
      <alignment horizontal="left" vertical="center"/>
    </xf>
    <xf numFmtId="0" fontId="49" fillId="10" borderId="90" xfId="1" applyFill="1" applyBorder="1">
      <alignment vertical="center"/>
    </xf>
    <xf numFmtId="0" fontId="49" fillId="10" borderId="90" xfId="0" applyFill="1" applyBorder="1" applyAlignment="1">
      <alignment horizontal="left" vertical="center"/>
    </xf>
    <xf numFmtId="177" fontId="50" fillId="10" borderId="91" xfId="964" applyNumberFormat="1" applyFill="1" applyBorder="1" applyAlignment="1">
      <alignment horizontal="center" vertical="center" wrapText="1"/>
    </xf>
    <xf numFmtId="177" fontId="50" fillId="10" borderId="91" xfId="963" applyNumberFormat="1" applyFill="1" applyBorder="1" applyAlignment="1">
      <alignment horizontal="center" vertical="center" wrapText="1"/>
    </xf>
    <xf numFmtId="177" fontId="50" fillId="10" borderId="91" xfId="962" applyNumberFormat="1" applyFill="1" applyBorder="1" applyAlignment="1">
      <alignment horizontal="center" vertical="center" wrapText="1"/>
    </xf>
    <xf numFmtId="10" fontId="50" fillId="10" borderId="91" xfId="0" applyNumberFormat="1" applyFill="1" applyBorder="1" applyAlignment="1">
      <alignment horizontal="center" vertical="center"/>
    </xf>
    <xf numFmtId="0" fontId="40" fillId="10" borderId="92" xfId="0" applyFill="1" applyBorder="1" applyAlignment="1">
      <alignment horizontal="left" vertical="center" indent="1"/>
    </xf>
    <xf numFmtId="0" fontId="35" fillId="14" borderId="93" xfId="0" applyFill="1" applyBorder="1" applyAlignment="1">
      <alignment horizontal="center" vertical="center"/>
    </xf>
    <xf numFmtId="0" fontId="49" fillId="10" borderId="93" xfId="0" applyFill="1" applyBorder="1" applyAlignment="1">
      <alignment horizontal="left" vertical="center"/>
    </xf>
    <xf numFmtId="0" fontId="44" fillId="10" borderId="93" xfId="0" applyFill="1" applyBorder="1" applyAlignment="1">
      <alignment horizontal="center" vertical="center"/>
    </xf>
    <xf numFmtId="10" fontId="49" fillId="10" borderId="94" xfId="0" applyNumberFormat="1" applyFill="1" applyBorder="1" applyAlignment="1">
      <alignment horizontal="left" vertical="center"/>
    </xf>
    <xf numFmtId="0" fontId="49" fillId="10" borderId="95" xfId="1" applyFill="1" applyBorder="1">
      <alignment vertical="center"/>
    </xf>
    <xf numFmtId="0" fontId="49" fillId="10" borderId="95" xfId="0" applyFill="1" applyBorder="1" applyAlignment="1">
      <alignment horizontal="left" vertical="center"/>
    </xf>
    <xf numFmtId="0" fontId="76" fillId="50" borderId="96" xfId="0" applyFill="1" applyBorder="1" applyAlignment="1">
      <alignment horizontal="center" vertical="center"/>
    </xf>
    <xf numFmtId="177" fontId="50" fillId="10" borderId="97" xfId="964" applyNumberFormat="1" applyFill="1" applyBorder="1" applyAlignment="1">
      <alignment horizontal="center" vertical="center" wrapText="1"/>
    </xf>
    <xf numFmtId="177" fontId="50" fillId="10" borderId="97" xfId="963" applyNumberFormat="1" applyFill="1" applyBorder="1" applyAlignment="1">
      <alignment horizontal="center" vertical="center" wrapText="1"/>
    </xf>
    <xf numFmtId="177" fontId="50" fillId="10" borderId="97" xfId="962" applyNumberFormat="1" applyFill="1" applyBorder="1" applyAlignment="1">
      <alignment horizontal="center" vertical="center" wrapText="1"/>
    </xf>
    <xf numFmtId="10" fontId="50" fillId="10" borderId="97" xfId="0" applyNumberFormat="1" applyFill="1" applyBorder="1" applyAlignment="1">
      <alignment horizontal="center" vertical="center"/>
    </xf>
    <xf numFmtId="64" fontId="40" fillId="13" borderId="96" xfId="0" applyNumberFormat="1" applyFill="1" applyBorder="1" applyAlignment="1">
      <alignment horizontal="center" vertical="center"/>
    </xf>
    <xf numFmtId="0" fontId="40" fillId="10" borderId="97" xfId="0" applyFill="1" applyBorder="1" applyAlignment="1">
      <alignment horizontal="left" vertical="center" indent="1"/>
    </xf>
    <xf numFmtId="0" fontId="35" fillId="14" borderId="98" xfId="0" applyFill="1" applyBorder="1" applyAlignment="1">
      <alignment horizontal="center" vertical="center"/>
    </xf>
    <xf numFmtId="0" fontId="49" fillId="16" borderId="99" xfId="0" applyFill="1" applyBorder="1" applyAlignment="1">
      <alignment horizontal="left" vertical="center"/>
    </xf>
    <xf numFmtId="0" fontId="44" fillId="16" borderId="100" xfId="0" applyFill="1" applyBorder="1" applyAlignment="1">
      <alignment horizontal="center" vertical="center"/>
    </xf>
    <xf numFmtId="10" fontId="49" fillId="16" borderId="101" xfId="0" applyNumberFormat="1" applyFill="1" applyBorder="1" applyAlignment="1">
      <alignment horizontal="left" vertical="center"/>
    </xf>
    <xf numFmtId="0" fontId="49" fillId="16" borderId="99" xfId="1" applyFill="1" applyBorder="1">
      <alignment vertical="center"/>
    </xf>
    <xf numFmtId="0" fontId="76" fillId="22" borderId="102" xfId="0" applyFill="1" applyBorder="1" applyAlignment="1">
      <alignment horizontal="center" vertical="center"/>
    </xf>
    <xf numFmtId="177" fontId="50" fillId="16" borderId="103" xfId="964" applyNumberFormat="1" applyFill="1" applyBorder="1" applyAlignment="1">
      <alignment horizontal="center" vertical="center" wrapText="1"/>
    </xf>
    <xf numFmtId="177" fontId="50" fillId="16" borderId="103" xfId="963" applyNumberFormat="1" applyFill="1" applyBorder="1" applyAlignment="1">
      <alignment horizontal="center" vertical="center" wrapText="1"/>
    </xf>
    <xf numFmtId="177" fontId="50" fillId="22" borderId="103" xfId="962" applyNumberFormat="1" applyFill="1" applyBorder="1" applyAlignment="1">
      <alignment horizontal="center" vertical="center" wrapText="1"/>
    </xf>
    <xf numFmtId="10" fontId="50" fillId="22" borderId="103" xfId="0" applyNumberFormat="1" applyFill="1" applyBorder="1" applyAlignment="1">
      <alignment horizontal="center" vertical="center"/>
    </xf>
    <xf numFmtId="64" fontId="40" fillId="13" borderId="102" xfId="0" applyNumberFormat="1" applyFill="1" applyBorder="1" applyAlignment="1">
      <alignment horizontal="center" vertical="center"/>
    </xf>
    <xf numFmtId="0" fontId="40" fillId="16" borderId="104" xfId="0" applyFill="1" applyBorder="1" applyAlignment="1">
      <alignment horizontal="left" vertical="center" indent="1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58</xdr:row>
      <xdr:rowOff>0</xdr:rowOff>
    </xdr:from>
    <xdr:to>
      <xdr:col>18</xdr:col>
      <xdr:colOff>960120</xdr:colOff>
      <xdr:row>58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1150620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56</xdr:row>
      <xdr:rowOff>238125</xdr:rowOff>
    </xdr:from>
    <xdr:to>
      <xdr:col>8</xdr:col>
      <xdr:colOff>695325</xdr:colOff>
      <xdr:row>58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11249025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75"/>
  <sheetViews>
    <sheetView topLeftCell="A2" showGridLines="0" tabSelected="1" zoomScale="110" zoomScaleNormal="110" workbookViewId="0">
      <pane xSplit="9" ySplit="5" topLeftCell="J37" activePane="bottomRight" state="frozen"/>
      <selection activeCell="A2" sqref="A2"/>
      <selection pane="topRight" activeCell="J2" sqref="J2"/>
      <selection pane="bottomLeft" activeCell="A7" sqref="A7"/>
      <selection pane="bottomRight" activeCell="K43" sqref="K43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79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68" t="str">
        <f>CONCATENATE(NETWORKDAYS(K26,L26),"일")</f>
        <v>15일</v>
      </c>
      <c r="K26" s="144">
        <v>45278</v>
      </c>
      <c r="L26" s="144">
        <v>45298</v>
      </c>
      <c r="M26" s="144" t="s">
        <v>50</v>
      </c>
      <c r="N26" s="144" t="s">
        <v>167</v>
      </c>
      <c r="O26" s="144">
        <v>45278</v>
      </c>
      <c r="P26" s="144">
        <v>45303</v>
      </c>
      <c r="Q26" s="145">
        <f>(SUM(Q27,Q28,Q33)/COUNT(Q27,Q28,Q33))</f>
        <v>1</v>
      </c>
      <c r="R26" s="314">
        <f ca="1">IF(Q26=100%,0,IF(_xlfn.DAYS(L26,TODAY())=0,0,_xlfn.DAYS(L26,TODAY())))</f>
        <v>0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319" t="s">
        <v>239</v>
      </c>
      <c r="I31" s="319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210</v>
      </c>
      <c r="I32" s="319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7" t="str">
        <f>CONCATENATE(_xlfn.DAYS(L33,K33),"일")</f>
        <v>15일</v>
      </c>
      <c r="K33" s="305">
        <v>45287</v>
      </c>
      <c r="L33" s="305">
        <v>45302</v>
      </c>
      <c r="M33" s="306"/>
      <c r="N33" s="306" t="s">
        <v>167</v>
      </c>
      <c r="O33" s="328">
        <v>45278</v>
      </c>
      <c r="P33" s="328">
        <v>45303</v>
      </c>
      <c r="Q33" s="307">
        <f>SUM(Q34:Q36)/COUNT(Q34:Q36)</f>
        <v>1</v>
      </c>
      <c r="R33" s="314">
        <f ca="1">IF(Q33=100%,0,IF(_xlfn.DAYS(L33,TODAY())=0,0,_xlfn.DAYS(L33,TODAY())))</f>
        <v>0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316"/>
      <c r="G34" s="316"/>
      <c r="H34" s="319" t="s">
        <v>244</v>
      </c>
      <c r="I34" s="319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316"/>
      <c r="G35" s="316"/>
      <c r="H35" s="319" t="s">
        <v>143</v>
      </c>
      <c r="I35" s="319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316"/>
      <c r="G36" s="316"/>
      <c r="H36" s="319" t="s">
        <v>254</v>
      </c>
      <c r="I36" s="319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259</v>
      </c>
      <c r="G37" s="139"/>
      <c r="H37" s="140"/>
      <c r="I37" s="140"/>
      <c r="J37" s="368" t="str">
        <f>CONCATENATE(NETWORKDAYS(K37,L37),"일")</f>
        <v>-32360일</v>
      </c>
      <c r="K37" s="144">
        <v>45303</v>
      </c>
      <c r="L37" s="144"/>
      <c r="M37" s="144"/>
      <c r="N37" s="144" t="s">
        <v>167</v>
      </c>
      <c r="O37" s="144">
        <v>45303</v>
      </c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264</v>
      </c>
      <c r="H38" s="152"/>
      <c r="I38" s="152"/>
      <c r="J38" s="377" t="str">
        <f>CONCATENATE(NETWORKDAYS(K38,L38),"일")</f>
        <v>1일</v>
      </c>
      <c r="K38" s="157">
        <v>45303</v>
      </c>
      <c r="L38" s="157">
        <v>45303</v>
      </c>
      <c r="M38" s="158"/>
      <c r="N38" s="158" t="s">
        <v>167</v>
      </c>
      <c r="O38" s="160">
        <v>45303</v>
      </c>
      <c r="P38" s="160">
        <v>45303</v>
      </c>
      <c r="Q38" s="159">
        <f>SUM(Q39:Q41)/COUNT(Q39:Q41)</f>
        <v>1</v>
      </c>
      <c r="R38" s="314">
        <f ca="1">IF(Q38=100%,0,IF(_xlfn.DAYS(L38,TODAY())=0,0,_xlfn.DAYS(L38,TODAY())))</f>
        <v>0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273</v>
      </c>
      <c r="I39" s="165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177"/>
      <c r="T39" s="30"/>
      <c r="U39" s="31"/>
      <c r="V39" s="34"/>
    </row>
    <row r="40" spans="2:22" s="32" customFormat="1" ht="19.500000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274</v>
      </c>
      <c r="I40" s="165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>IF(Q40=100%,0,IF(_xlfn.DAYS(L40,TODAY())=0,0,_xlfn.DAYS(L40,TODAY())))</f>
        <v>0</v>
      </c>
      <c r="S40" s="177"/>
      <c r="T40" s="30"/>
      <c r="U40" s="31"/>
      <c r="V40" s="34"/>
    </row>
    <row r="41" spans="2:22" s="32" customFormat="1" ht="19.500000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277</v>
      </c>
      <c r="I41" s="165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>IF(Q41=100%,0,IF(DAYS(L41,TODAY())=0,0,DAYS(L41,TODAY())))</f>
        <v>0</v>
      </c>
      <c r="S41" s="17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152" t="s">
        <v>86</v>
      </c>
      <c r="D42" s="153">
        <f>IF(COUNTBLANK(E42:I42)&lt;5,IF(E42&lt;&gt;"",0,IF(F42&lt;&gt;"",1,IF(G42&lt;&gt;"",2,IF(H42&lt;&gt;"",3,IF(I42&lt;&gt;"",4))))),"")</f>
        <v>2</v>
      </c>
      <c r="E42" s="154"/>
      <c r="F42" s="155"/>
      <c r="G42" s="155" t="s">
        <v>278</v>
      </c>
      <c r="H42" s="152"/>
      <c r="I42" s="152"/>
      <c r="J42" s="377" t="str">
        <f>CONCATENATE(NETWORKDAYS(K42,L42),"일")</f>
        <v>0일</v>
      </c>
      <c r="K42" s="157">
        <v>45303</v>
      </c>
      <c r="L42" s="157"/>
      <c r="M42" s="158"/>
      <c r="N42" s="158" t="s">
        <v>167</v>
      </c>
      <c r="O42" s="160"/>
      <c r="P42" s="160"/>
      <c r="Q42" s="159">
        <v>0</v>
      </c>
      <c r="R42" s="314" t="e">
        <f ca="1">IF(Q42=100%,0,IF(_xlfn.DAYS(L42,TODAY())=0,0,_xlfn.DAYS(L42,TODAY())))</f>
        <v>#VALUE!</v>
      </c>
      <c r="S42" s="164"/>
      <c r="T42" s="30"/>
      <c r="U42" s="31"/>
      <c r="V42" s="34"/>
    </row>
    <row r="43" spans="2:22" s="32" customFormat="1" ht="19.500000" customHeight="1" outlineLevel="3">
      <c r="B43" s="88">
        <f>B42+1</f>
        <v>24</v>
      </c>
      <c r="C43" s="165" t="s">
        <v>89</v>
      </c>
      <c r="D43" s="166">
        <f>IF(COUNTBLANK(E43:I43)&lt;5,IF(E43&lt;&gt;"",0,IF(F43&lt;&gt;"",1,IF(G43&lt;&gt;"",2,IF(H43&lt;&gt;"",3,IF(I43&lt;&gt;"",4))))),"")</f>
        <v>3</v>
      </c>
      <c r="E43" s="167"/>
      <c r="F43" s="168"/>
      <c r="G43" s="168"/>
      <c r="H43" s="165" t="s">
        <v>120</v>
      </c>
      <c r="I43" s="165"/>
      <c r="J43" s="365" t="str">
        <f>CONCATENATE(NETWORKDAYS(K43,L43),"일")</f>
        <v>0일</v>
      </c>
      <c r="K43" s="170"/>
      <c r="L43" s="170"/>
      <c r="M43" s="171"/>
      <c r="N43" s="171" t="s">
        <v>167</v>
      </c>
      <c r="O43" s="325"/>
      <c r="P43" s="325"/>
      <c r="Q43" s="326">
        <v>0</v>
      </c>
      <c r="R43" s="314" t="e">
        <f ca="1">IF(Q43=100%,0,IF(_xlfn.DAYS(L43,TODAY())=0,0,_xlfn.DAYS(L43,TODAY())))</f>
        <v>#VALUE!</v>
      </c>
      <c r="S43" s="177"/>
      <c r="T43" s="30"/>
      <c r="U43" s="31"/>
      <c r="V43" s="34"/>
    </row>
    <row r="44" spans="2:22" s="32" customFormat="1" ht="19.500000" customHeight="1" outlineLevel="3">
      <c r="B44" s="88">
        <f>B43+1</f>
        <v>25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65" t="str">
        <f>CONCATENATE(NETWORKDAYS(K44,L44),"일")</f>
        <v>0일</v>
      </c>
      <c r="K44" s="170"/>
      <c r="L44" s="170"/>
      <c r="M44" s="171"/>
      <c r="N44" s="171" t="s">
        <v>167</v>
      </c>
      <c r="O44" s="325"/>
      <c r="P44" s="325"/>
      <c r="Q44" s="326">
        <v>0</v>
      </c>
      <c r="R44" s="314" t="e">
        <f>IF(Q44=100%,0,IF(DAYS(L44,TODAY())=0,0,DAYS(L44,TODAY())))</f>
        <v>#NAME?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26</v>
      </c>
      <c r="C45" s="165" t="s">
        <v>89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120</v>
      </c>
      <c r="I45" s="165"/>
      <c r="J45" s="365" t="str">
        <f>CONCATENATE(NETWORKDAYS(K45,L45),"일")</f>
        <v>0일</v>
      </c>
      <c r="K45" s="170"/>
      <c r="L45" s="170"/>
      <c r="M45" s="171"/>
      <c r="N45" s="171" t="s">
        <v>167</v>
      </c>
      <c r="O45" s="325"/>
      <c r="P45" s="325"/>
      <c r="Q45" s="326">
        <v>0</v>
      </c>
      <c r="R45" s="314" t="e">
        <f ca="1">IF(Q45=100%,0,IF(DAYS(L45,TODAY())=0,0,DAYS(L45,TODAY())))</f>
        <v>#NAME?</v>
      </c>
      <c r="S45" s="177"/>
      <c r="T45" s="30"/>
      <c r="U45" s="31"/>
      <c r="V45" s="34"/>
    </row>
    <row r="46" spans="2:22" s="32" customFormat="1" ht="19.500000" customHeight="1" outlineLevel="3">
      <c r="B46" s="88">
        <f>B45+1</f>
        <v>27</v>
      </c>
      <c r="C46" s="165" t="s">
        <v>89</v>
      </c>
      <c r="D46" s="166">
        <f>IF(COUNTBLANK(E46:I46)&lt;5,IF(E46&lt;&gt;"",0,IF(F46&lt;&gt;"",1,IF(G46&lt;&gt;"",2,IF(H46&lt;&gt;"",3,IF(I46&lt;&gt;"",4))))),"")</f>
        <v>3</v>
      </c>
      <c r="E46" s="167"/>
      <c r="F46" s="168"/>
      <c r="G46" s="168"/>
      <c r="H46" s="165" t="s">
        <v>120</v>
      </c>
      <c r="I46" s="165"/>
      <c r="J46" s="365" t="str">
        <f>CONCATENATE(NETWORKDAYS(K46,L46),"일")</f>
        <v>0일</v>
      </c>
      <c r="K46" s="170"/>
      <c r="L46" s="170"/>
      <c r="M46" s="171"/>
      <c r="N46" s="171" t="s">
        <v>167</v>
      </c>
      <c r="O46" s="325"/>
      <c r="P46" s="325"/>
      <c r="Q46" s="326">
        <v>0</v>
      </c>
      <c r="R46" s="314" t="e">
        <f ca="1">IF(Q46=100%,0,IF(DAYS(L46,TODAY())=0,0,DAYS(L46,TODAY())))</f>
        <v>#NAME?</v>
      </c>
      <c r="S46" s="177"/>
      <c r="T46" s="30"/>
      <c r="U46" s="31"/>
      <c r="V46" s="34"/>
    </row>
    <row r="47" spans="2:22" s="32" customFormat="1" ht="19.500000" customHeight="1" outlineLevel="3">
      <c r="B47" s="88">
        <f>B46+1</f>
        <v>28</v>
      </c>
      <c r="C47" s="165" t="s">
        <v>89</v>
      </c>
      <c r="D47" s="166">
        <f>IF(COUNTBLANK(E47:I47)&lt;5,IF(E47&lt;&gt;"",0,IF(F47&lt;&gt;"",1,IF(G47&lt;&gt;"",2,IF(H47&lt;&gt;"",3,IF(I47&lt;&gt;"",4))))),"")</f>
        <v>3</v>
      </c>
      <c r="E47" s="167"/>
      <c r="F47" s="168"/>
      <c r="G47" s="168"/>
      <c r="H47" s="165" t="s">
        <v>120</v>
      </c>
      <c r="I47" s="165"/>
      <c r="J47" s="365" t="str">
        <f>CONCATENATE(NETWORKDAYS(K47,L47),"일")</f>
        <v>0일</v>
      </c>
      <c r="K47" s="170"/>
      <c r="L47" s="170"/>
      <c r="M47" s="171"/>
      <c r="N47" s="171" t="s">
        <v>167</v>
      </c>
      <c r="O47" s="325"/>
      <c r="P47" s="325"/>
      <c r="Q47" s="326">
        <v>0</v>
      </c>
      <c r="R47" s="314" t="e">
        <f ca="1">IF(Q47=100%,0,IF(DAYS(L47,TODAY())=0,0,DAYS(L47,TODAY())))</f>
        <v>#NAME?</v>
      </c>
      <c r="S47" s="177"/>
      <c r="T47" s="30"/>
      <c r="U47" s="31"/>
      <c r="V47" s="34"/>
    </row>
    <row r="48" spans="2:22" s="32" customFormat="1" ht="19.500000" customHeight="1" outlineLevel="3">
      <c r="B48" s="88">
        <f>B47+1</f>
        <v>29</v>
      </c>
      <c r="C48" s="165" t="s">
        <v>89</v>
      </c>
      <c r="D48" s="166">
        <f>IF(COUNTBLANK(E48:I48)&lt;5,IF(E48&lt;&gt;"",0,IF(F48&lt;&gt;"",1,IF(G48&lt;&gt;"",2,IF(H48&lt;&gt;"",3,IF(I48&lt;&gt;"",4))))),"")</f>
        <v>3</v>
      </c>
      <c r="E48" s="167"/>
      <c r="F48" s="168"/>
      <c r="G48" s="168"/>
      <c r="H48" s="165" t="s">
        <v>120</v>
      </c>
      <c r="I48" s="165"/>
      <c r="J48" s="365" t="str">
        <f>CONCATENATE(NETWORKDAYS(K48,L48),"일")</f>
        <v>0일</v>
      </c>
      <c r="K48" s="170"/>
      <c r="L48" s="170"/>
      <c r="M48" s="171"/>
      <c r="N48" s="171" t="s">
        <v>167</v>
      </c>
      <c r="O48" s="325"/>
      <c r="P48" s="325"/>
      <c r="Q48" s="326">
        <v>0</v>
      </c>
      <c r="R48" s="314" t="e">
        <f ca="1">IF(Q48=100%,0,IF(DAYS(L48,TODAY())=0,0,DAYS(L48,TODAY())))</f>
        <v>#NAME?</v>
      </c>
      <c r="S48" s="177"/>
      <c r="T48" s="30"/>
      <c r="U48" s="31"/>
      <c r="V48" s="34"/>
    </row>
    <row r="49" spans="2:22" s="32" customFormat="1" ht="19.500000" customHeight="1" outlineLevel="3">
      <c r="B49" s="88">
        <f>B48+1</f>
        <v>30</v>
      </c>
      <c r="C49" s="165" t="s">
        <v>89</v>
      </c>
      <c r="D49" s="166">
        <f>IF(COUNTBLANK(E49:I49)&lt;5,IF(E49&lt;&gt;"",0,IF(F49&lt;&gt;"",1,IF(G49&lt;&gt;"",2,IF(H49&lt;&gt;"",3,IF(I49&lt;&gt;"",4))))),"")</f>
        <v>3</v>
      </c>
      <c r="E49" s="167"/>
      <c r="F49" s="168"/>
      <c r="G49" s="168"/>
      <c r="H49" s="165" t="s">
        <v>120</v>
      </c>
      <c r="I49" s="165"/>
      <c r="J49" s="365" t="str">
        <f>CONCATENATE(NETWORKDAYS(K49,L49),"일")</f>
        <v>0일</v>
      </c>
      <c r="K49" s="170"/>
      <c r="L49" s="170"/>
      <c r="M49" s="171"/>
      <c r="N49" s="171" t="s">
        <v>167</v>
      </c>
      <c r="O49" s="325"/>
      <c r="P49" s="325"/>
      <c r="Q49" s="326">
        <v>0</v>
      </c>
      <c r="R49" s="314" t="e">
        <f ca="1">IF(Q49=100%,0,IF(DAYS(L49,TODAY())=0,0,DAYS(L49,TODAY())))</f>
        <v>#NAME?</v>
      </c>
      <c r="S49" s="177"/>
      <c r="T49" s="30"/>
      <c r="U49" s="31"/>
      <c r="V49" s="34"/>
    </row>
    <row r="50" spans="2:22" s="32" customFormat="1" ht="19.500000" customHeight="1" outlineLevel="3">
      <c r="B50" s="88">
        <f>B49+1</f>
        <v>31</v>
      </c>
      <c r="C50" s="165" t="s">
        <v>89</v>
      </c>
      <c r="D50" s="166">
        <f>IF(COUNTBLANK(E50:I50)&lt;5,IF(E50&lt;&gt;"",0,IF(F50&lt;&gt;"",1,IF(G50&lt;&gt;"",2,IF(H50&lt;&gt;"",3,IF(I50&lt;&gt;"",4))))),"")</f>
        <v>3</v>
      </c>
      <c r="E50" s="167"/>
      <c r="F50" s="168"/>
      <c r="G50" s="168"/>
      <c r="H50" s="165" t="s">
        <v>120</v>
      </c>
      <c r="I50" s="165"/>
      <c r="J50" s="365" t="str">
        <f>CONCATENATE(NETWORKDAYS(K50,L50),"일")</f>
        <v>0일</v>
      </c>
      <c r="K50" s="170"/>
      <c r="L50" s="170"/>
      <c r="M50" s="171"/>
      <c r="N50" s="171" t="s">
        <v>167</v>
      </c>
      <c r="O50" s="325"/>
      <c r="P50" s="325"/>
      <c r="Q50" s="326">
        <v>0</v>
      </c>
      <c r="R50" s="314" t="e">
        <f ca="1">IF(Q50=100%,0,IF(DAYS(L50,TODAY())=0,0,DAYS(L50,TODAY())))</f>
        <v>#NAME?</v>
      </c>
      <c r="S50" s="177"/>
      <c r="T50" s="30"/>
      <c r="U50" s="31"/>
      <c r="V50" s="34"/>
    </row>
    <row r="51" spans="2:22" s="32" customFormat="1" ht="19.500000" customHeight="1" outlineLevel="3">
      <c r="B51" s="88">
        <f>B50+1</f>
        <v>32</v>
      </c>
      <c r="C51" s="165" t="s">
        <v>90</v>
      </c>
      <c r="D51" s="166">
        <f>IF(COUNTBLANK(E51:I51)&lt;5,IF(E51&lt;&gt;"",0,IF(F51&lt;&gt;"",1,IF(G51&lt;&gt;"",2,IF(H51&lt;&gt;"",3,IF(I51&lt;&gt;"",4))))),"")</f>
        <v>3</v>
      </c>
      <c r="E51" s="167"/>
      <c r="F51" s="168"/>
      <c r="G51" s="168"/>
      <c r="H51" s="165" t="s">
        <v>122</v>
      </c>
      <c r="I51" s="165"/>
      <c r="J51" s="365" t="str">
        <f>CONCATENATE(NETWORKDAYS(K51,L51),"일")</f>
        <v>0일</v>
      </c>
      <c r="K51" s="170"/>
      <c r="L51" s="170"/>
      <c r="M51" s="171"/>
      <c r="N51" s="171" t="s">
        <v>167</v>
      </c>
      <c r="O51" s="325"/>
      <c r="P51" s="325"/>
      <c r="Q51" s="326">
        <v>0</v>
      </c>
      <c r="R51" s="314" t="e">
        <f ca="1">IF(Q51=100%,0,IF(_xlfn.DAYS(L51,TODAY())=0,0,_xlfn.DAYS(L51,TODAY())))</f>
        <v>#VALUE!</v>
      </c>
      <c r="S51" s="177"/>
      <c r="T51" s="30"/>
      <c r="U51" s="31"/>
      <c r="V51" s="34"/>
    </row>
    <row r="52" spans="2:22" s="29" customFormat="1" ht="19.500000" customHeight="1" outlineLevel="1">
      <c r="B52" s="88">
        <f>B51+1</f>
        <v>33</v>
      </c>
      <c r="C52" s="183" t="s">
        <v>81</v>
      </c>
      <c r="D52" s="184">
        <f>IF(COUNTBLANK(E52:I52)&lt;5,IF(E52&lt;&gt;"",0,IF(F52&lt;&gt;"",1,IF(G52&lt;&gt;"",2,IF(H52&lt;&gt;"",3,IF(I52&lt;&gt;"",4))))),"")</f>
        <v>1</v>
      </c>
      <c r="E52" s="185"/>
      <c r="F52" s="186" t="s">
        <v>260</v>
      </c>
      <c r="G52" s="186"/>
      <c r="H52" s="187"/>
      <c r="I52" s="187"/>
      <c r="J52" s="368" t="str">
        <f>CONCATENATE(NETWORKDAYS(K52,L52),"일")</f>
        <v>0일</v>
      </c>
      <c r="K52" s="189"/>
      <c r="L52" s="189"/>
      <c r="M52" s="189"/>
      <c r="N52" s="189"/>
      <c r="O52" s="189"/>
      <c r="P52" s="189"/>
      <c r="Q52" s="190">
        <v>0</v>
      </c>
      <c r="R52" s="314" t="e">
        <f ca="1">IF(Q52=100%,0,IF(_xlfn.DAYS(L52,TODAY())=0,0,_xlfn.DAYS(L52,TODAY())))</f>
        <v>#VALUE!</v>
      </c>
      <c r="S52" s="196"/>
      <c r="T52" s="27"/>
      <c r="U52" s="28"/>
      <c r="V52" s="42"/>
    </row>
    <row r="53" spans="2:22" s="32" customFormat="1" ht="19.500000" customHeight="1" outlineLevel="3">
      <c r="B53" s="88">
        <f>B52+1</f>
        <v>34</v>
      </c>
      <c r="C53" s="197" t="s">
        <v>91</v>
      </c>
      <c r="D53" s="198">
        <f>IF(COUNTBLANK(E53:I53)&lt;5,IF(E53&lt;&gt;"",0,IF(F53&lt;&gt;"",1,IF(G53&lt;&gt;"",2,IF(H53&lt;&gt;"",3,IF(I53&lt;&gt;"",4))))),"")</f>
        <v>2</v>
      </c>
      <c r="E53" s="154"/>
      <c r="F53" s="199"/>
      <c r="G53" s="199" t="s">
        <v>113</v>
      </c>
      <c r="H53" s="197"/>
      <c r="I53" s="197"/>
      <c r="J53" s="377" t="str">
        <f>CONCATENATE(NETWORKDAYS(K53,L53),"일")</f>
        <v>0일</v>
      </c>
      <c r="K53" s="201"/>
      <c r="L53" s="201"/>
      <c r="M53" s="202"/>
      <c r="N53" s="202"/>
      <c r="O53" s="204"/>
      <c r="P53" s="204"/>
      <c r="Q53" s="203">
        <v>0</v>
      </c>
      <c r="R53" s="314" t="e">
        <f ca="1">IF(Q53=100%,0,IF(_xlfn.DAYS(L53,TODAY())=0,0,_xlfn.DAYS(L53,TODAY())))</f>
        <v>#VALUE!</v>
      </c>
      <c r="S53" s="208"/>
      <c r="T53" s="30"/>
      <c r="U53" s="31"/>
      <c r="V53" s="34"/>
    </row>
    <row r="54" spans="2:22" s="32" customFormat="1" ht="19.500000" customHeight="1" outlineLevel="3">
      <c r="B54" s="88">
        <f>B53+1</f>
        <v>35</v>
      </c>
      <c r="C54" s="165" t="s">
        <v>261</v>
      </c>
      <c r="D54" s="166">
        <f>IF(COUNTBLANK(E54:I54)&lt;5,IF(E54&lt;&gt;"",0,IF(F54&lt;&gt;"",1,IF(G54&lt;&gt;"",2,IF(H54&lt;&gt;"",3,IF(I54&lt;&gt;"",4))))),"")</f>
        <v>3</v>
      </c>
      <c r="E54" s="167"/>
      <c r="F54" s="168"/>
      <c r="G54" s="168"/>
      <c r="H54" s="165" t="s">
        <v>116</v>
      </c>
      <c r="I54" s="165"/>
      <c r="J54" s="365" t="str">
        <f>CONCATENATE(NETWORKDAYS(K54,L54),"일")</f>
        <v>0일</v>
      </c>
      <c r="K54" s="170"/>
      <c r="L54" s="170"/>
      <c r="M54" s="171"/>
      <c r="N54" s="171"/>
      <c r="O54" s="325"/>
      <c r="P54" s="325"/>
      <c r="Q54" s="326">
        <v>0</v>
      </c>
      <c r="R54" s="314" t="e">
        <f ca="1">IF(Q54=100%,0,IF(DAYS(L54,TODAY())=0,0,DAYS(L54,TODAY())))</f>
        <v>#NAME?</v>
      </c>
      <c r="S54" s="177"/>
      <c r="T54" s="30"/>
      <c r="U54" s="31"/>
      <c r="V54" s="34"/>
    </row>
    <row r="55" spans="2:22" s="32" customFormat="1" ht="19.500000" customHeight="1" outlineLevel="3">
      <c r="B55" s="88">
        <f>B54+1</f>
        <v>36</v>
      </c>
      <c r="C55" s="197" t="s">
        <v>75</v>
      </c>
      <c r="D55" s="153">
        <f>IF(COUNTBLANK(E55:I55)&lt;5,IF(E55&lt;&gt;"",0,IF(F55&lt;&gt;"",1,IF(G55&lt;&gt;"",2,IF(H55&lt;&gt;"",3,IF(I55&lt;&gt;"",4))))),"")</f>
        <v>2</v>
      </c>
      <c r="E55" s="154"/>
      <c r="F55" s="155"/>
      <c r="G55" s="155" t="s">
        <v>114</v>
      </c>
      <c r="H55" s="152"/>
      <c r="I55" s="152"/>
      <c r="J55" s="377" t="str">
        <f>CONCATENATE(NETWORKDAYS(K55,L55),"일")</f>
        <v>0일</v>
      </c>
      <c r="K55" s="157"/>
      <c r="L55" s="157"/>
      <c r="M55" s="158"/>
      <c r="N55" s="158"/>
      <c r="O55" s="160"/>
      <c r="P55" s="160"/>
      <c r="Q55" s="159">
        <v>0</v>
      </c>
      <c r="R55" s="314" t="e">
        <f ca="1">IF(Q55=100%,0,IF(_xlfn.DAYS(L55,TODAY())=0,0,_xlfn.DAYS(L55,TODAY())))</f>
        <v>#VALUE!</v>
      </c>
      <c r="S55" s="164"/>
      <c r="T55" s="30"/>
      <c r="U55" s="31"/>
      <c r="V55" s="34"/>
    </row>
    <row r="56" spans="2:22" s="32" customFormat="1" ht="19.500000" customHeight="1" outlineLevel="3">
      <c r="B56" s="88">
        <f>B55+1</f>
        <v>37</v>
      </c>
      <c r="C56" s="165" t="s">
        <v>262</v>
      </c>
      <c r="D56" s="166">
        <f>IF(COUNTBLANK(E56:I56)&lt;5,IF(E56&lt;&gt;"",0,IF(F56&lt;&gt;"",1,IF(G56&lt;&gt;"",2,IF(H56&lt;&gt;"",3,IF(I56&lt;&gt;"",4))))),"")</f>
        <v>3</v>
      </c>
      <c r="E56" s="167"/>
      <c r="F56" s="168"/>
      <c r="G56" s="168"/>
      <c r="H56" s="165" t="s">
        <v>116</v>
      </c>
      <c r="I56" s="165"/>
      <c r="J56" s="365" t="str">
        <f>CONCATENATE(NETWORKDAYS(K56,L56),"일")</f>
        <v>0일</v>
      </c>
      <c r="K56" s="170"/>
      <c r="L56" s="170"/>
      <c r="M56" s="171"/>
      <c r="N56" s="171"/>
      <c r="O56" s="325"/>
      <c r="P56" s="325"/>
      <c r="Q56" s="326">
        <v>0</v>
      </c>
      <c r="R56" s="314" t="e">
        <f ca="1">IF(Q56=100%,0,IF(DAYS(L56,TODAY())=0,0,DAYS(L56,TODAY())))</f>
        <v>#NAME?</v>
      </c>
      <c r="S56" s="177"/>
      <c r="T56" s="30"/>
      <c r="U56" s="31"/>
      <c r="V56" s="34"/>
    </row>
    <row r="57" spans="2:22" s="32" customFormat="1" ht="19.500000" customHeight="1" outlineLevel="3">
      <c r="B57" s="88">
        <f>B56+1</f>
        <v>38</v>
      </c>
      <c r="C57" s="197" t="s">
        <v>76</v>
      </c>
      <c r="D57" s="153">
        <f>IF(COUNTBLANK(E57:I57)&lt;5,IF(E57&lt;&gt;"",0,IF(F57&lt;&gt;"",1,IF(G57&lt;&gt;"",2,IF(H57&lt;&gt;"",3,IF(I57&lt;&gt;"",4))))),"")</f>
        <v>2</v>
      </c>
      <c r="E57" s="154"/>
      <c r="F57" s="155"/>
      <c r="G57" s="155" t="s">
        <v>114</v>
      </c>
      <c r="H57" s="152"/>
      <c r="I57" s="152"/>
      <c r="J57" s="377" t="str">
        <f>CONCATENATE(NETWORKDAYS(K57,L57),"일")</f>
        <v>0일</v>
      </c>
      <c r="K57" s="157"/>
      <c r="L57" s="157"/>
      <c r="M57" s="158"/>
      <c r="N57" s="158"/>
      <c r="O57" s="160"/>
      <c r="P57" s="160"/>
      <c r="Q57" s="159">
        <v>0</v>
      </c>
      <c r="R57" s="314" t="e">
        <f ca="1">IF(Q57=100%,0,IF(DAYS(L57,TODAY())=0,0,DAYS(L57,TODAY())))</f>
        <v>#NAME?</v>
      </c>
      <c r="S57" s="164"/>
      <c r="T57" s="30"/>
      <c r="U57" s="31"/>
      <c r="V57" s="34"/>
    </row>
    <row r="58" spans="2:22" s="32" customFormat="1" ht="19.500000" customHeight="1" outlineLevel="3">
      <c r="B58" s="88">
        <f>B57+1</f>
        <v>39</v>
      </c>
      <c r="C58" s="407" t="s">
        <v>263</v>
      </c>
      <c r="D58" s="408">
        <f>IF(COUNTBLANK(E58:I58)&lt;5,IF(E58&lt;&gt;"",0,IF(F58&lt;&gt;"",1,IF(G58&lt;&gt;"",2,IF(H58&lt;&gt;"",3,IF(I58&lt;&gt;"",4))))),"")</f>
        <v>3</v>
      </c>
      <c r="E58" s="409"/>
      <c r="F58" s="410"/>
      <c r="G58" s="410"/>
      <c r="H58" s="407" t="s">
        <v>116</v>
      </c>
      <c r="I58" s="407"/>
      <c r="J58" s="411" t="str">
        <f>CONCATENATE(NETWORKDAYS(K58,L58),"일")</f>
        <v>0일</v>
      </c>
      <c r="K58" s="412"/>
      <c r="L58" s="412"/>
      <c r="M58" s="413"/>
      <c r="N58" s="413"/>
      <c r="O58" s="414"/>
      <c r="P58" s="414"/>
      <c r="Q58" s="415">
        <v>0</v>
      </c>
      <c r="R58" s="416" t="e">
        <f ca="1">IF(Q58=100%,0,IF(DAYS(L58,TODAY())=0,0,DAYS(L58,TODAY())))</f>
        <v>#NAME?</v>
      </c>
      <c r="S58" s="417"/>
      <c r="T58" s="30"/>
      <c r="U58" s="31"/>
      <c r="V58" s="34"/>
    </row>
    <row r="59" spans="2:22" outlineLevel="1">
      <c r="B59" s="32"/>
      <c r="C59" s="16"/>
      <c r="D59" s="32"/>
      <c r="E59" s="32"/>
      <c r="F59" s="32"/>
      <c r="G59" s="32"/>
      <c r="H59" s="32"/>
      <c r="I59" s="32"/>
      <c r="J59" s="15"/>
      <c r="K59" s="32"/>
      <c r="L59" s="35"/>
      <c r="M59" s="32"/>
      <c r="N59" s="32"/>
      <c r="O59" s="35"/>
      <c r="P59" s="35"/>
      <c r="Q59" s="36"/>
      <c r="R59" s="34"/>
      <c r="S59" s="37"/>
      <c r="T59" s="32"/>
      <c r="U59" s="20"/>
      <c r="V59" s="32"/>
    </row>
    <row r="60" spans="2:22">
      <c r="B60" s="29"/>
      <c r="C60" s="16"/>
      <c r="D60" s="29"/>
      <c r="E60" s="29"/>
      <c r="F60" s="29"/>
      <c r="G60" s="29"/>
      <c r="H60" s="29"/>
      <c r="I60" s="29"/>
      <c r="J60" s="15"/>
      <c r="K60" s="29"/>
      <c r="L60" s="35"/>
      <c r="M60" s="29"/>
      <c r="N60" s="29"/>
      <c r="O60" s="35"/>
      <c r="P60" s="35"/>
      <c r="Q60" s="36"/>
      <c r="R60" s="34"/>
      <c r="S60" s="37"/>
      <c r="T60" s="29"/>
      <c r="U60" s="20"/>
      <c r="V60" s="29"/>
    </row>
    <row r="61" spans="2:22">
      <c r="B61" s="32"/>
      <c r="C61" s="16"/>
      <c r="D61" s="32"/>
      <c r="E61" s="32"/>
      <c r="F61" s="32"/>
      <c r="G61" s="32"/>
      <c r="H61" s="32"/>
      <c r="I61" s="32"/>
      <c r="J61" s="15"/>
      <c r="K61" s="32"/>
      <c r="L61" s="35"/>
      <c r="M61" s="32"/>
      <c r="N61" s="32"/>
      <c r="O61" s="35"/>
      <c r="P61" s="35"/>
      <c r="Q61" s="36"/>
      <c r="R61" s="34"/>
      <c r="S61" s="37"/>
      <c r="T61" s="32"/>
      <c r="U61" s="20"/>
      <c r="V61" s="32"/>
    </row>
    <row r="62" spans="2:22">
      <c r="B62" s="32"/>
      <c r="D62" s="32"/>
      <c r="E62" s="32"/>
      <c r="F62" s="32"/>
      <c r="G62" s="32"/>
      <c r="H62" s="32"/>
      <c r="I62" s="32"/>
      <c r="K62" s="32"/>
      <c r="M62" s="32"/>
      <c r="N62" s="32"/>
      <c r="T62" s="32"/>
      <c r="V62" s="32"/>
    </row>
    <row r="63" spans="2:22">
      <c r="B63" s="32"/>
      <c r="C63" s="38"/>
      <c r="D63" s="32"/>
      <c r="E63" s="32"/>
      <c r="F63" s="32"/>
      <c r="G63" s="32"/>
      <c r="H63" s="32"/>
      <c r="I63" s="32"/>
      <c r="J63" s="39"/>
      <c r="K63" s="32"/>
      <c r="L63" s="36"/>
      <c r="M63" s="32"/>
      <c r="N63" s="32"/>
      <c r="O63" s="36"/>
      <c r="P63" s="36"/>
      <c r="Q63" s="33"/>
      <c r="R63" s="37"/>
      <c r="S63" s="20"/>
      <c r="T63" s="32"/>
      <c r="U63" s="15"/>
      <c r="V63" s="32"/>
    </row>
    <row r="64" spans="2:22">
      <c r="B64" s="32"/>
      <c r="D64" s="32"/>
      <c r="E64" s="32"/>
      <c r="F64" s="32"/>
      <c r="G64" s="32"/>
      <c r="H64" s="32"/>
      <c r="I64" s="32"/>
      <c r="J64" s="20"/>
      <c r="K64" s="32"/>
      <c r="L64" s="36"/>
      <c r="M64" s="32"/>
      <c r="N64" s="32"/>
      <c r="O64" s="36"/>
      <c r="P64" s="36"/>
      <c r="Q64" s="33"/>
      <c r="R64" s="37"/>
      <c r="S64" s="20"/>
      <c r="T64" s="32"/>
      <c r="U64" s="15"/>
      <c r="V64" s="32"/>
    </row>
    <row r="65" spans="2:22">
      <c r="B65" s="32"/>
      <c r="C65" s="32"/>
      <c r="D65" s="32"/>
      <c r="E65" s="32"/>
      <c r="F65" s="32"/>
      <c r="G65" s="32"/>
      <c r="H65" s="32"/>
      <c r="I65" s="32"/>
      <c r="K65" s="32"/>
      <c r="M65" s="32"/>
      <c r="N65" s="32"/>
      <c r="R65" s="33"/>
      <c r="T65" s="32"/>
      <c r="V65" s="32"/>
    </row>
    <row r="66" spans="2:22">
      <c r="B66" s="15"/>
      <c r="C66" s="32"/>
      <c r="D66" s="35"/>
      <c r="E66" s="15"/>
      <c r="F66" s="14"/>
      <c r="G66" s="14"/>
      <c r="H66" s="15"/>
      <c r="I66" s="16"/>
      <c r="J66" s="32"/>
      <c r="K66" s="35"/>
      <c r="L66" s="32"/>
      <c r="M66" s="35"/>
      <c r="N66" s="35"/>
      <c r="O66" s="32"/>
      <c r="P66" s="32"/>
      <c r="Q66" s="32"/>
      <c r="R66" s="33"/>
      <c r="S66" s="32"/>
      <c r="T66" s="15"/>
      <c r="U66" s="32"/>
      <c r="V66" s="15"/>
    </row>
    <row r="67" spans="2:22">
      <c r="B67" s="15"/>
      <c r="C67" s="32"/>
      <c r="D67" s="35"/>
      <c r="E67" s="15"/>
      <c r="F67" s="14"/>
      <c r="G67" s="14"/>
      <c r="H67" s="15"/>
      <c r="I67" s="16"/>
      <c r="J67" s="32"/>
      <c r="K67" s="35"/>
      <c r="L67" s="32"/>
      <c r="M67" s="35"/>
      <c r="N67" s="35"/>
      <c r="O67" s="32"/>
      <c r="P67" s="32"/>
      <c r="Q67" s="32"/>
      <c r="S67" s="32"/>
      <c r="T67" s="15"/>
      <c r="U67" s="32"/>
      <c r="V67" s="15"/>
    </row>
    <row r="68" spans="2:22">
      <c r="B68" s="15"/>
      <c r="C68" s="32"/>
      <c r="D68" s="35"/>
      <c r="E68" s="15"/>
      <c r="F68" s="14"/>
      <c r="G68" s="14"/>
      <c r="H68" s="15"/>
      <c r="I68" s="16"/>
      <c r="J68" s="32"/>
      <c r="K68" s="35"/>
      <c r="L68" s="32"/>
      <c r="M68" s="35"/>
      <c r="N68" s="35"/>
      <c r="O68" s="32"/>
      <c r="P68" s="32"/>
      <c r="Q68" s="32"/>
      <c r="R68" s="32"/>
      <c r="S68" s="32"/>
      <c r="T68" s="15"/>
      <c r="U68" s="32"/>
      <c r="V68" s="15"/>
    </row>
    <row r="69" spans="2:22">
      <c r="C69" s="29"/>
      <c r="J69" s="29"/>
      <c r="L69" s="29"/>
      <c r="O69" s="29"/>
      <c r="P69" s="29"/>
      <c r="Q69" s="29"/>
      <c r="R69" s="29"/>
      <c r="S69" s="29"/>
      <c r="U69" s="29"/>
    </row>
    <row r="70" spans="2:22">
      <c r="C70" s="32"/>
      <c r="J70" s="32"/>
      <c r="L70" s="32"/>
      <c r="O70" s="32"/>
      <c r="P70" s="32"/>
      <c r="Q70" s="32"/>
      <c r="R70" s="32"/>
      <c r="S70" s="32"/>
      <c r="U70" s="32"/>
    </row>
    <row r="71" spans="2:22">
      <c r="C71" s="32"/>
      <c r="J71" s="32"/>
      <c r="L71" s="32"/>
      <c r="O71" s="32"/>
      <c r="P71" s="32"/>
      <c r="Q71" s="32"/>
      <c r="R71" s="32"/>
      <c r="S71" s="32"/>
      <c r="U71" s="32"/>
    </row>
    <row r="72" spans="2:22">
      <c r="C72" s="16"/>
      <c r="J72" s="32"/>
      <c r="L72" s="32"/>
      <c r="O72" s="32"/>
      <c r="P72" s="32"/>
      <c r="Q72" s="32"/>
      <c r="R72" s="32"/>
      <c r="S72" s="32"/>
      <c r="U72" s="32"/>
    </row>
    <row r="73" spans="2:22">
      <c r="C73" s="16"/>
      <c r="J73" s="15"/>
      <c r="L73" s="35"/>
      <c r="O73" s="35"/>
      <c r="P73" s="35"/>
      <c r="Q73" s="36"/>
      <c r="R73" s="34"/>
      <c r="S73" s="37"/>
      <c r="U73" s="20"/>
    </row>
    <row r="74" spans="2:22">
      <c r="C74" s="16"/>
      <c r="J74" s="15"/>
      <c r="L74" s="35"/>
      <c r="O74" s="35"/>
      <c r="P74" s="35"/>
      <c r="Q74" s="36"/>
      <c r="R74" s="34"/>
      <c r="S74" s="37"/>
      <c r="U74" s="20"/>
    </row>
    <row r="75" spans="2:22">
      <c r="J75" s="15"/>
      <c r="L75" s="35"/>
      <c r="O75" s="35"/>
      <c r="P75" s="35"/>
      <c r="Q75" s="36"/>
      <c r="R75" s="34"/>
      <c r="S75" s="37"/>
      <c r="U75" s="20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57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{5616462f-233f-1131-5616-462f233f1131}</x14:id>
        </ext>
      </extLst>
    </cfRule>
  </conditionalFormatting>
  <conditionalFormatting sqref="Q25">
    <cfRule type="dataBar" priority="1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{d292c28b-a784-94b5-d292-c28ba78494b5}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{6e2e7e37-1b38-18f9-6e2e-7e371b3818f9}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{eaaafab3-9fbc-9c8d-eaaa-fab39fbc9c8d}</x14:id>
        </ext>
      </extLst>
    </cfRule>
  </conditionalFormatting>
  <conditionalFormatting sqref="Q34">
    <cfRule type="dataBar" priority="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{82c292db-f7d4-d4e5-82c2-92dbf7d4d4e5}</x14:id>
        </ext>
      </extLst>
    </cfRule>
  </conditionalFormatting>
  <conditionalFormatting sqref="Q34">
    <cfRule type="dataBar" priority="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{1646165f-7356-5c61-1646-165f73565c61}</x14:id>
        </ext>
      </extLst>
    </cfRule>
  </conditionalFormatting>
  <conditionalFormatting sqref="Q35">
    <cfRule type="dataBar" priority="1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{8aca9ad3-ffdc-dced-8aca-9ad3ffdcdced}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{8e4e1e57-7b58-5869-8e4e-1e577b585869}</x14:id>
        </ext>
      </extLst>
    </cfRule>
  </conditionalFormatting>
  <conditionalFormatting sqref="Q36">
    <cfRule type="dataBar" priority="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{92d282cb-e7c4-d4f5-92d2-82cbe7c4d4f5}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{1656b64f-6347-5d71-1656-b64f63475d71}</x14:id>
        </ext>
      </extLst>
    </cfRule>
  </conditionalFormatting>
  <conditionalFormatting sqref="Q54">
    <cfRule type="dataBar" priority="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{9ada8ac3-efcc-dcfd-9ada-8ac3efccdcfd}</x14:id>
        </ext>
      </extLst>
    </cfRule>
  </conditionalFormatting>
  <conditionalFormatting sqref="Q54">
    <cfRule type="dataBar" priority="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{1e5e2e47-6b48-5879-1e5e-2e476b485879}</x14:id>
        </ext>
      </extLst>
    </cfRule>
  </conditionalFormatting>
  <conditionalFormatting sqref="Q56">
    <cfRule type="dataBar" priority="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{a2e2b2fb-d7f4-d4c5-a2e2-b2fbd7f4d4c5}</x14:id>
        </ext>
      </extLst>
    </cfRule>
  </conditionalFormatting>
  <conditionalFormatting sqref="Q56">
    <cfRule type="dataBar" priority="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{2666367f-5370-5a41-2666-367f53705a41}</x14:id>
        </ext>
      </extLst>
    </cfRule>
  </conditionalFormatting>
  <conditionalFormatting sqref="Q58">
    <cfRule type="dataBar" priority="1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{21613178-5475-7746-2161-317854757746}</x14:id>
        </ext>
      </extLst>
    </cfRule>
  </conditionalFormatting>
  <conditionalFormatting sqref="Q58">
    <cfRule type="dataBar" priority="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{a5e5b5fc-d5f1-f3c2-a5e5-b5fcd5f1f3c2}</x14:id>
        </ext>
      </extLst>
    </cfRule>
  </conditionalFormatting>
  <conditionalFormatting sqref="Q57">
    <cfRule type="dataBar" priority="1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{29693971-5c7d-7f4e-2969-39715c7d7f4e}</x14:id>
        </ext>
      </extLst>
    </cfRule>
  </conditionalFormatting>
  <conditionalFormatting sqref="Q58">
    <cfRule type="dataBar" priority="1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{adedbdf4-d8f9-fbca-aded-bdf4d8f9fbca}</x14:id>
        </ext>
      </extLst>
    </cfRule>
  </conditionalFormatting>
  <conditionalFormatting sqref="Q58">
    <cfRule type="dataBar" priority="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{31712168-4465-7756-3171-216844657756}</x14:id>
        </ext>
      </extLst>
    </cfRule>
  </conditionalFormatting>
  <conditionalFormatting sqref="Q58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{b5f5a5ec-c4e1-f3d2-b5f5-a5ecc4e1f3d2}</x14:id>
        </ext>
      </extLst>
    </cfRule>
  </conditionalFormatting>
  <conditionalFormatting sqref="Q41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{39792960-4c6d-7f5e-3979-29604c6d7f5e}</x14:id>
        </ext>
      </extLst>
    </cfRule>
  </conditionalFormatting>
  <conditionalFormatting sqref="Q41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{bdfdade4-c8e9-fbda-bdfd-ade4c8e9fbda}</x14:id>
        </ext>
      </extLst>
    </cfRule>
  </conditionalFormatting>
  <conditionalFormatting sqref="Q50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{71411158-7455-7766-7141-115874557766}</x14:id>
        </ext>
      </extLst>
    </cfRule>
  </conditionalFormatting>
  <conditionalFormatting sqref="Q50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{85c595dc-f3d1-f3e2-85c5-95dcf3d1f3e2}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{edadfdb4-98b9-bb8a-edad-fdb498b9bb8a}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{6929793d-1c3d-3f9e-6929-793d1c3d3f9e}</x14:id>
        </ext>
      </extLst>
    </cfRule>
  </conditionalFormatting>
  <conditionalFormatting sqref="Q48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{e5a5f5bc-99b1-b382-e5a5-f5bc99b1b382}</x14:id>
        </ext>
      </extLst>
    </cfRule>
  </conditionalFormatting>
  <conditionalFormatting sqref="Q48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{61217138-1435-3706-6121-713814353706}</x14:id>
        </ext>
      </extLst>
    </cfRule>
  </conditionalFormatting>
  <conditionalFormatting sqref="Q47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{fdbdeda4-88a9-bb9a-fdbd-eda488a9bb9a}</x14:id>
        </ext>
      </extLst>
    </cfRule>
  </conditionalFormatting>
  <conditionalFormatting sqref="Q47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{7939692c-5c2d-3f1e-7939-692c5c2d3f1e}</x14:id>
        </ext>
      </extLst>
    </cfRule>
  </conditionalFormatting>
  <conditionalFormatting sqref="Q46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{f5b5e5ac-88a1-b392-f5b5-e5ac88a1b392}</x14:id>
        </ext>
      </extLst>
    </cfRule>
  </conditionalFormatting>
  <conditionalFormatting sqref="Q46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{71316128-c425-3716-7131-6128c4253716}</x14:id>
        </ext>
      </extLst>
    </cfRule>
  </conditionalFormatting>
  <conditionalFormatting sqref="Q45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{cd8ddd94-b899-bbaa-cd8d-dd94b899bbaa}</x14:id>
        </ext>
      </extLst>
    </cfRule>
  </conditionalFormatting>
  <conditionalFormatting sqref="Q45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{4979591b-3c1d-3f2e-4979-591b3c1d3f2e}</x14:id>
        </ext>
      </extLst>
    </cfRule>
  </conditionalFormatting>
  <conditionalFormatting sqref="Q4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{a8e8b8f1-ddfc-fecf-a8e8-b8f1ddfcfecf}</x14:id>
        </ext>
      </extLst>
    </cfRule>
  </conditionalFormatting>
  <conditionalFormatting sqref="Q4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{2c6c3c75-5978-7a4b-2c6c-3c7559787a4b}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16462f-233f-1131-5616-462f233f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4b5-d292-c28ba78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8f9-6e2e-7e371b3818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c8d-eaaa-fab39fbc9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4e5-82c2-92dbf7d4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6-5c61-1646-165f73565c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ced-8aca-9ad3ffdc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8-5869-8e4e-1e577b58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4f5-92d2-82cbe7c4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7-5d71-1656-b64f63475d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cfd-9ada-8ac3efc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8-5879-1e5e-2e476b4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4c5-a2e2-b2fbd7f4d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0-5a41-2666-367f53705a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46-2161-3178547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1-f3c2-a5e5-b5fcd5f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d-7f4e-2969-39715c7d7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ca-aded-bdf4d8f9f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56-3171-2168446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f3d2-b5f5-a5ecc4e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7f5e-3979-29604c6d7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da-bdfd-ade4c8e9f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5-7766-7141-115874557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f3e2-85c5-95dcf3d1f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8a-edad-fdb498b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d-3f9e-6929-793d1c3d3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1-b382-e5a5-f5bc99b1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06-6121-7138143537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9a-fdbd-eda488a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5c2d-3f1e-7939-692c5c2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392-f5b5-e5ac88a1b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5-3716-7131-6128c4253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baa-cd8d-dd94b899b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b-3c1d-3f2e-4979-591b3c1d3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ecf-a8e8-b8f1ddf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a4b-2c6c-3c75597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