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WBS!$C$19:$S$49</definedName>
    <definedName name="_xlnm.Print_Area" localSheetId="0">history!$A$1:$H$39</definedName>
    <definedName name="_xlnm.Print_Area" localSheetId="1">WBS!$A$2:$S$49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<sst xmlns="http://schemas.openxmlformats.org/spreadsheetml/2006/main" count="242" uniqueCount="242">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</sst>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0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</fonts>
  <fills count="5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</fills>
  <borders count="86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382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49</xdr:row>
      <xdr:rowOff>0</xdr:rowOff>
    </xdr:from>
    <xdr:to>
      <xdr:col>18</xdr:col>
      <xdr:colOff>960120</xdr:colOff>
      <xdr:row>49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645515" y="9277350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48</xdr:row>
      <xdr:rowOff>238125</xdr:rowOff>
    </xdr:from>
    <xdr:to>
      <xdr:col>8</xdr:col>
      <xdr:colOff>695325</xdr:colOff>
      <xdr:row>50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9267825"/>
          <a:ext cx="19050" cy="2571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D63"/>
  <sheetViews>
    <sheetView topLeftCell="A2" showGridLines="0" tabSelected="1" zoomScale="110" zoomScaleNormal="110" workbookViewId="0">
      <pane xSplit="9" ySplit="5" topLeftCell="J7" activePane="bottomRight" state="frozen"/>
      <selection activeCell="A2" sqref="A2"/>
      <selection pane="topRight" activeCell="J2" sqref="J2"/>
      <selection pane="bottomLeft" activeCell="A7" sqref="A7"/>
      <selection pane="bottomRight" activeCell="O33" sqref="O33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27.4335716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>
      <c r="B3" s="241" t="s">
        <v>20</v>
      </c>
      <c r="C3" s="244" t="s">
        <v>23</v>
      </c>
      <c r="D3" s="245" t="s">
        <v>24</v>
      </c>
      <c r="E3" s="248" t="s">
        <v>46</v>
      </c>
      <c r="F3" s="249"/>
      <c r="G3" s="249"/>
      <c r="H3" s="249"/>
      <c r="I3" s="250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>
      <c r="B4" s="242"/>
      <c r="C4" s="234"/>
      <c r="D4" s="246"/>
      <c r="E4" s="251"/>
      <c r="F4" s="252"/>
      <c r="G4" s="252"/>
      <c r="H4" s="252"/>
      <c r="I4" s="253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>
      <c r="B5" s="243"/>
      <c r="C5" s="235"/>
      <c r="D5" s="247"/>
      <c r="E5" s="254"/>
      <c r="F5" s="255"/>
      <c r="G5" s="255"/>
      <c r="H5" s="255"/>
      <c r="I5" s="256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236" t="s">
        <v>140</v>
      </c>
      <c r="F6" s="236"/>
      <c r="G6" s="236"/>
      <c r="H6" s="236"/>
      <c r="I6" s="236"/>
      <c r="J6" s="78" t="str">
        <f>CONCATENATE(_xlfn.DAYS(L6,K6),"일")</f>
        <v>118일</v>
      </c>
      <c r="K6" s="79">
        <v>45264</v>
      </c>
      <c r="L6" s="79">
        <v>45382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378">
        <f ca="1">IF(Q6=100%,0,IF(_xlfn.DAYS(L6,TODAY())=0,0,_xlfn.DAYS(L6,TODAY())))</f>
        <v>100</v>
      </c>
      <c r="S6" s="379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10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122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135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122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135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122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135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122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135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135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122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135"/>
      <c r="U18" s="22"/>
    </row>
    <row r="19" spans="2:23" s="29" customFormat="1" ht="19.500000" customHeight="1" outlineLevel="1">
      <c r="B19" s="88">
        <v>1</v>
      </c>
      <c r="C19" s="136" t="s">
        <v>54</v>
      </c>
      <c r="D19" s="137">
        <f>IF(COUNTBLANK(E19:I19)&lt;5,IF(E19&lt;&gt;"",0,IF(F19&lt;&gt;"",1,IF(G19&lt;&gt;"",2,IF(H19&lt;&gt;"",3,IF(I19&lt;&gt;"",4))))),"")</f>
        <v>1</v>
      </c>
      <c r="E19" s="138"/>
      <c r="F19" s="139" t="s">
        <v>154</v>
      </c>
      <c r="G19" s="139"/>
      <c r="H19" s="140"/>
      <c r="I19" s="140"/>
      <c r="J19" s="368" t="str">
        <f>CONCATENATE(_xlfn.DAYS(L19,K19),"일")</f>
        <v>9일</v>
      </c>
      <c r="K19" s="142">
        <v>45265</v>
      </c>
      <c r="L19" s="143">
        <v>45274</v>
      </c>
      <c r="M19" s="144" t="s">
        <v>50</v>
      </c>
      <c r="N19" s="144" t="s">
        <v>167</v>
      </c>
      <c r="O19" s="144">
        <v>45265</v>
      </c>
      <c r="P19" s="144">
        <v>45274</v>
      </c>
      <c r="Q19" s="145">
        <f ca="1">SUM(Q20,Q23)/COUNT(Q20,Q23)</f>
        <v>1</v>
      </c>
      <c r="R19" s="315">
        <f ca="1">IF(Q19=100%,0,IF(_xlfn.DAYS(L19,TODAY())=0,0,_xlfn.DAYS(L19,TODAY())))</f>
        <v>0</v>
      </c>
      <c r="S19" s="151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152" t="s">
        <v>82</v>
      </c>
      <c r="D20" s="153">
        <f>IF(COUNTBLANK(E20:I20)&lt;5,IF(E20&lt;&gt;"",0,IF(F20&lt;&gt;"",1,IF(G20&lt;&gt;"",2,IF(H20&lt;&gt;"",3,IF(I20&lt;&gt;"",4))))),"")</f>
        <v>2</v>
      </c>
      <c r="E20" s="154"/>
      <c r="F20" s="155"/>
      <c r="G20" s="155" t="s">
        <v>155</v>
      </c>
      <c r="H20" s="152"/>
      <c r="I20" s="152"/>
      <c r="J20" s="377" t="str">
        <f>CONCATENATE(_xlfn.DAYS(L20,K20),"일")</f>
        <v>1일</v>
      </c>
      <c r="K20" s="157">
        <v>45265</v>
      </c>
      <c r="L20" s="157">
        <v>45266</v>
      </c>
      <c r="M20" s="158" t="s">
        <v>50</v>
      </c>
      <c r="N20" s="158" t="s">
        <v>167</v>
      </c>
      <c r="O20" s="160">
        <v>45265</v>
      </c>
      <c r="P20" s="160">
        <v>45267</v>
      </c>
      <c r="Q20" s="159">
        <f ca="1">SUM(Q20:Q23)/COUNT(Q20:Q23)</f>
        <v>1</v>
      </c>
      <c r="R20" s="314">
        <f ca="1">IF(Q20=100%,0,IF(_xlfn.DAYS(L20,TODAY())=0,0,_xlfn.DAYS(L20,TODAY())))</f>
        <v>0</v>
      </c>
      <c r="S20" s="164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165" t="s">
        <v>150</v>
      </c>
      <c r="I21" s="165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17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165" t="s">
        <v>157</v>
      </c>
      <c r="I22" s="165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17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303" t="s">
        <v>188</v>
      </c>
      <c r="H23" s="300"/>
      <c r="I23" s="300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12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165" t="s">
        <v>156</v>
      </c>
      <c r="I24" s="165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17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165" t="s">
        <v>172</v>
      </c>
      <c r="I25" s="165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17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136" t="s">
        <v>55</v>
      </c>
      <c r="D26" s="137">
        <f>IF(COUNTBLANK(E26:I26)&lt;5,IF(E26&lt;&gt;"",0,IF(F26&lt;&gt;"",1,IF(G26&lt;&gt;"",2,IF(H26&lt;&gt;"",3,IF(I26&lt;&gt;"",4))))),"")</f>
        <v>1</v>
      </c>
      <c r="E26" s="138"/>
      <c r="F26" s="139" t="s">
        <v>109</v>
      </c>
      <c r="G26" s="139"/>
      <c r="H26" s="140"/>
      <c r="I26" s="140"/>
      <c r="J26" s="368" t="str">
        <f>CONCATENATE(NETWORKDAYS(K26,L26),"일")</f>
        <v>5일</v>
      </c>
      <c r="K26" s="144">
        <v>45278</v>
      </c>
      <c r="L26" s="144">
        <v>45284</v>
      </c>
      <c r="M26" s="144" t="s">
        <v>50</v>
      </c>
      <c r="N26" s="144" t="s">
        <v>167</v>
      </c>
      <c r="O26" s="144">
        <v>45278</v>
      </c>
      <c r="P26" s="144"/>
      <c r="Q26" s="145">
        <f>(SUM(Q27,Q28,Q33)/COUNT(Q27,Q28,Q33))</f>
        <v>0.533333333333333</v>
      </c>
      <c r="R26" s="314">
        <f ca="1">IF(Q26=100%,0,IF(_xlfn.DAYS(L26,TODAY())=0,0,_xlfn.DAYS(L26,TODAY())))</f>
        <v>2</v>
      </c>
      <c r="S26" s="151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152" t="s">
        <v>68</v>
      </c>
      <c r="D27" s="153">
        <f>IF(COUNTBLANK(E27:I27)&lt;5,IF(E27&lt;&gt;"",0,IF(F27&lt;&gt;"",1,IF(G27&lt;&gt;"",2,IF(H27&lt;&gt;"",3,IF(I27&lt;&gt;"",4))))),"")</f>
        <v>2</v>
      </c>
      <c r="E27" s="154"/>
      <c r="F27" s="155"/>
      <c r="G27" s="155" t="s">
        <v>202</v>
      </c>
      <c r="H27" s="152"/>
      <c r="I27" s="152"/>
      <c r="J27" s="377" t="str">
        <f>CONCATENATE(_xlfn.DAYS(L27,K27),"일")</f>
        <v>0일</v>
      </c>
      <c r="K27" s="157">
        <v>45278</v>
      </c>
      <c r="L27" s="157">
        <v>45278</v>
      </c>
      <c r="M27" s="158" t="s">
        <v>50</v>
      </c>
      <c r="N27" s="158" t="s">
        <v>167</v>
      </c>
      <c r="O27" s="160">
        <v>45278</v>
      </c>
      <c r="P27" s="160">
        <v>45278</v>
      </c>
      <c r="Q27" s="159">
        <v>1</v>
      </c>
      <c r="R27" s="314">
        <f ca="1">IF(Q27=100%,0,IF(_xlfn.DAYS(L27,TODAY())=0,0,_xlfn.DAYS(L27,TODAY())))</f>
        <v>0</v>
      </c>
      <c r="S27" s="179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152" t="s">
        <v>69</v>
      </c>
      <c r="D28" s="153">
        <f>IF(COUNTBLANK(E28:I28)&lt;5,IF(E28&lt;&gt;"",0,IF(F28&lt;&gt;"",1,IF(G28&lt;&gt;"",2,IF(H28&lt;&gt;"",3,IF(I28&lt;&gt;"",4))))),"")</f>
        <v>2</v>
      </c>
      <c r="E28" s="154"/>
      <c r="F28" s="155"/>
      <c r="G28" s="155" t="s">
        <v>146</v>
      </c>
      <c r="H28" s="152"/>
      <c r="I28" s="152"/>
      <c r="J28" s="377" t="str">
        <f>CONCATENATE(_xlfn.DAYS(L28,K28),"일")</f>
        <v>6일</v>
      </c>
      <c r="K28" s="157">
        <v>45278</v>
      </c>
      <c r="L28" s="157">
        <v>45284</v>
      </c>
      <c r="M28" s="158" t="s">
        <v>50</v>
      </c>
      <c r="N28" s="158" t="s">
        <v>167</v>
      </c>
      <c r="O28" s="160">
        <v>45278</v>
      </c>
      <c r="P28" s="160"/>
      <c r="Q28" s="159">
        <v>0.5</v>
      </c>
      <c r="R28" s="314">
        <f ca="1">IF(Q28=100%,0,IF(_xlfn.DAYS(L28,TODAY())=0,0,_xlfn.DAYS(L28,TODAY())))</f>
        <v>2</v>
      </c>
      <c r="S28" s="164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165" t="s">
        <v>207</v>
      </c>
      <c r="I29" s="165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319" t="s">
        <v>208</v>
      </c>
      <c r="I30" s="319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319" t="s">
        <v>239</v>
      </c>
      <c r="I31" s="319"/>
      <c r="J31" s="365" t="str">
        <f>CONCATENATE(_xlfn.DAYS(L31,K31),"일")</f>
        <v>1일</v>
      </c>
      <c r="K31" s="323">
        <v>45283</v>
      </c>
      <c r="L31" s="323">
        <v>45284</v>
      </c>
      <c r="M31" s="324"/>
      <c r="N31" s="324" t="s">
        <v>167</v>
      </c>
      <c r="O31" s="325">
        <v>45281</v>
      </c>
      <c r="P31" s="325"/>
      <c r="Q31" s="326">
        <v>0.5</v>
      </c>
      <c r="R31" s="314">
        <f ca="1">IF(Q31=100%,0,IF(_xlfn.DAYS(L31,TODAY())=0,0,_xlfn.DAYS(L31,TODAY())))</f>
        <v>2</v>
      </c>
      <c r="S31" s="327" t="s">
        <v>214</v>
      </c>
      <c r="T31" s="30"/>
      <c r="U31" s="31"/>
      <c r="V31" s="34"/>
    </row>
    <row r="32" spans="2:23" s="32" customFormat="1" ht="19.500000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319" t="s">
        <v>210</v>
      </c>
      <c r="I32" s="319"/>
      <c r="J32" s="365" t="str">
        <f>CONCATENATE(_xlfn.DAYS(L32,K32),"일")</f>
        <v>0일</v>
      </c>
      <c r="K32" s="323">
        <v>45284</v>
      </c>
      <c r="L32" s="323">
        <v>45284</v>
      </c>
      <c r="M32" s="324"/>
      <c r="N32" s="324" t="s">
        <v>167</v>
      </c>
      <c r="O32" s="325"/>
      <c r="P32" s="325"/>
      <c r="Q32" s="326">
        <v>0.1</v>
      </c>
      <c r="R32" s="314">
        <f ca="1">IF(Q32=100%,0,IF(_xlfn.DAYS(L32,TODAY())=0,0,_xlfn.DAYS(L32,TODAY())))</f>
        <v>2</v>
      </c>
      <c r="S32" s="327" t="s">
        <v>215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300" t="s">
        <v>71</v>
      </c>
      <c r="D33" s="301">
        <f>IF(COUNTBLANK(E33:I33)&lt;5,IF(E33&lt;&gt;"",0,IF(F33&lt;&gt;"",1,IF(G33&lt;&gt;"",2,IF(H33&lt;&gt;"",3,IF(I33&lt;&gt;"",4))))),"")</f>
        <v>2</v>
      </c>
      <c r="E33" s="302"/>
      <c r="F33" s="303"/>
      <c r="G33" s="303" t="s">
        <v>147</v>
      </c>
      <c r="H33" s="300"/>
      <c r="I33" s="300"/>
      <c r="J33" s="377" t="str">
        <f>CONCATENATE(_xlfn.DAYS(L33,K33),"일")</f>
        <v>6일</v>
      </c>
      <c r="K33" s="305">
        <v>45278</v>
      </c>
      <c r="L33" s="305">
        <v>45284</v>
      </c>
      <c r="M33" s="306"/>
      <c r="N33" s="306" t="s">
        <v>167</v>
      </c>
      <c r="O33" s="328"/>
      <c r="P33" s="328"/>
      <c r="Q33" s="307">
        <v>0.1</v>
      </c>
      <c r="R33" s="314">
        <f ca="1">IF(Q33=100%,0,IF(_xlfn.DAYS(L33,TODAY())=0,0,_xlfn.DAYS(L33,TODAY())))</f>
        <v>2</v>
      </c>
      <c r="S33" s="177"/>
      <c r="T33" s="30"/>
      <c r="U33" s="31"/>
      <c r="V33" s="34"/>
    </row>
    <row r="34" spans="2:22" s="32" customFormat="1" ht="19.500000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316"/>
      <c r="G34" s="316"/>
      <c r="H34" s="319" t="s">
        <v>219</v>
      </c>
      <c r="I34" s="319"/>
      <c r="J34" s="365" t="e">
        <f>CONCATENATE(_xlfn.DAYS(L34,K34),"일")</f>
        <v>#VALUE!</v>
      </c>
      <c r="K34" s="323"/>
      <c r="L34" s="323"/>
      <c r="M34" s="324"/>
      <c r="N34" s="324" t="s">
        <v>167</v>
      </c>
      <c r="O34" s="325"/>
      <c r="P34" s="325"/>
      <c r="Q34" s="326"/>
      <c r="R34" s="314" t="e">
        <f ca="1">IF(Q34=100%,0,IF(_xlfn.DAYS(L34,TODAY())=0,0,_xlfn.DAYS(L34,TODAY())))</f>
        <v>#VALUE!</v>
      </c>
      <c r="S34" s="327" t="s">
        <v>226</v>
      </c>
      <c r="T34" s="30"/>
      <c r="U34" s="31"/>
      <c r="V34" s="34"/>
    </row>
    <row r="35" spans="2:22" s="32" customFormat="1" ht="19.500000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316"/>
      <c r="G35" s="316"/>
      <c r="H35" s="319" t="s">
        <v>221</v>
      </c>
      <c r="I35" s="319"/>
      <c r="J35" s="365" t="e">
        <f>CONCATENATE(_xlfn.DAYS(L35,K35),"일")</f>
        <v>#VALUE!</v>
      </c>
      <c r="K35" s="323"/>
      <c r="L35" s="323"/>
      <c r="M35" s="324"/>
      <c r="N35" s="324" t="s">
        <v>167</v>
      </c>
      <c r="O35" s="325"/>
      <c r="P35" s="325"/>
      <c r="Q35" s="326"/>
      <c r="R35" s="314" t="e">
        <f ca="1">IF(Q35=100%,0,IF(_xlfn.DAYS(L35,TODAY())=0,0,_xlfn.DAYS(L35,TODAY())))</f>
        <v>#VALUE!</v>
      </c>
      <c r="S35" s="327" t="s">
        <v>227</v>
      </c>
      <c r="T35" s="30"/>
      <c r="U35" s="31"/>
      <c r="V35" s="34"/>
    </row>
    <row r="36" spans="2:22" s="32" customFormat="1" ht="19.500000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316"/>
      <c r="G36" s="316"/>
      <c r="H36" s="319" t="s">
        <v>223</v>
      </c>
      <c r="I36" s="319"/>
      <c r="J36" s="365" t="e">
        <f>CONCATENATE(_xlfn.DAYS(L36,K36),"일")</f>
        <v>#VALUE!</v>
      </c>
      <c r="K36" s="323"/>
      <c r="L36" s="323"/>
      <c r="M36" s="324"/>
      <c r="N36" s="324" t="s">
        <v>167</v>
      </c>
      <c r="O36" s="325"/>
      <c r="P36" s="325"/>
      <c r="Q36" s="326"/>
      <c r="R36" s="314" t="e">
        <f ca="1">IF(Q36=100%,0,IF(_xlfn.DAYS(L36,TODAY())=0,0,_xlfn.DAYS(L36,TODAY())))</f>
        <v>#VALUE!</v>
      </c>
      <c r="S36" s="327" t="s">
        <v>228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136" t="s">
        <v>80</v>
      </c>
      <c r="D37" s="137">
        <f>IF(COUNTBLANK(E37:I37)&lt;5,IF(E37&lt;&gt;"",0,IF(F37&lt;&gt;"",1,IF(G37&lt;&gt;"",2,IF(H37&lt;&gt;"",3,IF(I37&lt;&gt;"",4))))),"")</f>
        <v>1</v>
      </c>
      <c r="E37" s="138"/>
      <c r="F37" s="139" t="s">
        <v>230</v>
      </c>
      <c r="G37" s="139"/>
      <c r="H37" s="140"/>
      <c r="I37" s="140"/>
      <c r="J37" s="368" t="str">
        <f>CONCATENATE(NETWORKDAYS(K37,L37),"일")</f>
        <v>0일</v>
      </c>
      <c r="K37" s="144"/>
      <c r="L37" s="144"/>
      <c r="M37" s="144"/>
      <c r="N37" s="144"/>
      <c r="O37" s="144"/>
      <c r="P37" s="144"/>
      <c r="Q37" s="145" t="e">
        <f>SUM(#REF!,#REF!)</f>
        <v>#REF!</v>
      </c>
      <c r="R37" s="314" t="e">
        <f ca="1">IF(Q37=100%,0,IF(_xlfn.DAYS(L37,TODAY())=0,0,_xlfn.DAYS(L37,TODAY())))</f>
        <v>#REF!</v>
      </c>
      <c r="S37" s="151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152" t="s">
        <v>85</v>
      </c>
      <c r="D38" s="153">
        <f>IF(COUNTBLANK(E38:I38)&lt;5,IF(E38&lt;&gt;"",0,IF(F38&lt;&gt;"",1,IF(G38&lt;&gt;"",2,IF(H38&lt;&gt;"",3,IF(I38&lt;&gt;"",4))))),"")</f>
        <v>2</v>
      </c>
      <c r="E38" s="154"/>
      <c r="F38" s="155"/>
      <c r="G38" s="155" t="s">
        <v>231</v>
      </c>
      <c r="H38" s="152"/>
      <c r="I38" s="152"/>
      <c r="J38" s="377" t="str">
        <f>CONCATENATE(NETWORKDAYS(K38,L38),"일")</f>
        <v>0일</v>
      </c>
      <c r="K38" s="157"/>
      <c r="L38" s="157"/>
      <c r="M38" s="158"/>
      <c r="N38" s="158"/>
      <c r="O38" s="160"/>
      <c r="P38" s="160"/>
      <c r="Q38" s="159">
        <v>0</v>
      </c>
      <c r="R38" s="314" t="e">
        <f ca="1">IF(Q38=100%,0,IF(_xlfn.DAYS(L38,TODAY())=0,0,_xlfn.DAYS(L38,TODAY())))</f>
        <v>#VALUE!</v>
      </c>
      <c r="S38" s="164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168"/>
      <c r="G39" s="168"/>
      <c r="H39" s="165" t="s">
        <v>116</v>
      </c>
      <c r="I39" s="165"/>
      <c r="J39" s="365" t="str">
        <f>CONCATENATE(NETWORKDAYS(K39,L39),"일")</f>
        <v>0일</v>
      </c>
      <c r="K39" s="170"/>
      <c r="L39" s="170"/>
      <c r="M39" s="171"/>
      <c r="N39" s="171"/>
      <c r="O39" s="325"/>
      <c r="P39" s="325"/>
      <c r="Q39" s="326">
        <v>0</v>
      </c>
      <c r="R39" s="314" t="e">
        <f ca="1">IF(Q39=100%,0,IF(_xlfn.DAYS(L39,TODAY())=0,0,_xlfn.DAYS(L39,TODAY())))</f>
        <v>#VALUE!</v>
      </c>
      <c r="S39" s="177"/>
      <c r="T39" s="30"/>
      <c r="U39" s="31"/>
      <c r="V39" s="34"/>
    </row>
    <row r="40" spans="2:22" s="32" customFormat="1" ht="19.500000" customHeight="1" outlineLevel="3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168"/>
      <c r="G40" s="168"/>
      <c r="H40" s="165" t="s">
        <v>117</v>
      </c>
      <c r="I40" s="165"/>
      <c r="J40" s="365" t="str">
        <f>CONCATENATE(NETWORKDAYS(K40,L40),"일")</f>
        <v>0일</v>
      </c>
      <c r="K40" s="170"/>
      <c r="L40" s="170"/>
      <c r="M40" s="171"/>
      <c r="N40" s="171"/>
      <c r="O40" s="325"/>
      <c r="P40" s="325"/>
      <c r="Q40" s="326">
        <v>0</v>
      </c>
      <c r="R40" s="314" t="e">
        <f ca="1">IF(Q40=100%,0,IF(_xlfn.DAYS(L40,TODAY())=0,0,_xlfn.DAYS(L40,TODAY())))</f>
        <v>#VALUE!</v>
      </c>
      <c r="S40" s="177"/>
      <c r="T40" s="30"/>
      <c r="U40" s="31"/>
      <c r="V40" s="34"/>
    </row>
    <row r="41" spans="2:22" s="32" customFormat="1" ht="19.500000" customHeight="1" outlineLevel="3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168"/>
      <c r="G41" s="168"/>
      <c r="H41" s="165" t="s">
        <v>117</v>
      </c>
      <c r="I41" s="165"/>
      <c r="J41" s="365" t="str">
        <f>CONCATENATE(NETWORKDAYS(K41,L41),"일")</f>
        <v>0일</v>
      </c>
      <c r="K41" s="170"/>
      <c r="L41" s="170"/>
      <c r="M41" s="171"/>
      <c r="N41" s="171"/>
      <c r="O41" s="325"/>
      <c r="P41" s="325"/>
      <c r="Q41" s="326">
        <v>0</v>
      </c>
      <c r="R41" s="314" t="e">
        <f ca="1">IF(Q41=100%,0,IF(_xlfn.DAYS(L41,TODAY())=0,0,_xlfn.DAYS(L41,TODAY())))</f>
        <v>#VALUE!</v>
      </c>
      <c r="S41" s="177"/>
      <c r="T41" s="30"/>
      <c r="U41" s="31"/>
      <c r="V41" s="34"/>
    </row>
    <row r="42" spans="2:22" s="32" customFormat="1" ht="19.500000" customHeight="1" outlineLevel="3">
      <c r="B42" s="88">
        <f>B41+1</f>
        <v>24</v>
      </c>
      <c r="C42" s="165" t="s">
        <v>88</v>
      </c>
      <c r="D42" s="166">
        <f>IF(COUNTBLANK(E42:I42)&lt;5,IF(E42&lt;&gt;"",0,IF(F42&lt;&gt;"",1,IF(G42&lt;&gt;"",2,IF(H42&lt;&gt;"",3,IF(I42&lt;&gt;"",4))))),"")</f>
        <v>3</v>
      </c>
      <c r="E42" s="167"/>
      <c r="F42" s="168"/>
      <c r="G42" s="168"/>
      <c r="H42" s="165" t="s">
        <v>118</v>
      </c>
      <c r="I42" s="165"/>
      <c r="J42" s="365" t="str">
        <f>CONCATENATE(NETWORKDAYS(K42,L42),"일")</f>
        <v>0일</v>
      </c>
      <c r="K42" s="170"/>
      <c r="L42" s="170"/>
      <c r="M42" s="171"/>
      <c r="N42" s="171"/>
      <c r="O42" s="325"/>
      <c r="P42" s="325"/>
      <c r="Q42" s="326">
        <v>0</v>
      </c>
      <c r="R42" s="314" t="e">
        <f ca="1">IF(Q42=100%,0,IF(_xlfn.DAYS(L42,TODAY())=0,0,_xlfn.DAYS(L42,TODAY())))</f>
        <v>#VALUE!</v>
      </c>
      <c r="S42" s="177"/>
      <c r="T42" s="30"/>
      <c r="U42" s="31"/>
      <c r="V42" s="34"/>
    </row>
    <row r="43" spans="2:22" s="32" customFormat="1" ht="19.500000" customHeight="1" outlineLevel="2">
      <c r="B43" s="88">
        <f>B42+1</f>
        <v>25</v>
      </c>
      <c r="C43" s="152" t="s">
        <v>86</v>
      </c>
      <c r="D43" s="153">
        <f>IF(COUNTBLANK(E43:I43)&lt;5,IF(E43&lt;&gt;"",0,IF(F43&lt;&gt;"",1,IF(G43&lt;&gt;"",2,IF(H43&lt;&gt;"",3,IF(I43&lt;&gt;"",4))))),"")</f>
        <v>2</v>
      </c>
      <c r="E43" s="154"/>
      <c r="F43" s="155"/>
      <c r="G43" s="155" t="s">
        <v>114</v>
      </c>
      <c r="H43" s="152"/>
      <c r="I43" s="152"/>
      <c r="J43" s="377" t="str">
        <f>CONCATENATE(NETWORKDAYS(K43,L43),"일")</f>
        <v>0일</v>
      </c>
      <c r="K43" s="157"/>
      <c r="L43" s="157"/>
      <c r="M43" s="158"/>
      <c r="N43" s="158"/>
      <c r="O43" s="160"/>
      <c r="P43" s="160"/>
      <c r="Q43" s="159">
        <v>0</v>
      </c>
      <c r="R43" s="314" t="e">
        <f ca="1">IF(Q43=100%,0,IF(_xlfn.DAYS(L43,TODAY())=0,0,_xlfn.DAYS(L43,TODAY())))</f>
        <v>#VALUE!</v>
      </c>
      <c r="S43" s="164"/>
      <c r="T43" s="30"/>
      <c r="U43" s="31"/>
      <c r="V43" s="34"/>
    </row>
    <row r="44" spans="2:22" s="32" customFormat="1" ht="19.500000" customHeight="1" outlineLevel="3">
      <c r="B44" s="88">
        <f>B43+1</f>
        <v>26</v>
      </c>
      <c r="C44" s="165" t="s">
        <v>89</v>
      </c>
      <c r="D44" s="166">
        <f>IF(COUNTBLANK(E44:I44)&lt;5,IF(E44&lt;&gt;"",0,IF(F44&lt;&gt;"",1,IF(G44&lt;&gt;"",2,IF(H44&lt;&gt;"",3,IF(I44&lt;&gt;"",4))))),"")</f>
        <v>3</v>
      </c>
      <c r="E44" s="167"/>
      <c r="F44" s="168"/>
      <c r="G44" s="168"/>
      <c r="H44" s="165" t="s">
        <v>120</v>
      </c>
      <c r="I44" s="165"/>
      <c r="J44" s="365" t="str">
        <f>CONCATENATE(NETWORKDAYS(K44,L44),"일")</f>
        <v>0일</v>
      </c>
      <c r="K44" s="170"/>
      <c r="L44" s="170"/>
      <c r="M44" s="171"/>
      <c r="N44" s="171"/>
      <c r="O44" s="325"/>
      <c r="P44" s="325"/>
      <c r="Q44" s="326">
        <v>0</v>
      </c>
      <c r="R44" s="314" t="e">
        <f ca="1">IF(Q44=100%,0,IF(_xlfn.DAYS(L44,TODAY())=0,0,_xlfn.DAYS(L44,TODAY())))</f>
        <v>#VALUE!</v>
      </c>
      <c r="S44" s="177"/>
      <c r="T44" s="30"/>
      <c r="U44" s="31"/>
      <c r="V44" s="34"/>
    </row>
    <row r="45" spans="2:22" s="32" customFormat="1" ht="19.500000" customHeight="1" outlineLevel="3">
      <c r="B45" s="88">
        <f>B44+1</f>
        <v>27</v>
      </c>
      <c r="C45" s="165" t="s">
        <v>90</v>
      </c>
      <c r="D45" s="166">
        <f>IF(COUNTBLANK(E45:I45)&lt;5,IF(E45&lt;&gt;"",0,IF(F45&lt;&gt;"",1,IF(G45&lt;&gt;"",2,IF(H45&lt;&gt;"",3,IF(I45&lt;&gt;"",4))))),"")</f>
        <v>3</v>
      </c>
      <c r="E45" s="167"/>
      <c r="F45" s="168"/>
      <c r="G45" s="168"/>
      <c r="H45" s="165" t="s">
        <v>122</v>
      </c>
      <c r="I45" s="165"/>
      <c r="J45" s="365" t="str">
        <f>CONCATENATE(NETWORKDAYS(K45,L45),"일")</f>
        <v>0일</v>
      </c>
      <c r="K45" s="170"/>
      <c r="L45" s="170"/>
      <c r="M45" s="171"/>
      <c r="N45" s="171"/>
      <c r="O45" s="325"/>
      <c r="P45" s="325"/>
      <c r="Q45" s="326">
        <v>0</v>
      </c>
      <c r="R45" s="314" t="e">
        <f ca="1">IF(Q45=100%,0,IF(_xlfn.DAYS(L45,TODAY())=0,0,_xlfn.DAYS(L45,TODAY())))</f>
        <v>#VALUE!</v>
      </c>
      <c r="S45" s="177"/>
      <c r="T45" s="30"/>
      <c r="U45" s="31"/>
      <c r="V45" s="34"/>
    </row>
    <row r="46" spans="2:22" s="29" customFormat="1" ht="19.500000" customHeight="1" outlineLevel="1">
      <c r="B46" s="88">
        <f>B45+1</f>
        <v>28</v>
      </c>
      <c r="C46" s="183" t="s">
        <v>81</v>
      </c>
      <c r="D46" s="184">
        <f>IF(COUNTBLANK(E46:I46)&lt;5,IF(E46&lt;&gt;"",0,IF(F46&lt;&gt;"",1,IF(G46&lt;&gt;"",2,IF(H46&lt;&gt;"",3,IF(I46&lt;&gt;"",4))))),"")</f>
        <v>1</v>
      </c>
      <c r="E46" s="185"/>
      <c r="F46" s="186" t="s">
        <v>111</v>
      </c>
      <c r="G46" s="186"/>
      <c r="H46" s="187"/>
      <c r="I46" s="187"/>
      <c r="J46" s="368" t="str">
        <f>CONCATENATE(NETWORKDAYS(K46,L46),"일")</f>
        <v>0일</v>
      </c>
      <c r="K46" s="189"/>
      <c r="L46" s="189"/>
      <c r="M46" s="189"/>
      <c r="N46" s="189"/>
      <c r="O46" s="189"/>
      <c r="P46" s="189"/>
      <c r="Q46" s="190">
        <v>0</v>
      </c>
      <c r="R46" s="314" t="e">
        <f ca="1">IF(Q46=100%,0,IF(_xlfn.DAYS(L46,TODAY())=0,0,_xlfn.DAYS(L46,TODAY())))</f>
        <v>#VALUE!</v>
      </c>
      <c r="S46" s="196"/>
      <c r="T46" s="27"/>
      <c r="U46" s="28"/>
      <c r="V46" s="42"/>
    </row>
    <row r="47" spans="2:22" s="32" customFormat="1" ht="19.500000" customHeight="1" outlineLevel="3">
      <c r="B47" s="88">
        <f>B46+1</f>
        <v>29</v>
      </c>
      <c r="C47" s="197" t="s">
        <v>91</v>
      </c>
      <c r="D47" s="198">
        <f>IF(COUNTBLANK(E47:I47)&lt;5,IF(E47&lt;&gt;"",0,IF(F47&lt;&gt;"",1,IF(G47&lt;&gt;"",2,IF(H47&lt;&gt;"",3,IF(I47&lt;&gt;"",4))))),"")</f>
        <v>2</v>
      </c>
      <c r="E47" s="154"/>
      <c r="F47" s="199"/>
      <c r="G47" s="199" t="s">
        <v>113</v>
      </c>
      <c r="H47" s="197"/>
      <c r="I47" s="197"/>
      <c r="J47" s="377" t="str">
        <f>CONCATENATE(NETWORKDAYS(K47,L47),"일")</f>
        <v>0일</v>
      </c>
      <c r="K47" s="201"/>
      <c r="L47" s="201"/>
      <c r="M47" s="202"/>
      <c r="N47" s="202"/>
      <c r="O47" s="204"/>
      <c r="P47" s="204"/>
      <c r="Q47" s="203">
        <v>0</v>
      </c>
      <c r="R47" s="314" t="e">
        <f ca="1">IF(Q47=100%,0,IF(_xlfn.DAYS(L47,TODAY())=0,0,_xlfn.DAYS(L47,TODAY())))</f>
        <v>#VALUE!</v>
      </c>
      <c r="S47" s="208"/>
      <c r="T47" s="30"/>
      <c r="U47" s="31"/>
      <c r="V47" s="34"/>
    </row>
    <row r="48" spans="2:22" s="32" customFormat="1" ht="19.500000" customHeight="1" outlineLevel="3">
      <c r="B48" s="88">
        <f>B47+1</f>
        <v>30</v>
      </c>
      <c r="C48" s="197" t="s">
        <v>75</v>
      </c>
      <c r="D48" s="153">
        <f>IF(COUNTBLANK(E48:I48)&lt;5,IF(E48&lt;&gt;"",0,IF(F48&lt;&gt;"",1,IF(G48&lt;&gt;"",2,IF(H48&lt;&gt;"",3,IF(I48&lt;&gt;"",4))))),"")</f>
        <v>2</v>
      </c>
      <c r="E48" s="154"/>
      <c r="F48" s="155"/>
      <c r="G48" s="155" t="s">
        <v>114</v>
      </c>
      <c r="H48" s="152"/>
      <c r="I48" s="152"/>
      <c r="J48" s="377" t="str">
        <f>CONCATENATE(NETWORKDAYS(K48,L48),"일")</f>
        <v>0일</v>
      </c>
      <c r="K48" s="157"/>
      <c r="L48" s="157"/>
      <c r="M48" s="158"/>
      <c r="N48" s="158"/>
      <c r="O48" s="160"/>
      <c r="P48" s="160"/>
      <c r="Q48" s="159">
        <v>0</v>
      </c>
      <c r="R48" s="314" t="e">
        <f ca="1">IF(Q48=100%,0,IF(_xlfn.DAYS(L48,TODAY())=0,0,_xlfn.DAYS(L48,TODAY())))</f>
        <v>#VALUE!</v>
      </c>
      <c r="S48" s="164"/>
      <c r="T48" s="30"/>
      <c r="U48" s="31"/>
      <c r="V48" s="34"/>
    </row>
    <row r="49" spans="2:22" s="32" customFormat="1" ht="19.500000" customHeight="1" outlineLevel="3">
      <c r="B49" s="88">
        <f>B48+1</f>
        <v>31</v>
      </c>
      <c r="C49" s="209" t="s">
        <v>76</v>
      </c>
      <c r="D49" s="210">
        <f>IF(COUNTBLANK(E49:I49)&lt;5,IF(E49&lt;&gt;"",0,IF(F49&lt;&gt;"",1,IF(G49&lt;&gt;"",2,IF(H49&lt;&gt;"",3,IF(I49&lt;&gt;"",4))))),"")</f>
        <v>2</v>
      </c>
      <c r="E49" s="211"/>
      <c r="F49" s="212"/>
      <c r="G49" s="212" t="s">
        <v>115</v>
      </c>
      <c r="H49" s="213"/>
      <c r="I49" s="213"/>
      <c r="J49" s="377" t="str">
        <f>CONCATENATE(NETWORKDAYS(K49,L49),"일")</f>
        <v>0일</v>
      </c>
      <c r="K49" s="215"/>
      <c r="L49" s="215"/>
      <c r="M49" s="216"/>
      <c r="N49" s="216"/>
      <c r="O49" s="218"/>
      <c r="P49" s="218"/>
      <c r="Q49" s="219">
        <v>0</v>
      </c>
      <c r="R49" s="314" t="e">
        <f ca="1">IF(Q49=100%,0,IF(_xlfn.DAYS(L49,TODAY())=0,0,_xlfn.DAYS(L49,TODAY())))</f>
        <v>#VALUE!</v>
      </c>
      <c r="S49" s="223"/>
      <c r="T49" s="30"/>
      <c r="U49" s="31"/>
      <c r="V49" s="34"/>
    </row>
    <row r="50" spans="2:22" outlineLevel="1">
      <c r="B50" s="32"/>
      <c r="D50" s="32"/>
      <c r="E50" s="32"/>
      <c r="F50" s="32"/>
      <c r="G50" s="32"/>
      <c r="H50" s="32"/>
      <c r="I50" s="32"/>
      <c r="K50" s="32"/>
      <c r="M50" s="32"/>
      <c r="N50" s="32"/>
      <c r="T50" s="32"/>
      <c r="V50" s="32"/>
    </row>
    <row r="51" spans="2:22">
      <c r="B51" s="29"/>
      <c r="D51" s="29"/>
      <c r="E51" s="29"/>
      <c r="F51" s="29"/>
      <c r="G51" s="29"/>
      <c r="H51" s="29"/>
      <c r="I51" s="29"/>
      <c r="K51" s="29"/>
      <c r="M51" s="29"/>
      <c r="N51" s="29"/>
      <c r="T51" s="29"/>
      <c r="V51" s="29"/>
    </row>
    <row r="52" spans="2:22">
      <c r="B52" s="32"/>
      <c r="D52" s="32"/>
      <c r="E52" s="32"/>
      <c r="F52" s="32"/>
      <c r="G52" s="32"/>
      <c r="H52" s="32"/>
      <c r="I52" s="32"/>
      <c r="K52" s="32"/>
      <c r="M52" s="32"/>
      <c r="N52" s="32"/>
      <c r="T52" s="32"/>
      <c r="V52" s="32"/>
    </row>
    <row r="53" spans="2:22">
      <c r="B53" s="32"/>
      <c r="D53" s="32"/>
      <c r="E53" s="32"/>
      <c r="F53" s="32"/>
      <c r="G53" s="32"/>
      <c r="H53" s="32"/>
      <c r="I53" s="32"/>
      <c r="K53" s="32"/>
      <c r="M53" s="32"/>
      <c r="N53" s="32"/>
      <c r="T53" s="32"/>
      <c r="V53" s="32"/>
    </row>
    <row r="54" spans="2:22">
      <c r="B54" s="32"/>
      <c r="C54" s="38"/>
      <c r="D54" s="32"/>
      <c r="E54" s="32"/>
      <c r="F54" s="32"/>
      <c r="G54" s="32"/>
      <c r="H54" s="32"/>
      <c r="I54" s="32"/>
      <c r="J54" s="39"/>
      <c r="K54" s="32"/>
      <c r="L54" s="36"/>
      <c r="M54" s="32"/>
      <c r="N54" s="32"/>
      <c r="O54" s="36"/>
      <c r="P54" s="36"/>
      <c r="Q54" s="33"/>
      <c r="R54" s="37"/>
      <c r="S54" s="20"/>
      <c r="T54" s="32"/>
      <c r="U54" s="15"/>
      <c r="V54" s="32"/>
    </row>
    <row r="55" spans="2:22">
      <c r="B55" s="32"/>
      <c r="D55" s="32"/>
      <c r="E55" s="32"/>
      <c r="F55" s="32"/>
      <c r="G55" s="32"/>
      <c r="H55" s="32"/>
      <c r="I55" s="32"/>
      <c r="J55" s="20"/>
      <c r="K55" s="32"/>
      <c r="L55" s="36"/>
      <c r="M55" s="32"/>
      <c r="N55" s="32"/>
      <c r="O55" s="36"/>
      <c r="P55" s="36"/>
      <c r="Q55" s="33"/>
      <c r="R55" s="37"/>
      <c r="S55" s="20"/>
      <c r="T55" s="32"/>
      <c r="U55" s="15"/>
      <c r="V55" s="32"/>
    </row>
    <row r="56" spans="2:22">
      <c r="B56" s="32"/>
      <c r="C56" s="32"/>
      <c r="D56" s="32"/>
      <c r="E56" s="32"/>
      <c r="F56" s="32"/>
      <c r="G56" s="32"/>
      <c r="H56" s="32"/>
      <c r="I56" s="32"/>
      <c r="K56" s="32"/>
      <c r="M56" s="32"/>
      <c r="N56" s="32"/>
      <c r="R56" s="33"/>
      <c r="T56" s="32"/>
      <c r="V56" s="32"/>
    </row>
    <row r="57" spans="2:22">
      <c r="C57" s="32"/>
      <c r="J57" s="32"/>
      <c r="L57" s="32"/>
      <c r="O57" s="32"/>
      <c r="P57" s="32"/>
      <c r="Q57" s="32"/>
      <c r="R57" s="33"/>
      <c r="S57" s="32"/>
      <c r="U57" s="32"/>
    </row>
    <row r="58" spans="2:22">
      <c r="C58" s="32"/>
      <c r="J58" s="32"/>
      <c r="L58" s="32"/>
      <c r="O58" s="32"/>
      <c r="P58" s="32"/>
      <c r="Q58" s="32"/>
      <c r="S58" s="32"/>
      <c r="U58" s="32"/>
    </row>
    <row r="59" spans="2:22">
      <c r="C59" s="32"/>
      <c r="J59" s="32"/>
      <c r="L59" s="32"/>
      <c r="O59" s="32"/>
      <c r="P59" s="32"/>
      <c r="Q59" s="32"/>
      <c r="R59" s="32"/>
      <c r="S59" s="32"/>
      <c r="U59" s="32"/>
    </row>
    <row r="60" spans="2:22">
      <c r="C60" s="29"/>
      <c r="J60" s="29"/>
      <c r="L60" s="29"/>
      <c r="O60" s="29"/>
      <c r="P60" s="29"/>
      <c r="Q60" s="29"/>
      <c r="R60" s="29"/>
      <c r="S60" s="29"/>
      <c r="U60" s="29"/>
    </row>
    <row r="61" spans="2:22">
      <c r="C61" s="32"/>
      <c r="J61" s="32"/>
      <c r="L61" s="32"/>
      <c r="O61" s="32"/>
      <c r="P61" s="32"/>
      <c r="Q61" s="32"/>
      <c r="R61" s="32"/>
      <c r="S61" s="32"/>
      <c r="U61" s="32"/>
    </row>
    <row r="62" spans="2:22">
      <c r="C62" s="32"/>
      <c r="J62" s="32"/>
      <c r="L62" s="32"/>
      <c r="O62" s="32"/>
      <c r="P62" s="32"/>
      <c r="Q62" s="32"/>
      <c r="R62" s="32"/>
      <c r="S62" s="32"/>
      <c r="U62" s="32"/>
    </row>
    <row r="63" spans="2:22">
      <c r="J63" s="32"/>
      <c r="L63" s="32"/>
      <c r="O63" s="32"/>
      <c r="P63" s="32"/>
      <c r="Q63" s="32"/>
      <c r="R63" s="32"/>
      <c r="S63" s="32"/>
      <c r="U63" s="32"/>
    </row>
  </sheetData>
  <mergeCells count="9">
    <mergeCell ref="B3:B5"/>
    <mergeCell ref="C3:C5"/>
    <mergeCell ref="D3:D5"/>
    <mergeCell ref="E3:I5"/>
    <mergeCell ref="J3:N4"/>
    <mergeCell ref="O3:Q4"/>
    <mergeCell ref="R3:R4"/>
    <mergeCell ref="S3:S5"/>
    <mergeCell ref="E6:I6"/>
  </mergeCells>
  <phoneticPr fontId="1" type="noConversion"/>
  <conditionalFormatting sqref="Q6:Q49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Q25">
    <cfRule type="dataBar" priority="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Q34">
    <cfRule type="dataBar" priority="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Q34">
    <cfRule type="dataBar" priority="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Q35">
    <cfRule type="dataBar" priority="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Q35">
    <cfRule type="dataBar" priority="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Q36">
    <cfRule type="dataBar" priority="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cb9bd2-fedf-fced-8bcb-9bd2fedff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