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55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51" i="1"/>
  <c r="A51"/>
  <c r="J50"/>
  <c r="A50"/>
  <c r="J49"/>
  <c r="A49"/>
  <c r="J48"/>
  <c r="A48"/>
  <c r="J47"/>
  <c r="A47"/>
  <c r="J46"/>
  <c r="A46"/>
  <c r="J45"/>
  <c r="A45"/>
  <c r="J44"/>
  <c r="A44"/>
  <c r="J43"/>
  <c r="A43"/>
  <c r="J42"/>
  <c r="A42"/>
  <c r="J41"/>
  <c r="A41"/>
  <c r="J40"/>
  <c r="A40"/>
  <c r="J39"/>
  <c r="A39"/>
  <c r="J38"/>
  <c r="A38"/>
  <c r="J37"/>
  <c r="A37"/>
  <c r="J36"/>
  <c r="A36"/>
  <c r="J35"/>
  <c r="A35"/>
  <c r="J34"/>
  <c r="A34"/>
  <c r="J33"/>
  <c r="A33"/>
  <c r="J32"/>
  <c r="A32"/>
  <c r="J31"/>
  <c r="A31"/>
  <c r="J30"/>
  <c r="A30"/>
  <c r="J29"/>
  <c r="A29"/>
  <c r="J28"/>
  <c r="A28"/>
  <c r="J27"/>
  <c r="A27"/>
  <c r="J26"/>
  <c r="A26"/>
  <c r="J25"/>
  <c r="A25"/>
  <c r="J24"/>
  <c r="A24"/>
  <c r="J23"/>
  <c r="A23"/>
  <c r="J22"/>
  <c r="A22"/>
  <c r="J21"/>
  <c r="A21"/>
  <c r="J20"/>
  <c r="A20"/>
  <c r="J19"/>
  <c r="A19"/>
  <c r="J18"/>
  <c r="A18"/>
  <c r="J17"/>
  <c r="A17"/>
  <c r="J16"/>
  <c r="A16"/>
  <c r="J15"/>
  <c r="A15"/>
  <c r="J14"/>
  <c r="A14"/>
  <c r="J13"/>
  <c r="A13"/>
  <c r="J12"/>
  <c r="A12"/>
  <c r="J11"/>
  <c r="A11"/>
  <c r="J10"/>
  <c r="A10"/>
  <c r="J9"/>
  <c r="A9"/>
  <c r="J8"/>
  <c r="A8"/>
  <c r="J7"/>
  <c r="A7"/>
  <c r="J6"/>
  <c r="A6"/>
  <c r="J5"/>
  <c r="A5"/>
  <c r="J4"/>
  <c r="A4"/>
</calcChain>
</file>

<file path=xl/sharedStrings.xml><?xml version="1.0" encoding="utf-8"?>
<sst xmlns="http://schemas.openxmlformats.org/spreadsheetml/2006/main" count="352" uniqueCount="226">
  <si>
    <t>Suomalainen</t>
  </si>
  <si>
    <t>Janne Veikko Christian</t>
  </si>
  <si>
    <t>janne.suomalainen@aalto.fi</t>
  </si>
  <si>
    <t>17.01.1991</t>
  </si>
  <si>
    <t>Tuomela</t>
  </si>
  <si>
    <t>Jussi Tapani</t>
  </si>
  <si>
    <t>Aalto SCI/A2005/DI/TIK/T3005</t>
  </si>
  <si>
    <t>jussi.tuomela@aalto.fi</t>
  </si>
  <si>
    <t>13.06.1985</t>
  </si>
  <si>
    <t>Udar</t>
  </si>
  <si>
    <t>Swapnil Dipak</t>
  </si>
  <si>
    <t>swapnil.udar@aalto.fi</t>
  </si>
  <si>
    <t>25.04.1989</t>
  </si>
  <si>
    <t>Udd</t>
  </si>
  <si>
    <t>Raoul Rudolf</t>
  </si>
  <si>
    <t>raoul.udd@aalto.fi</t>
  </si>
  <si>
    <t>06.12.1989</t>
  </si>
  <si>
    <t>Virtanen</t>
  </si>
  <si>
    <t>Oskari</t>
  </si>
  <si>
    <t>oskari.virtanen@aalto.fi</t>
  </si>
  <si>
    <t>24.06.1993</t>
  </si>
  <si>
    <t>Vourlat</t>
  </si>
  <si>
    <t>Norman Lou</t>
  </si>
  <si>
    <t>norman.vourlat@aalto.fi</t>
  </si>
  <si>
    <t>28.08.1988</t>
  </si>
  <si>
    <t>Xu</t>
  </si>
  <si>
    <t>Lin</t>
  </si>
  <si>
    <t>lin.xu@aalto.fi</t>
  </si>
  <si>
    <t>30.08.1992</t>
  </si>
  <si>
    <t>Yang</t>
  </si>
  <si>
    <t>Rui</t>
  </si>
  <si>
    <t>rui.yang@aalto.fi</t>
  </si>
  <si>
    <t>18.11.1992</t>
  </si>
  <si>
    <t>Zhu</t>
  </si>
  <si>
    <t>Can</t>
  </si>
  <si>
    <t>can.zhu@aalto.fi</t>
  </si>
  <si>
    <t>22.07.1990</t>
  </si>
  <si>
    <t>Huttunen</t>
  </si>
  <si>
    <t>Toni Aleksi</t>
  </si>
  <si>
    <t>TKK/A2005/TkK/TIK/T3001</t>
  </si>
  <si>
    <t>toni.huttunen@aalto.fi</t>
  </si>
  <si>
    <t>16.07.1987</t>
  </si>
  <si>
    <t>H_gglund</t>
  </si>
  <si>
    <t>Sten Bj_rn Stigsson</t>
  </si>
  <si>
    <t>sten.hagglund@aalto.fi</t>
  </si>
  <si>
    <t>04.03.1986</t>
  </si>
  <si>
    <t>H_m_l_inen</t>
  </si>
  <si>
    <t>Miikka Matias</t>
  </si>
  <si>
    <t>TKK/A2005/DI/TIK/T3001</t>
  </si>
  <si>
    <t>miikka.m.hamalainen@aalto.fi</t>
  </si>
  <si>
    <t>15.04.1988</t>
  </si>
  <si>
    <t>Karvonen</t>
  </si>
  <si>
    <t>Sami Petteri</t>
  </si>
  <si>
    <t>sami.karvonen@aalto.fi</t>
  </si>
  <si>
    <t>13.02.1987</t>
  </si>
  <si>
    <t>Kurikka</t>
  </si>
  <si>
    <t>Tommi Tapio</t>
  </si>
  <si>
    <t>TKK/A2005/DI/TIK/T3005</t>
  </si>
  <si>
    <t>tommi.kurikka@aalto.fi</t>
  </si>
  <si>
    <t>31.07.1990</t>
  </si>
  <si>
    <t>Lappetel_inen</t>
  </si>
  <si>
    <t>Tuomas Mikael</t>
  </si>
  <si>
    <t>Aalto SCI/A2005/DI/TIK/T3001</t>
  </si>
  <si>
    <t>tuomas.lappetelainen@aalto.fi</t>
  </si>
  <si>
    <t>03.06.1986</t>
  </si>
  <si>
    <t>Lehtom_ki</t>
  </si>
  <si>
    <t>Lari Henrik</t>
  </si>
  <si>
    <t>lari.lehtomaki@aalto.fi</t>
  </si>
  <si>
    <t>27.07.1965</t>
  </si>
  <si>
    <t>Lietz_n</t>
  </si>
  <si>
    <t>Jari Veli Elias</t>
  </si>
  <si>
    <t>Aalto ELEC/A2005/DI/TLT/ETA3008</t>
  </si>
  <si>
    <t>jari.lietzen@aalto.fi</t>
  </si>
  <si>
    <t>02.05.1989</t>
  </si>
  <si>
    <t>Liu</t>
  </si>
  <si>
    <t>Binghui</t>
  </si>
  <si>
    <t>binghui.liu@aalto.fi</t>
  </si>
  <si>
    <t>12.05.1972</t>
  </si>
  <si>
    <t>Lozano Terrazas</t>
  </si>
  <si>
    <t>Victor Manuel</t>
  </si>
  <si>
    <t>TKK/A2005/TkT/DP-ELEC/S041Z</t>
  </si>
  <si>
    <t>victor.lozano.terrazas@aalto.fi</t>
  </si>
  <si>
    <t>07.03.1990</t>
  </si>
  <si>
    <t>Mustaj_rvi</t>
  </si>
  <si>
    <t>Toni Pekka</t>
  </si>
  <si>
    <t>toni.mustajarvi@aalto.fi</t>
  </si>
  <si>
    <t>17.09.1984</t>
  </si>
  <si>
    <t>Neishaboori</t>
  </si>
  <si>
    <t>Morteza</t>
  </si>
  <si>
    <t>morteza.neishaboori@aalto.fi</t>
  </si>
  <si>
    <t>23.04.1988</t>
  </si>
  <si>
    <t>Oinonen</t>
  </si>
  <si>
    <t>Riku-Antti Tapani</t>
  </si>
  <si>
    <t>Aalto ELEC/A2005/DI/TLT/S3022</t>
  </si>
  <si>
    <t>riku-antti.oinonen@aalto.fi</t>
  </si>
  <si>
    <t>07.07.1987</t>
  </si>
  <si>
    <t>Orth</t>
  </si>
  <si>
    <t>Tobias</t>
  </si>
  <si>
    <t>tobias.orth@aalto.fi</t>
  </si>
  <si>
    <t>18.01.1992</t>
  </si>
  <si>
    <t>Paiva Antunes Magalh_es</t>
  </si>
  <si>
    <t>Jos_ Tiago</t>
  </si>
  <si>
    <t>jose.magalhaes@aalto.fi</t>
  </si>
  <si>
    <t>28.05.1993</t>
  </si>
  <si>
    <t>Puchan</t>
  </si>
  <si>
    <t>Kerstin Heidrun</t>
  </si>
  <si>
    <t>kerstin.puchan@aalto.fi</t>
  </si>
  <si>
    <t>29.05.1989</t>
  </si>
  <si>
    <t>Rajendran</t>
  </si>
  <si>
    <t>Ashok</t>
  </si>
  <si>
    <t>ashok.rajendran@aalto.fi</t>
  </si>
  <si>
    <t>29.12.1989</t>
  </si>
  <si>
    <t>Riekkinen</t>
  </si>
  <si>
    <t>markku.riekkinen@aalto.fi</t>
  </si>
  <si>
    <t>14.10.1992</t>
  </si>
  <si>
    <t>Roo</t>
  </si>
  <si>
    <t>Martijn Jasper</t>
  </si>
  <si>
    <t>martijn.roo@aalto.fi</t>
  </si>
  <si>
    <t>24.03.1991</t>
  </si>
  <si>
    <t>Satharasi</t>
  </si>
  <si>
    <t>Harika</t>
  </si>
  <si>
    <t>harika.satharasi@aalto.fi</t>
  </si>
  <si>
    <t>31.12.1992</t>
  </si>
  <si>
    <t>Shi</t>
  </si>
  <si>
    <t>Junyang</t>
  </si>
  <si>
    <t>junyang.shi@aalto.fi</t>
  </si>
  <si>
    <t>26.06.1989</t>
  </si>
  <si>
    <t>Sundarraman</t>
  </si>
  <si>
    <t>Sridhar</t>
  </si>
  <si>
    <t>sridhar.sundarraman@aalto.fi</t>
  </si>
  <si>
    <t>22.07.1984</t>
  </si>
  <si>
    <t>T-110.5150</t>
  </si>
  <si>
    <t>Applications and Services in Internet P</t>
  </si>
  <si>
    <t>Course</t>
  </si>
  <si>
    <t>09.09.2014 - 02.12.2014</t>
  </si>
  <si>
    <t>5 cr / 3.33 ocr</t>
  </si>
  <si>
    <t>Teacher</t>
  </si>
  <si>
    <t>Zhonghong Ou</t>
  </si>
  <si>
    <t>Student no.</t>
  </si>
  <si>
    <t>Syntym_aika</t>
  </si>
  <si>
    <t>Last name</t>
  </si>
  <si>
    <t>First name</t>
  </si>
  <si>
    <t>Study right</t>
  </si>
  <si>
    <t>Number</t>
  </si>
  <si>
    <t>Status</t>
  </si>
  <si>
    <t>Grounds</t>
  </si>
  <si>
    <t>Email address</t>
  </si>
  <si>
    <t>Mobile phone</t>
  </si>
  <si>
    <t>20.02.1991</t>
  </si>
  <si>
    <t>Arbuzin</t>
  </si>
  <si>
    <t>Dmytro</t>
  </si>
  <si>
    <t>Aalto SCI/A2005/DI/TIK/MP25</t>
  </si>
  <si>
    <t>-</t>
  </si>
  <si>
    <t>Registration valid</t>
  </si>
  <si>
    <t>dmytro.arbuzin@aalto.fi</t>
  </si>
  <si>
    <t>04.11.1990</t>
  </si>
  <si>
    <t>Bui</t>
  </si>
  <si>
    <t>Tien *Thanh</t>
  </si>
  <si>
    <t>Aalto SCI/A2005/DI/NSM</t>
  </si>
  <si>
    <t>thanh.bui@aalto.fi</t>
  </si>
  <si>
    <t>15.07.1986</t>
  </si>
  <si>
    <t>Castellanos Najera</t>
  </si>
  <si>
    <t>Eduardo</t>
  </si>
  <si>
    <t>eduardo.castellanos@aalto.fi</t>
  </si>
  <si>
    <t>26.04.1990</t>
  </si>
  <si>
    <t>Chen</t>
  </si>
  <si>
    <t>Wenwen</t>
  </si>
  <si>
    <t>Aalto SCI/Exchange st./TIK</t>
  </si>
  <si>
    <t>wenwen.chen@aalto.fi</t>
  </si>
  <si>
    <t>06.02.1992</t>
  </si>
  <si>
    <t>Dos Santos Rodrigues Soares Dos Reis</t>
  </si>
  <si>
    <t>Jo_o</t>
  </si>
  <si>
    <t>joao.reis@aalto.fi</t>
  </si>
  <si>
    <t>07.04.1989</t>
  </si>
  <si>
    <t>Ehnstr_m</t>
  </si>
  <si>
    <t>Oskar Sven Bertil</t>
  </si>
  <si>
    <t>TKK/A2005/TkK/TIK/T3003</t>
  </si>
  <si>
    <t>oskar.ehnstrom@aalto.fi</t>
  </si>
  <si>
    <t>08.07.1987</t>
  </si>
  <si>
    <t>Fi_re</t>
  </si>
  <si>
    <t>Cl_ment Thierry Xavier Lucien</t>
  </si>
  <si>
    <t>clement.fiere@aalto.fi</t>
  </si>
  <si>
    <t>14.04.1992</t>
  </si>
  <si>
    <t>Figueroa Santos</t>
  </si>
  <si>
    <t>Sergio Andr_s</t>
  </si>
  <si>
    <t>sergio.figueroasantos@aalto.fi</t>
  </si>
  <si>
    <t>05.09.1988</t>
  </si>
  <si>
    <t>Fraseniuc</t>
  </si>
  <si>
    <t>Bogdan-Alexandru</t>
  </si>
  <si>
    <t>bogdan-alexandru.fraseniuc@aalto.fi</t>
  </si>
  <si>
    <t>31.12.1991</t>
  </si>
  <si>
    <t>Goubin</t>
  </si>
  <si>
    <t>Brendan Francois Marcel</t>
  </si>
  <si>
    <t>brendan.goubin@aalto.fi</t>
  </si>
  <si>
    <t>04.05.1985</t>
  </si>
  <si>
    <t>Grossi Barbosa Barssi</t>
  </si>
  <si>
    <t>Yuri</t>
  </si>
  <si>
    <t>yuri.grossabarbosabarssi@aalto.fi</t>
  </si>
  <si>
    <t>23.02.1988</t>
  </si>
  <si>
    <t>Haka</t>
  </si>
  <si>
    <t>Jesse Eemeli</t>
  </si>
  <si>
    <t>TKK/A2005/DI/TLT/ETA3003</t>
  </si>
  <si>
    <t>jesse.haka@aalto.fi</t>
  </si>
  <si>
    <t>07.03.1984</t>
  </si>
  <si>
    <t>Hamal</t>
  </si>
  <si>
    <t>Dipen</t>
  </si>
  <si>
    <t>Aalto SCI/A2005/DI/TIK/MP6</t>
  </si>
  <si>
    <t>dipen.hamal@aalto.fi</t>
  </si>
  <si>
    <t>06.07.1989</t>
  </si>
  <si>
    <t>Hartikka</t>
  </si>
  <si>
    <t>Lauri Olavi</t>
  </si>
  <si>
    <t>TKK/A2005/DI/TIK</t>
  </si>
  <si>
    <t>lauri.hartikka@aalto.fi</t>
  </si>
  <si>
    <t>18.06.1989</t>
  </si>
  <si>
    <t>Herland</t>
  </si>
  <si>
    <t>Kristian Andreas</t>
  </si>
  <si>
    <t>kristian.herland@aalto.fi</t>
  </si>
  <si>
    <t>05.08.1987</t>
  </si>
  <si>
    <t>Herrdum</t>
  </si>
  <si>
    <t>Steffen</t>
  </si>
  <si>
    <t>steffen.herrdum@aalto.fi</t>
  </si>
  <si>
    <t>17.07.1975</t>
  </si>
  <si>
    <t>Hinkka</t>
  </si>
  <si>
    <t>Markku Juhani</t>
  </si>
  <si>
    <t>Aalto SCI/A2005/TkT/DP-SCI/SCI020Z</t>
  </si>
  <si>
    <t>markku.hinkka@aalto.fi</t>
  </si>
</sst>
</file>

<file path=xl/styles.xml><?xml version="1.0" encoding="utf-8"?>
<styleSheet xmlns="http://schemas.openxmlformats.org/spreadsheetml/2006/main">
  <fonts count="4">
    <font>
      <sz val="10"/>
      <name val="Verdana"/>
    </font>
    <font>
      <sz val="10"/>
      <name val="Times"/>
    </font>
    <font>
      <b/>
      <sz val="10"/>
      <name val="Times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0" borderId="1" xfId="0" applyFont="1" applyBorder="1" applyAlignment="1">
      <alignment wrapText="1"/>
    </xf>
    <xf numFmtId="0" fontId="0" fillId="0" borderId="2" xfId="0" applyBorder="1"/>
    <xf numFmtId="0" fontId="0" fillId="0" borderId="3" xfId="0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51"/>
  <sheetViews>
    <sheetView showGridLines="0" tabSelected="1" workbookViewId="0"/>
  </sheetViews>
  <sheetFormatPr baseColWidth="10" defaultRowHeight="13"/>
  <cols>
    <col min="1" max="1" width="8.140625" customWidth="1"/>
    <col min="2" max="2" width="23.5703125" bestFit="1" customWidth="1"/>
    <col min="3" max="3" width="23.7109375" bestFit="1" customWidth="1"/>
    <col min="4" max="4" width="19.28515625" bestFit="1" customWidth="1"/>
    <col min="5" max="5" width="24.7109375" bestFit="1" customWidth="1"/>
    <col min="6" max="6" width="9.140625" customWidth="1"/>
    <col min="7" max="7" width="11.28515625" bestFit="1" customWidth="1"/>
    <col min="8" max="8" width="6.42578125" customWidth="1"/>
    <col min="9" max="9" width="22.42578125" bestFit="1" customWidth="1"/>
    <col min="10" max="10" width="9.5703125" customWidth="1"/>
  </cols>
  <sheetData>
    <row r="1" spans="1:10">
      <c r="A1" s="1" t="s">
        <v>131</v>
      </c>
      <c r="B1" s="1" t="s">
        <v>132</v>
      </c>
      <c r="C1" s="1" t="s">
        <v>133</v>
      </c>
      <c r="D1" s="1" t="s">
        <v>134</v>
      </c>
      <c r="E1" s="2"/>
      <c r="F1" s="1" t="s">
        <v>135</v>
      </c>
    </row>
    <row r="2" spans="1:10">
      <c r="A2" s="1" t="s">
        <v>136</v>
      </c>
      <c r="B2" s="3" t="s">
        <v>137</v>
      </c>
      <c r="C2" s="4"/>
      <c r="D2" s="4"/>
      <c r="E2" s="4"/>
      <c r="F2" s="5"/>
    </row>
    <row r="3" spans="1:10">
      <c r="A3" s="6" t="s">
        <v>138</v>
      </c>
      <c r="B3" s="7" t="s">
        <v>139</v>
      </c>
      <c r="C3" s="7" t="s">
        <v>140</v>
      </c>
      <c r="D3" s="7" t="s">
        <v>141</v>
      </c>
      <c r="E3" s="7" t="s">
        <v>142</v>
      </c>
      <c r="F3" s="7" t="s">
        <v>143</v>
      </c>
      <c r="G3" s="7" t="s">
        <v>144</v>
      </c>
      <c r="H3" s="7" t="s">
        <v>145</v>
      </c>
      <c r="I3" s="7" t="s">
        <v>146</v>
      </c>
      <c r="J3" s="7" t="s">
        <v>147</v>
      </c>
    </row>
    <row r="4" spans="1:10">
      <c r="A4" s="8" t="str">
        <f>"415158"</f>
        <v>415158</v>
      </c>
      <c r="B4" s="10" t="s">
        <v>148</v>
      </c>
      <c r="C4" s="10" t="s">
        <v>149</v>
      </c>
      <c r="D4" s="10" t="s">
        <v>150</v>
      </c>
      <c r="E4" s="10" t="s">
        <v>151</v>
      </c>
      <c r="F4" s="10" t="s">
        <v>152</v>
      </c>
      <c r="G4" s="10" t="s">
        <v>153</v>
      </c>
      <c r="H4" s="9"/>
      <c r="I4" s="3" t="s">
        <v>154</v>
      </c>
      <c r="J4" s="3" t="str">
        <f>"00358414942436"</f>
        <v>00358414942436</v>
      </c>
    </row>
    <row r="5" spans="1:10">
      <c r="A5" s="8" t="str">
        <f>"397124"</f>
        <v>397124</v>
      </c>
      <c r="B5" s="10" t="s">
        <v>155</v>
      </c>
      <c r="C5" s="10" t="s">
        <v>156</v>
      </c>
      <c r="D5" s="10" t="s">
        <v>157</v>
      </c>
      <c r="E5" s="10" t="s">
        <v>158</v>
      </c>
      <c r="F5" s="10" t="s">
        <v>152</v>
      </c>
      <c r="G5" s="10" t="s">
        <v>153</v>
      </c>
      <c r="H5" s="9"/>
      <c r="I5" s="3" t="s">
        <v>159</v>
      </c>
      <c r="J5" s="3" t="str">
        <f>""</f>
        <v/>
      </c>
    </row>
    <row r="6" spans="1:10">
      <c r="A6" s="8" t="str">
        <f>"397182"</f>
        <v>397182</v>
      </c>
      <c r="B6" s="10" t="s">
        <v>160</v>
      </c>
      <c r="C6" s="10" t="s">
        <v>161</v>
      </c>
      <c r="D6" s="10" t="s">
        <v>162</v>
      </c>
      <c r="E6" s="10" t="s">
        <v>158</v>
      </c>
      <c r="F6" s="10" t="s">
        <v>152</v>
      </c>
      <c r="G6" s="10" t="s">
        <v>153</v>
      </c>
      <c r="H6" s="9"/>
      <c r="I6" s="3" t="s">
        <v>163</v>
      </c>
      <c r="J6" s="3" t="str">
        <f>"46729614202"</f>
        <v>46729614202</v>
      </c>
    </row>
    <row r="7" spans="1:10">
      <c r="A7" s="8" t="str">
        <f>"472120"</f>
        <v>472120</v>
      </c>
      <c r="B7" s="10" t="s">
        <v>164</v>
      </c>
      <c r="C7" s="10" t="s">
        <v>165</v>
      </c>
      <c r="D7" s="10" t="s">
        <v>166</v>
      </c>
      <c r="E7" s="10" t="s">
        <v>167</v>
      </c>
      <c r="F7" s="10" t="s">
        <v>152</v>
      </c>
      <c r="G7" s="10" t="s">
        <v>153</v>
      </c>
      <c r="H7" s="9"/>
      <c r="I7" s="3" t="s">
        <v>168</v>
      </c>
      <c r="J7" s="3" t="str">
        <f>"+4915739272794"</f>
        <v>+4915739272794</v>
      </c>
    </row>
    <row r="8" spans="1:10">
      <c r="A8" s="8" t="str">
        <f>"472777"</f>
        <v>472777</v>
      </c>
      <c r="B8" s="10" t="s">
        <v>169</v>
      </c>
      <c r="C8" s="10" t="s">
        <v>170</v>
      </c>
      <c r="D8" s="10" t="s">
        <v>171</v>
      </c>
      <c r="E8" s="10" t="s">
        <v>167</v>
      </c>
      <c r="F8" s="10" t="s">
        <v>152</v>
      </c>
      <c r="G8" s="10" t="s">
        <v>153</v>
      </c>
      <c r="H8" s="9"/>
      <c r="I8" s="3" t="s">
        <v>172</v>
      </c>
      <c r="J8" s="3" t="str">
        <f>"+351915715743"</f>
        <v>+351915715743</v>
      </c>
    </row>
    <row r="9" spans="1:10">
      <c r="A9" s="8" t="str">
        <f>"79411M"</f>
        <v>79411M</v>
      </c>
      <c r="B9" s="10" t="s">
        <v>173</v>
      </c>
      <c r="C9" s="10" t="s">
        <v>174</v>
      </c>
      <c r="D9" s="10" t="s">
        <v>175</v>
      </c>
      <c r="E9" s="10" t="s">
        <v>176</v>
      </c>
      <c r="F9" s="10" t="s">
        <v>152</v>
      </c>
      <c r="G9" s="10" t="s">
        <v>153</v>
      </c>
      <c r="H9" s="9"/>
      <c r="I9" s="3" t="s">
        <v>177</v>
      </c>
      <c r="J9" s="3" t="str">
        <f>"050 304 5038"</f>
        <v>050 304 5038</v>
      </c>
    </row>
    <row r="10" spans="1:10">
      <c r="A10" s="8" t="str">
        <f>"464426"</f>
        <v>464426</v>
      </c>
      <c r="B10" s="10" t="s">
        <v>178</v>
      </c>
      <c r="C10" s="10" t="s">
        <v>179</v>
      </c>
      <c r="D10" s="10" t="s">
        <v>180</v>
      </c>
      <c r="E10" s="10" t="s">
        <v>151</v>
      </c>
      <c r="F10" s="10" t="s">
        <v>152</v>
      </c>
      <c r="G10" s="10" t="s">
        <v>153</v>
      </c>
      <c r="H10" s="9"/>
      <c r="I10" s="3" t="s">
        <v>181</v>
      </c>
      <c r="J10" s="3" t="str">
        <f>"+33669053681"</f>
        <v>+33669053681</v>
      </c>
    </row>
    <row r="11" spans="1:10">
      <c r="A11" s="8" t="str">
        <f>"464439"</f>
        <v>464439</v>
      </c>
      <c r="B11" s="10" t="s">
        <v>182</v>
      </c>
      <c r="C11" s="10" t="s">
        <v>183</v>
      </c>
      <c r="D11" s="10" t="s">
        <v>184</v>
      </c>
      <c r="E11" s="10" t="s">
        <v>158</v>
      </c>
      <c r="F11" s="10" t="s">
        <v>152</v>
      </c>
      <c r="G11" s="10" t="s">
        <v>153</v>
      </c>
      <c r="H11" s="9"/>
      <c r="I11" s="3" t="s">
        <v>185</v>
      </c>
      <c r="J11" s="3" t="str">
        <f>" 5712957102"</f>
        <v xml:space="preserve"> 5712957102</v>
      </c>
    </row>
    <row r="12" spans="1:10">
      <c r="A12" s="8" t="str">
        <f>"472324"</f>
        <v>472324</v>
      </c>
      <c r="B12" s="10" t="s">
        <v>186</v>
      </c>
      <c r="C12" s="10" t="s">
        <v>187</v>
      </c>
      <c r="D12" s="10" t="s">
        <v>188</v>
      </c>
      <c r="E12" s="10" t="s">
        <v>167</v>
      </c>
      <c r="F12" s="10" t="s">
        <v>152</v>
      </c>
      <c r="G12" s="10" t="s">
        <v>153</v>
      </c>
      <c r="H12" s="9"/>
      <c r="I12" s="3" t="s">
        <v>189</v>
      </c>
      <c r="J12" s="3" t="str">
        <f>""</f>
        <v/>
      </c>
    </row>
    <row r="13" spans="1:10">
      <c r="A13" s="8" t="str">
        <f>"464565"</f>
        <v>464565</v>
      </c>
      <c r="B13" s="10" t="s">
        <v>190</v>
      </c>
      <c r="C13" s="10" t="s">
        <v>191</v>
      </c>
      <c r="D13" s="10" t="s">
        <v>192</v>
      </c>
      <c r="E13" s="10" t="s">
        <v>151</v>
      </c>
      <c r="F13" s="10" t="s">
        <v>152</v>
      </c>
      <c r="G13" s="10" t="s">
        <v>153</v>
      </c>
      <c r="H13" s="9"/>
      <c r="I13" s="3" t="s">
        <v>193</v>
      </c>
      <c r="J13" s="3" t="str">
        <f>"+33649533012"</f>
        <v>+33649533012</v>
      </c>
    </row>
    <row r="14" spans="1:10">
      <c r="A14" s="8" t="str">
        <f>"464604"</f>
        <v>464604</v>
      </c>
      <c r="B14" s="10" t="s">
        <v>194</v>
      </c>
      <c r="C14" s="10" t="s">
        <v>195</v>
      </c>
      <c r="D14" s="10" t="s">
        <v>196</v>
      </c>
      <c r="E14" s="10" t="s">
        <v>151</v>
      </c>
      <c r="F14" s="10" t="s">
        <v>152</v>
      </c>
      <c r="G14" s="10" t="s">
        <v>153</v>
      </c>
      <c r="H14" s="9"/>
      <c r="I14" s="3" t="s">
        <v>197</v>
      </c>
      <c r="J14" s="3" t="str">
        <f>"+330752625968"</f>
        <v>+330752625968</v>
      </c>
    </row>
    <row r="15" spans="1:10">
      <c r="A15" s="8" t="str">
        <f>"79646V"</f>
        <v>79646V</v>
      </c>
      <c r="B15" s="10" t="s">
        <v>198</v>
      </c>
      <c r="C15" s="10" t="s">
        <v>199</v>
      </c>
      <c r="D15" s="10" t="s">
        <v>200</v>
      </c>
      <c r="E15" s="10" t="s">
        <v>201</v>
      </c>
      <c r="F15" s="10" t="s">
        <v>152</v>
      </c>
      <c r="G15" s="10" t="s">
        <v>153</v>
      </c>
      <c r="H15" s="9"/>
      <c r="I15" s="3" t="s">
        <v>202</v>
      </c>
      <c r="J15" s="3" t="str">
        <f>"050 369 9232"</f>
        <v>050 369 9232</v>
      </c>
    </row>
    <row r="16" spans="1:10">
      <c r="A16" s="8" t="str">
        <f>"397687"</f>
        <v>397687</v>
      </c>
      <c r="B16" s="10" t="s">
        <v>203</v>
      </c>
      <c r="C16" s="10" t="s">
        <v>204</v>
      </c>
      <c r="D16" s="10" t="s">
        <v>205</v>
      </c>
      <c r="E16" s="10" t="s">
        <v>206</v>
      </c>
      <c r="F16" s="10" t="s">
        <v>152</v>
      </c>
      <c r="G16" s="10" t="s">
        <v>153</v>
      </c>
      <c r="H16" s="9"/>
      <c r="I16" s="3" t="s">
        <v>207</v>
      </c>
      <c r="J16" s="3" t="str">
        <f>""</f>
        <v/>
      </c>
    </row>
    <row r="17" spans="1:10">
      <c r="A17" s="8" t="str">
        <f>"79956E"</f>
        <v>79956E</v>
      </c>
      <c r="B17" s="10" t="s">
        <v>208</v>
      </c>
      <c r="C17" s="10" t="s">
        <v>209</v>
      </c>
      <c r="D17" s="10" t="s">
        <v>210</v>
      </c>
      <c r="E17" s="10" t="s">
        <v>211</v>
      </c>
      <c r="F17" s="10" t="s">
        <v>152</v>
      </c>
      <c r="G17" s="10" t="s">
        <v>153</v>
      </c>
      <c r="H17" s="9"/>
      <c r="I17" s="3" t="s">
        <v>212</v>
      </c>
      <c r="J17" s="3" t="str">
        <f>"050 404 7001"</f>
        <v>050 404 7001</v>
      </c>
    </row>
    <row r="18" spans="1:10">
      <c r="A18" s="8" t="str">
        <f>"81849U"</f>
        <v>81849U</v>
      </c>
      <c r="B18" s="10" t="s">
        <v>213</v>
      </c>
      <c r="C18" s="10" t="s">
        <v>214</v>
      </c>
      <c r="D18" s="10" t="s">
        <v>215</v>
      </c>
      <c r="E18" s="10" t="s">
        <v>201</v>
      </c>
      <c r="F18" s="10" t="s">
        <v>152</v>
      </c>
      <c r="G18" s="10" t="s">
        <v>153</v>
      </c>
      <c r="H18" s="9"/>
      <c r="I18" s="3" t="s">
        <v>216</v>
      </c>
      <c r="J18" s="3" t="str">
        <f>"044 300 1127"</f>
        <v>044 300 1127</v>
      </c>
    </row>
    <row r="19" spans="1:10">
      <c r="A19" s="8" t="str">
        <f>"472395"</f>
        <v>472395</v>
      </c>
      <c r="B19" s="10" t="s">
        <v>217</v>
      </c>
      <c r="C19" s="10" t="s">
        <v>218</v>
      </c>
      <c r="D19" s="10" t="s">
        <v>219</v>
      </c>
      <c r="E19" s="10" t="s">
        <v>167</v>
      </c>
      <c r="F19" s="10" t="s">
        <v>152</v>
      </c>
      <c r="G19" s="10" t="s">
        <v>153</v>
      </c>
      <c r="H19" s="9"/>
      <c r="I19" s="3" t="s">
        <v>220</v>
      </c>
      <c r="J19" s="3" t="str">
        <f>"+491749420096"</f>
        <v>+491749420096</v>
      </c>
    </row>
    <row r="20" spans="1:10">
      <c r="A20" s="8" t="str">
        <f>"44157B"</f>
        <v>44157B</v>
      </c>
      <c r="B20" s="10" t="s">
        <v>221</v>
      </c>
      <c r="C20" s="10" t="s">
        <v>222</v>
      </c>
      <c r="D20" s="10" t="s">
        <v>223</v>
      </c>
      <c r="E20" s="10" t="s">
        <v>224</v>
      </c>
      <c r="F20" s="10" t="s">
        <v>152</v>
      </c>
      <c r="G20" s="10" t="s">
        <v>153</v>
      </c>
      <c r="H20" s="9"/>
      <c r="I20" s="3" t="s">
        <v>225</v>
      </c>
      <c r="J20" s="3" t="str">
        <f>"+35840 823 5646"</f>
        <v>+35840 823 5646</v>
      </c>
    </row>
    <row r="21" spans="1:10">
      <c r="A21" s="8" t="str">
        <f>"84599N"</f>
        <v>84599N</v>
      </c>
      <c r="B21" s="10" t="s">
        <v>36</v>
      </c>
      <c r="C21" s="10" t="s">
        <v>37</v>
      </c>
      <c r="D21" s="10" t="s">
        <v>38</v>
      </c>
      <c r="E21" s="10" t="s">
        <v>39</v>
      </c>
      <c r="F21" s="10">
        <v>1</v>
      </c>
      <c r="G21" s="10" t="s">
        <v>153</v>
      </c>
      <c r="H21" s="9"/>
      <c r="I21" s="3" t="s">
        <v>40</v>
      </c>
      <c r="J21" s="3" t="str">
        <f>"050 590 7048"</f>
        <v>050 590 7048</v>
      </c>
    </row>
    <row r="22" spans="1:10">
      <c r="A22" s="8" t="str">
        <f>"79674J"</f>
        <v>79674J</v>
      </c>
      <c r="B22" s="10" t="s">
        <v>41</v>
      </c>
      <c r="C22" s="10" t="s">
        <v>42</v>
      </c>
      <c r="D22" s="10" t="s">
        <v>43</v>
      </c>
      <c r="E22" s="10" t="s">
        <v>39</v>
      </c>
      <c r="F22" s="10" t="s">
        <v>152</v>
      </c>
      <c r="G22" s="10" t="s">
        <v>153</v>
      </c>
      <c r="H22" s="9"/>
      <c r="I22" s="3" t="s">
        <v>44</v>
      </c>
      <c r="J22" s="3" t="str">
        <f>"040 867 0603"</f>
        <v>040 867 0603</v>
      </c>
    </row>
    <row r="23" spans="1:10">
      <c r="A23" s="8" t="str">
        <f>"67286J"</f>
        <v>67286J</v>
      </c>
      <c r="B23" s="10" t="s">
        <v>45</v>
      </c>
      <c r="C23" s="10" t="s">
        <v>46</v>
      </c>
      <c r="D23" s="10" t="s">
        <v>47</v>
      </c>
      <c r="E23" s="10" t="s">
        <v>48</v>
      </c>
      <c r="F23" s="10" t="s">
        <v>152</v>
      </c>
      <c r="G23" s="10" t="s">
        <v>153</v>
      </c>
      <c r="H23" s="9"/>
      <c r="I23" s="3" t="s">
        <v>49</v>
      </c>
      <c r="J23" s="3" t="str">
        <f>"040-829 5709"</f>
        <v>040-829 5709</v>
      </c>
    </row>
    <row r="24" spans="1:10">
      <c r="A24" s="8" t="str">
        <f>"78884T"</f>
        <v>78884T</v>
      </c>
      <c r="B24" s="10" t="s">
        <v>50</v>
      </c>
      <c r="C24" s="10" t="s">
        <v>51</v>
      </c>
      <c r="D24" s="10" t="s">
        <v>52</v>
      </c>
      <c r="E24" s="10" t="s">
        <v>48</v>
      </c>
      <c r="F24" s="10" t="s">
        <v>152</v>
      </c>
      <c r="G24" s="10" t="s">
        <v>153</v>
      </c>
      <c r="H24" s="9"/>
      <c r="I24" s="3" t="s">
        <v>53</v>
      </c>
      <c r="J24" s="3" t="str">
        <f>"041-4612532"</f>
        <v>041-4612532</v>
      </c>
    </row>
    <row r="25" spans="1:10">
      <c r="A25" s="8" t="str">
        <f>"69174S"</f>
        <v>69174S</v>
      </c>
      <c r="B25" s="10" t="s">
        <v>54</v>
      </c>
      <c r="C25" s="10" t="s">
        <v>55</v>
      </c>
      <c r="D25" s="10" t="s">
        <v>56</v>
      </c>
      <c r="E25" s="10" t="s">
        <v>57</v>
      </c>
      <c r="F25" s="10" t="s">
        <v>152</v>
      </c>
      <c r="G25" s="10" t="s">
        <v>153</v>
      </c>
      <c r="H25" s="9"/>
      <c r="I25" s="3" t="s">
        <v>58</v>
      </c>
      <c r="J25" s="3" t="str">
        <f>"0443624639"</f>
        <v>0443624639</v>
      </c>
    </row>
    <row r="26" spans="1:10">
      <c r="A26" s="8" t="str">
        <f>"84281U"</f>
        <v>84281U</v>
      </c>
      <c r="B26" s="10" t="s">
        <v>59</v>
      </c>
      <c r="C26" s="10" t="s">
        <v>60</v>
      </c>
      <c r="D26" s="10" t="s">
        <v>61</v>
      </c>
      <c r="E26" s="10" t="s">
        <v>62</v>
      </c>
      <c r="F26" s="10" t="s">
        <v>152</v>
      </c>
      <c r="G26" s="10" t="s">
        <v>153</v>
      </c>
      <c r="H26" s="9"/>
      <c r="I26" s="3" t="s">
        <v>63</v>
      </c>
      <c r="J26" s="3" t="str">
        <f>"0407341027"</f>
        <v>0407341027</v>
      </c>
    </row>
    <row r="27" spans="1:10">
      <c r="A27" s="8" t="str">
        <f>"67274S"</f>
        <v>67274S</v>
      </c>
      <c r="B27" s="10" t="s">
        <v>64</v>
      </c>
      <c r="C27" s="10" t="s">
        <v>65</v>
      </c>
      <c r="D27" s="10" t="s">
        <v>66</v>
      </c>
      <c r="E27" s="10" t="s">
        <v>57</v>
      </c>
      <c r="F27" s="10" t="s">
        <v>152</v>
      </c>
      <c r="G27" s="10" t="s">
        <v>153</v>
      </c>
      <c r="H27" s="9"/>
      <c r="I27" s="3" t="s">
        <v>67</v>
      </c>
      <c r="J27" s="3" t="str">
        <f>" 358503207920"</f>
        <v xml:space="preserve"> 358503207920</v>
      </c>
    </row>
    <row r="28" spans="1:10">
      <c r="A28" s="8" t="str">
        <f>"337045"</f>
        <v>337045</v>
      </c>
      <c r="B28" s="10" t="s">
        <v>68</v>
      </c>
      <c r="C28" s="10" t="s">
        <v>69</v>
      </c>
      <c r="D28" s="10" t="s">
        <v>70</v>
      </c>
      <c r="E28" s="10" t="s">
        <v>71</v>
      </c>
      <c r="F28" s="10" t="s">
        <v>152</v>
      </c>
      <c r="G28" s="10" t="s">
        <v>153</v>
      </c>
      <c r="H28" s="9"/>
      <c r="I28" s="3" t="s">
        <v>72</v>
      </c>
      <c r="J28" s="3" t="str">
        <f>"0502557"</f>
        <v>0502557</v>
      </c>
    </row>
    <row r="29" spans="1:10">
      <c r="A29" s="8" t="str">
        <f>"465580"</f>
        <v>465580</v>
      </c>
      <c r="B29" s="10" t="s">
        <v>73</v>
      </c>
      <c r="C29" s="10" t="s">
        <v>74</v>
      </c>
      <c r="D29" s="10" t="s">
        <v>75</v>
      </c>
      <c r="E29" s="10" t="s">
        <v>206</v>
      </c>
      <c r="F29" s="10" t="s">
        <v>152</v>
      </c>
      <c r="G29" s="10" t="s">
        <v>153</v>
      </c>
      <c r="H29" s="9"/>
      <c r="I29" s="3" t="s">
        <v>76</v>
      </c>
      <c r="J29" s="3" t="str">
        <f>""</f>
        <v/>
      </c>
    </row>
    <row r="30" spans="1:10">
      <c r="A30" s="8" t="str">
        <f>"93751F"</f>
        <v>93751F</v>
      </c>
      <c r="B30" s="10" t="s">
        <v>77</v>
      </c>
      <c r="C30" s="10" t="s">
        <v>78</v>
      </c>
      <c r="D30" s="10" t="s">
        <v>79</v>
      </c>
      <c r="E30" s="10" t="s">
        <v>80</v>
      </c>
      <c r="F30" s="10" t="s">
        <v>152</v>
      </c>
      <c r="G30" s="10" t="s">
        <v>153</v>
      </c>
      <c r="H30" s="9"/>
      <c r="I30" s="3" t="s">
        <v>81</v>
      </c>
      <c r="J30" s="3" t="str">
        <f>""</f>
        <v/>
      </c>
    </row>
    <row r="31" spans="1:10">
      <c r="A31" s="8" t="str">
        <f>"84026K"</f>
        <v>84026K</v>
      </c>
      <c r="B31" s="10" t="s">
        <v>82</v>
      </c>
      <c r="C31" s="10" t="s">
        <v>83</v>
      </c>
      <c r="D31" s="10" t="s">
        <v>84</v>
      </c>
      <c r="E31" s="10" t="s">
        <v>176</v>
      </c>
      <c r="F31" s="10" t="s">
        <v>152</v>
      </c>
      <c r="G31" s="10" t="s">
        <v>153</v>
      </c>
      <c r="H31" s="9"/>
      <c r="I31" s="3" t="s">
        <v>85</v>
      </c>
      <c r="J31" s="3" t="str">
        <f>"040 078 6206"</f>
        <v>040 078 6206</v>
      </c>
    </row>
    <row r="32" spans="1:10">
      <c r="A32" s="8" t="str">
        <f>"466055"</f>
        <v>466055</v>
      </c>
      <c r="B32" s="10" t="s">
        <v>86</v>
      </c>
      <c r="C32" s="10" t="s">
        <v>87</v>
      </c>
      <c r="D32" s="10" t="s">
        <v>88</v>
      </c>
      <c r="E32" s="10" t="s">
        <v>151</v>
      </c>
      <c r="F32" s="10" t="s">
        <v>152</v>
      </c>
      <c r="G32" s="10" t="s">
        <v>153</v>
      </c>
      <c r="H32" s="9"/>
      <c r="I32" s="3" t="s">
        <v>89</v>
      </c>
      <c r="J32" s="3" t="str">
        <f>" 33752625532"</f>
        <v xml:space="preserve"> 33752625532</v>
      </c>
    </row>
    <row r="33" spans="1:10">
      <c r="A33" s="8" t="str">
        <f>"337663"</f>
        <v>337663</v>
      </c>
      <c r="B33" s="10" t="s">
        <v>90</v>
      </c>
      <c r="C33" s="10" t="s">
        <v>91</v>
      </c>
      <c r="D33" s="10" t="s">
        <v>92</v>
      </c>
      <c r="E33" s="10" t="s">
        <v>93</v>
      </c>
      <c r="F33" s="10" t="s">
        <v>152</v>
      </c>
      <c r="G33" s="10" t="s">
        <v>153</v>
      </c>
      <c r="H33" s="9"/>
      <c r="I33" s="3" t="s">
        <v>94</v>
      </c>
      <c r="J33" s="3" t="str">
        <f>"050 359 5529"</f>
        <v>050 359 5529</v>
      </c>
    </row>
    <row r="34" spans="1:10">
      <c r="A34" s="8" t="str">
        <f>"472670"</f>
        <v>472670</v>
      </c>
      <c r="B34" s="10" t="s">
        <v>95</v>
      </c>
      <c r="C34" s="10" t="s">
        <v>96</v>
      </c>
      <c r="D34" s="10" t="s">
        <v>97</v>
      </c>
      <c r="E34" s="10" t="s">
        <v>167</v>
      </c>
      <c r="F34" s="10" t="s">
        <v>152</v>
      </c>
      <c r="G34" s="10" t="s">
        <v>153</v>
      </c>
      <c r="H34" s="9"/>
      <c r="I34" s="3" t="s">
        <v>98</v>
      </c>
      <c r="J34" s="3" t="str">
        <f>"041 369 2885"</f>
        <v>041 369 2885</v>
      </c>
    </row>
    <row r="35" spans="1:10">
      <c r="A35" s="8" t="str">
        <f>"472586"</f>
        <v>472586</v>
      </c>
      <c r="B35" s="10" t="s">
        <v>99</v>
      </c>
      <c r="C35" s="10" t="s">
        <v>100</v>
      </c>
      <c r="D35" s="10" t="s">
        <v>101</v>
      </c>
      <c r="E35" s="10" t="s">
        <v>167</v>
      </c>
      <c r="F35" s="10" t="s">
        <v>152</v>
      </c>
      <c r="G35" s="10" t="s">
        <v>153</v>
      </c>
      <c r="H35" s="9"/>
      <c r="I35" s="3" t="s">
        <v>102</v>
      </c>
      <c r="J35" s="3" t="str">
        <f>"+351917709393"</f>
        <v>+351917709393</v>
      </c>
    </row>
    <row r="36" spans="1:10">
      <c r="A36" s="8" t="str">
        <f>"472764"</f>
        <v>472764</v>
      </c>
      <c r="B36" s="10" t="s">
        <v>103</v>
      </c>
      <c r="C36" s="10" t="s">
        <v>104</v>
      </c>
      <c r="D36" s="10" t="s">
        <v>105</v>
      </c>
      <c r="E36" s="10" t="s">
        <v>167</v>
      </c>
      <c r="F36" s="10" t="s">
        <v>152</v>
      </c>
      <c r="G36" s="10" t="s">
        <v>153</v>
      </c>
      <c r="H36" s="9"/>
      <c r="I36" s="3" t="s">
        <v>106</v>
      </c>
      <c r="J36" s="3" t="str">
        <f>"+358 41 719 2293"</f>
        <v>+358 41 719 2293</v>
      </c>
    </row>
    <row r="37" spans="1:10">
      <c r="A37" s="8" t="str">
        <f>"466550"</f>
        <v>466550</v>
      </c>
      <c r="B37" s="10" t="s">
        <v>107</v>
      </c>
      <c r="C37" s="10" t="s">
        <v>108</v>
      </c>
      <c r="D37" s="10" t="s">
        <v>109</v>
      </c>
      <c r="E37" s="10" t="s">
        <v>158</v>
      </c>
      <c r="F37" s="10" t="s">
        <v>152</v>
      </c>
      <c r="G37" s="10" t="s">
        <v>153</v>
      </c>
      <c r="H37" s="9"/>
      <c r="I37" s="3" t="s">
        <v>110</v>
      </c>
      <c r="J37" s="3" t="str">
        <f>"0413696750"</f>
        <v>0413696750</v>
      </c>
    </row>
    <row r="38" spans="1:10">
      <c r="A38" s="8" t="str">
        <f>"219914"</f>
        <v>219914</v>
      </c>
      <c r="B38" s="10" t="s">
        <v>111</v>
      </c>
      <c r="C38" s="10" t="s">
        <v>112</v>
      </c>
      <c r="D38" s="10" t="s">
        <v>223</v>
      </c>
      <c r="E38" s="10" t="s">
        <v>211</v>
      </c>
      <c r="F38" s="10" t="s">
        <v>152</v>
      </c>
      <c r="G38" s="10" t="s">
        <v>153</v>
      </c>
      <c r="H38" s="9"/>
      <c r="I38" s="3" t="s">
        <v>113</v>
      </c>
      <c r="J38" s="3" t="str">
        <f>" 358 40 534 0014"</f>
        <v xml:space="preserve"> 358 40 534 0014</v>
      </c>
    </row>
    <row r="39" spans="1:10">
      <c r="A39" s="8" t="str">
        <f>"466686"</f>
        <v>466686</v>
      </c>
      <c r="B39" s="10" t="s">
        <v>114</v>
      </c>
      <c r="C39" s="10" t="s">
        <v>115</v>
      </c>
      <c r="D39" s="10" t="s">
        <v>116</v>
      </c>
      <c r="E39" s="10" t="s">
        <v>151</v>
      </c>
      <c r="F39" s="10" t="s">
        <v>152</v>
      </c>
      <c r="G39" s="10" t="s">
        <v>153</v>
      </c>
      <c r="H39" s="9"/>
      <c r="I39" s="3" t="s">
        <v>117</v>
      </c>
      <c r="J39" s="3" t="str">
        <f>"00358466295246"</f>
        <v>00358466295246</v>
      </c>
    </row>
    <row r="40" spans="1:10">
      <c r="A40" s="8" t="str">
        <f>"463715"</f>
        <v>463715</v>
      </c>
      <c r="B40" s="10" t="s">
        <v>118</v>
      </c>
      <c r="C40" s="10" t="s">
        <v>119</v>
      </c>
      <c r="D40" s="10" t="s">
        <v>120</v>
      </c>
      <c r="E40" s="10" t="s">
        <v>206</v>
      </c>
      <c r="F40" s="10" t="s">
        <v>152</v>
      </c>
      <c r="G40" s="10" t="s">
        <v>153</v>
      </c>
      <c r="H40" s="9"/>
      <c r="I40" s="3" t="s">
        <v>121</v>
      </c>
      <c r="J40" s="3" t="str">
        <f>""</f>
        <v/>
      </c>
    </row>
    <row r="41" spans="1:10">
      <c r="A41" s="8" t="str">
        <f>"466958"</f>
        <v>466958</v>
      </c>
      <c r="B41" s="10" t="s">
        <v>122</v>
      </c>
      <c r="C41" s="10" t="s">
        <v>123</v>
      </c>
      <c r="D41" s="10" t="s">
        <v>124</v>
      </c>
      <c r="E41" s="10" t="s">
        <v>151</v>
      </c>
      <c r="F41" s="10" t="s">
        <v>152</v>
      </c>
      <c r="G41" s="10" t="s">
        <v>153</v>
      </c>
      <c r="H41" s="9"/>
      <c r="I41" s="3" t="s">
        <v>125</v>
      </c>
      <c r="J41" s="3" t="str">
        <f>"+86 186 126 482 70"</f>
        <v>+86 186 126 482 70</v>
      </c>
    </row>
    <row r="42" spans="1:10">
      <c r="A42" s="8" t="str">
        <f>"467216"</f>
        <v>467216</v>
      </c>
      <c r="B42" s="10" t="s">
        <v>126</v>
      </c>
      <c r="C42" s="10" t="s">
        <v>127</v>
      </c>
      <c r="D42" s="10" t="s">
        <v>128</v>
      </c>
      <c r="E42" s="10" t="s">
        <v>206</v>
      </c>
      <c r="F42" s="10" t="s">
        <v>152</v>
      </c>
      <c r="G42" s="10" t="s">
        <v>153</v>
      </c>
      <c r="H42" s="9"/>
      <c r="I42" s="3" t="s">
        <v>129</v>
      </c>
      <c r="J42" s="3" t="str">
        <f>"0413696527"</f>
        <v>0413696527</v>
      </c>
    </row>
    <row r="43" spans="1:10">
      <c r="A43" s="8" t="str">
        <f>"401133"</f>
        <v>401133</v>
      </c>
      <c r="B43" s="10" t="s">
        <v>130</v>
      </c>
      <c r="C43" s="10" t="s">
        <v>0</v>
      </c>
      <c r="D43" s="10" t="s">
        <v>1</v>
      </c>
      <c r="E43" s="10" t="s">
        <v>62</v>
      </c>
      <c r="F43" s="10" t="s">
        <v>152</v>
      </c>
      <c r="G43" s="10" t="s">
        <v>153</v>
      </c>
      <c r="H43" s="9"/>
      <c r="I43" s="3" t="s">
        <v>2</v>
      </c>
      <c r="J43" s="3" t="str">
        <f>""</f>
        <v/>
      </c>
    </row>
    <row r="44" spans="1:10">
      <c r="A44" s="8" t="str">
        <f>"401337"</f>
        <v>401337</v>
      </c>
      <c r="B44" s="10" t="s">
        <v>3</v>
      </c>
      <c r="C44" s="10" t="s">
        <v>4</v>
      </c>
      <c r="D44" s="10" t="s">
        <v>5</v>
      </c>
      <c r="E44" s="10" t="s">
        <v>6</v>
      </c>
      <c r="F44" s="10" t="s">
        <v>152</v>
      </c>
      <c r="G44" s="10" t="s">
        <v>153</v>
      </c>
      <c r="H44" s="9"/>
      <c r="I44" s="3" t="s">
        <v>7</v>
      </c>
      <c r="J44" s="3" t="str">
        <f>"0451239952"</f>
        <v>0451239952</v>
      </c>
    </row>
    <row r="45" spans="1:10">
      <c r="A45" s="8" t="str">
        <f>"401366"</f>
        <v>401366</v>
      </c>
      <c r="B45" s="10" t="s">
        <v>8</v>
      </c>
      <c r="C45" s="10" t="s">
        <v>9</v>
      </c>
      <c r="D45" s="10" t="s">
        <v>10</v>
      </c>
      <c r="E45" s="10" t="s">
        <v>206</v>
      </c>
      <c r="F45" s="10" t="s">
        <v>152</v>
      </c>
      <c r="G45" s="10" t="s">
        <v>153</v>
      </c>
      <c r="H45" s="9"/>
      <c r="I45" s="3" t="s">
        <v>11</v>
      </c>
      <c r="J45" s="3" t="str">
        <f>""</f>
        <v/>
      </c>
    </row>
    <row r="46" spans="1:10">
      <c r="A46" s="8" t="str">
        <f>"82002V"</f>
        <v>82002V</v>
      </c>
      <c r="B46" s="10" t="s">
        <v>12</v>
      </c>
      <c r="C46" s="10" t="s">
        <v>13</v>
      </c>
      <c r="D46" s="10" t="s">
        <v>14</v>
      </c>
      <c r="E46" s="10" t="s">
        <v>211</v>
      </c>
      <c r="F46" s="10" t="s">
        <v>152</v>
      </c>
      <c r="G46" s="10" t="s">
        <v>153</v>
      </c>
      <c r="H46" s="9"/>
      <c r="I46" s="3" t="s">
        <v>15</v>
      </c>
      <c r="J46" s="3" t="str">
        <f>"044 056 3056"</f>
        <v>044 056 3056</v>
      </c>
    </row>
    <row r="47" spans="1:10">
      <c r="A47" s="8" t="str">
        <f>"81801H"</f>
        <v>81801H</v>
      </c>
      <c r="B47" s="10" t="s">
        <v>16</v>
      </c>
      <c r="C47" s="10" t="s">
        <v>17</v>
      </c>
      <c r="D47" s="10" t="s">
        <v>18</v>
      </c>
      <c r="E47" s="10" t="s">
        <v>39</v>
      </c>
      <c r="F47" s="10" t="s">
        <v>152</v>
      </c>
      <c r="G47" s="10" t="s">
        <v>153</v>
      </c>
      <c r="H47" s="9"/>
      <c r="I47" s="3" t="s">
        <v>19</v>
      </c>
      <c r="J47" s="3" t="str">
        <f>" 358 50 328 8916"</f>
        <v xml:space="preserve"> 358 50 328 8916</v>
      </c>
    </row>
    <row r="48" spans="1:10">
      <c r="A48" s="8" t="str">
        <f>"472926"</f>
        <v>472926</v>
      </c>
      <c r="B48" s="10" t="s">
        <v>20</v>
      </c>
      <c r="C48" s="10" t="s">
        <v>21</v>
      </c>
      <c r="D48" s="10" t="s">
        <v>22</v>
      </c>
      <c r="E48" s="10" t="s">
        <v>167</v>
      </c>
      <c r="F48" s="10" t="s">
        <v>152</v>
      </c>
      <c r="G48" s="10" t="s">
        <v>153</v>
      </c>
      <c r="H48" s="9"/>
      <c r="I48" s="3" t="s">
        <v>23</v>
      </c>
      <c r="J48" s="3" t="str">
        <f>""</f>
        <v/>
      </c>
    </row>
    <row r="49" spans="1:10">
      <c r="A49" s="8" t="str">
        <f>"472997"</f>
        <v>472997</v>
      </c>
      <c r="B49" s="10" t="s">
        <v>24</v>
      </c>
      <c r="C49" s="10" t="s">
        <v>25</v>
      </c>
      <c r="D49" s="10" t="s">
        <v>26</v>
      </c>
      <c r="E49" s="10" t="s">
        <v>167</v>
      </c>
      <c r="F49" s="10" t="s">
        <v>152</v>
      </c>
      <c r="G49" s="10" t="s">
        <v>153</v>
      </c>
      <c r="H49" s="9"/>
      <c r="I49" s="3" t="s">
        <v>27</v>
      </c>
      <c r="J49" s="3" t="str">
        <f>"041 473 4018"</f>
        <v>041 473 4018</v>
      </c>
    </row>
    <row r="50" spans="1:10">
      <c r="A50" s="8" t="str">
        <f>"467656"</f>
        <v>467656</v>
      </c>
      <c r="B50" s="10" t="s">
        <v>28</v>
      </c>
      <c r="C50" s="10" t="s">
        <v>29</v>
      </c>
      <c r="D50" s="10" t="s">
        <v>30</v>
      </c>
      <c r="E50" s="10" t="s">
        <v>158</v>
      </c>
      <c r="F50" s="10" t="s">
        <v>152</v>
      </c>
      <c r="G50" s="10" t="s">
        <v>153</v>
      </c>
      <c r="H50" s="9"/>
      <c r="I50" s="3" t="s">
        <v>31</v>
      </c>
      <c r="J50" s="3" t="str">
        <f>"04547160201"</f>
        <v>04547160201</v>
      </c>
    </row>
    <row r="51" spans="1:10">
      <c r="A51" s="8" t="str">
        <f>"467711"</f>
        <v>467711</v>
      </c>
      <c r="B51" s="10" t="s">
        <v>32</v>
      </c>
      <c r="C51" s="10" t="s">
        <v>33</v>
      </c>
      <c r="D51" s="10" t="s">
        <v>34</v>
      </c>
      <c r="E51" s="10" t="s">
        <v>206</v>
      </c>
      <c r="F51" s="10" t="s">
        <v>152</v>
      </c>
      <c r="G51" s="10" t="s">
        <v>153</v>
      </c>
      <c r="H51" s="9"/>
      <c r="I51" s="3" t="s">
        <v>35</v>
      </c>
      <c r="J51" s="3" t="str">
        <f>"046 5759 388"</f>
        <v>046 5759 388</v>
      </c>
    </row>
  </sheetData>
  <sheetCalcPr fullCalcOnLoad="1"/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Zhonghong Ou</cp:lastModifiedBy>
  <dcterms:created xsi:type="dcterms:W3CDTF">2014-10-03T11:50:32Z</dcterms:created>
  <dcterms:modified xsi:type="dcterms:W3CDTF">2014-10-03T11:50:32Z</dcterms:modified>
</cp:coreProperties>
</file>